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PLAN ESTRATEGICO INSTITUCIONAL 2023-2026/SEGUIMIENTOS/"/>
    </mc:Choice>
  </mc:AlternateContent>
  <xr:revisionPtr revIDLastSave="1156" documentId="13_ncr:1_{7F634076-FFCE-4A1A-935B-E453352ECF55}" xr6:coauthVersionLast="47" xr6:coauthVersionMax="47" xr10:uidLastSave="{4A30375C-50F4-43CB-86B8-7E2287B45EB1}"/>
  <workbookProtection workbookAlgorithmName="SHA-512" workbookHashValue="0+N5x2wiwFRJ7582Dhye0nxuVPM7SJVCCSqwUpbzv5C87BeqLky7cyroZOmUWKNGjG0AmnPYpP8f1bxWhbMJWA==" workbookSaltValue="UqX9W3JQwodGwl9YHUkzVg==" workbookSpinCount="100000" lockStructure="1"/>
  <bookViews>
    <workbookView xWindow="-120" yWindow="-120" windowWidth="20730" windowHeight="11040" firstSheet="1" activeTab="1" xr2:uid="{00000000-000D-0000-FFFF-FFFF00000000}"/>
  </bookViews>
  <sheets>
    <sheet name="Plan Estrategico Institucional" sheetId="3" state="hidden" r:id="rId1"/>
    <sheet name="Seguimiento PEI - 4T 2024" sheetId="5" r:id="rId2"/>
    <sheet name="PEI" sheetId="1" state="hidden" r:id="rId3"/>
    <sheet name="Listas" sheetId="2" state="hidden" r:id="rId4"/>
    <sheet name="Hoja1" sheetId="4" state="hidden" r:id="rId5"/>
  </sheets>
  <definedNames>
    <definedName name="_xlnm._FilterDatabase" localSheetId="2" hidden="1">PEI!$A$6:$J$18</definedName>
    <definedName name="_xlnm._FilterDatabase" localSheetId="0" hidden="1">'Plan Estrategico Institucional'!$A$3:$P$20</definedName>
    <definedName name="_xlnm._FilterDatabase" localSheetId="1" hidden="1">'Seguimiento PEI - 4T 2024'!$A$3:$BE$19</definedName>
    <definedName name="Modelo_Integrado_de_Planeación_y_Gestión">Hoja1!$K$2:$K$21</definedName>
    <definedName name="Objetivos_de_Desarrollo_Sostenibles_ODS">Hoja1!$F$2:$F$20</definedName>
    <definedName name="Organización_para_la_Cooperación_y_el_Desarrollo_Económicos_OCDE">Hoja1!$I$2:$I$23</definedName>
    <definedName name="Plan_Marco_de_Implementación_PMI">Hoja1!$J$2:$J$11</definedName>
    <definedName name="Plan_Nacional_de_Desarrollo_Colombia_Potencia_de_Vida_2022_2026_PND">Hoja1!$G$2:$G$10</definedName>
    <definedName name="Política_Pública_CONPES">Hoja1!$L$2:$L$6</definedName>
    <definedName name="Proyectos_de_inversión">Hoja1!$M$2:$M$3</definedName>
    <definedName name="Recomendaciones_de_Transparencia_por_Colombia">Hoja1!$N$2:$N$8</definedName>
    <definedName name="Trazadores">Hoja1!$O$2:$O$5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5" l="1"/>
  <c r="H5" i="5"/>
  <c r="H6" i="5"/>
  <c r="H7" i="5"/>
  <c r="H9" i="5"/>
  <c r="H11" i="5"/>
  <c r="H12" i="5"/>
  <c r="H13" i="5"/>
  <c r="H14" i="5"/>
  <c r="H16" i="5"/>
  <c r="H17" i="5"/>
  <c r="H18" i="5"/>
  <c r="H4" i="5"/>
  <c r="BE15" i="5" l="1"/>
  <c r="BD15" i="5" l="1"/>
  <c r="BD8" i="5"/>
  <c r="BE8" i="5" s="1"/>
  <c r="BB18" i="5" l="1"/>
  <c r="BC18" i="5" s="1"/>
  <c r="AR18" i="5"/>
  <c r="AS18" i="5" s="1"/>
  <c r="AI18" i="5"/>
  <c r="X18" i="5"/>
  <c r="BD18" i="5" s="1"/>
  <c r="BE18" i="5" s="1"/>
  <c r="BB17" i="5"/>
  <c r="BC17" i="5" s="1"/>
  <c r="AR17" i="5"/>
  <c r="AS17" i="5" s="1"/>
  <c r="AI17" i="5"/>
  <c r="X17" i="5"/>
  <c r="BD17" i="5" s="1"/>
  <c r="BE17" i="5" s="1"/>
  <c r="BB16" i="5"/>
  <c r="BC16" i="5" s="1"/>
  <c r="AI16" i="5"/>
  <c r="V16" i="5"/>
  <c r="X16" i="5" s="1"/>
  <c r="BB15" i="5"/>
  <c r="BC15" i="5" s="1"/>
  <c r="AR15" i="5"/>
  <c r="AS15" i="5" s="1"/>
  <c r="AI15" i="5"/>
  <c r="X15" i="5"/>
  <c r="Y15" i="5" s="1"/>
  <c r="BB14" i="5"/>
  <c r="AR14" i="5"/>
  <c r="AI14" i="5"/>
  <c r="X14" i="5"/>
  <c r="N14" i="5"/>
  <c r="M14" i="5"/>
  <c r="BB13" i="5"/>
  <c r="BC13" i="5" s="1"/>
  <c r="AR13" i="5"/>
  <c r="AS13" i="5" s="1"/>
  <c r="AI13" i="5"/>
  <c r="X13" i="5"/>
  <c r="BB12" i="5"/>
  <c r="BC12" i="5" s="1"/>
  <c r="AR12" i="5"/>
  <c r="AS12" i="5" s="1"/>
  <c r="AH12" i="5"/>
  <c r="AI12" i="5" s="1"/>
  <c r="V12" i="5"/>
  <c r="X12" i="5" s="1"/>
  <c r="BD11" i="5"/>
  <c r="BE11" i="5" s="1"/>
  <c r="BB11" i="5"/>
  <c r="BC11" i="5" s="1"/>
  <c r="AR11" i="5"/>
  <c r="AS11" i="5" s="1"/>
  <c r="AI11" i="5"/>
  <c r="X11" i="5"/>
  <c r="Y11" i="5" s="1"/>
  <c r="BB10" i="5"/>
  <c r="BC10" i="5" s="1"/>
  <c r="AR10" i="5"/>
  <c r="AS10" i="5" s="1"/>
  <c r="AH10" i="5"/>
  <c r="AI10" i="5" s="1"/>
  <c r="X10" i="5"/>
  <c r="BB9" i="5"/>
  <c r="BC9" i="5" s="1"/>
  <c r="AR9" i="5"/>
  <c r="AS9" i="5" s="1"/>
  <c r="AH9" i="5"/>
  <c r="AI9" i="5" s="1"/>
  <c r="V9" i="5"/>
  <c r="X9" i="5" s="1"/>
  <c r="BB8" i="5"/>
  <c r="BC8" i="5" s="1"/>
  <c r="AR8" i="5"/>
  <c r="AS8" i="5" s="1"/>
  <c r="AI8" i="5"/>
  <c r="X8" i="5"/>
  <c r="Y8" i="5" s="1"/>
  <c r="BB7" i="5"/>
  <c r="BC7" i="5" s="1"/>
  <c r="AR7" i="5"/>
  <c r="AS7" i="5" s="1"/>
  <c r="AI7" i="5"/>
  <c r="X7" i="5"/>
  <c r="Y7" i="5" s="1"/>
  <c r="BB6" i="5"/>
  <c r="BC6" i="5" s="1"/>
  <c r="AR6" i="5"/>
  <c r="AS6" i="5" s="1"/>
  <c r="AI6" i="5"/>
  <c r="X6" i="5"/>
  <c r="Y6" i="5" s="1"/>
  <c r="BB5" i="5"/>
  <c r="BC5" i="5" s="1"/>
  <c r="AR5" i="5"/>
  <c r="AS5" i="5" s="1"/>
  <c r="AI5" i="5"/>
  <c r="X5" i="5"/>
  <c r="BD5" i="5" s="1"/>
  <c r="BB4" i="5"/>
  <c r="BC4" i="5" s="1"/>
  <c r="AR4" i="5"/>
  <c r="AS4" i="5" s="1"/>
  <c r="AI4" i="5"/>
  <c r="X4" i="5"/>
  <c r="BD4" i="5" s="1"/>
  <c r="BE4" i="5" s="1"/>
  <c r="BD9" i="5" l="1"/>
  <c r="BE9" i="5" s="1"/>
  <c r="BD14" i="5"/>
  <c r="BE14" i="5" s="1"/>
  <c r="Y13" i="5"/>
  <c r="BD13" i="5"/>
  <c r="BE13" i="5" s="1"/>
  <c r="BD6" i="5"/>
  <c r="BE6" i="5" s="1"/>
  <c r="AS14" i="5"/>
  <c r="AS19" i="5" s="1"/>
  <c r="BE5" i="5"/>
  <c r="BC19" i="5"/>
  <c r="BD7" i="5"/>
  <c r="BE7" i="5" s="1"/>
  <c r="BD10" i="5"/>
  <c r="BE10" i="5" s="1"/>
  <c r="BC14" i="5"/>
  <c r="AI19" i="5"/>
  <c r="BD12" i="5"/>
  <c r="BE12" i="5" s="1"/>
  <c r="Y12" i="5"/>
  <c r="Y9" i="5"/>
  <c r="BD16" i="5"/>
  <c r="BE16" i="5" s="1"/>
  <c r="Y16" i="5"/>
  <c r="Y5" i="5"/>
  <c r="BE19" i="5" l="1"/>
  <c r="Y19" i="5"/>
  <c r="N16" i="3" l="1"/>
  <c r="M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EBBF06CE-E9F0-40AF-9367-803381CBB170}">
      <text>
        <r>
          <rPr>
            <b/>
            <sz val="9"/>
            <color indexed="81"/>
            <rFont val="Tahoma"/>
            <family val="2"/>
          </rPr>
          <t>Mide el avance del (los) resultado(s) esperado(s).</t>
        </r>
      </text>
    </comment>
    <comment ref="G2" authorId="0" shapeId="0" xr:uid="{ADF6FC10-1040-453A-B92B-677E6D23D6FD}">
      <text>
        <r>
          <rPr>
            <b/>
            <sz val="9"/>
            <color indexed="81"/>
            <rFont val="Tahoma"/>
            <family val="2"/>
          </rPr>
          <t>Valores o estado de los indicadores de resultado al inicio del proyecto.</t>
        </r>
      </text>
    </comment>
    <comment ref="H2" authorId="0" shapeId="0" xr:uid="{32E11206-F394-40E6-A23F-DBE9DDA549A4}">
      <text>
        <r>
          <rPr>
            <b/>
            <sz val="9"/>
            <color indexed="81"/>
            <rFont val="Tahoma"/>
            <family val="2"/>
          </rPr>
          <t>Valor o estado de los productos al final del periodo de gobierno.</t>
        </r>
      </text>
    </comment>
    <comment ref="H14" authorId="1" shapeId="0" xr:uid="{2EE8D0B2-C279-4D95-B991-F0BBC2310E24}">
      <text>
        <r>
          <rPr>
            <b/>
            <sz val="9"/>
            <color indexed="81"/>
            <rFont val="Tahoma"/>
            <family val="2"/>
          </rPr>
          <t>ASUS:</t>
        </r>
        <r>
          <rPr>
            <sz val="9"/>
            <color indexed="81"/>
            <rFont val="Tahoma"/>
            <family val="2"/>
          </rPr>
          <t xml:space="preserve">
SE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tc={486590B7-8A97-974E-B0DA-604B5B022378}</author>
    <author>Ivan Vargas</author>
    <author>tc={26241472-A9CE-CF43-83DB-C105FB7A93FC}</author>
    <author>tc={ED0FC33A-2ECA-B948-8342-83BEE4A02AD7}</author>
    <author>tc={7883D25F-DAA5-3842-BEB4-A14D094FF01C}</author>
    <author>tc={4DBF9883-AFBA-5F4F-8825-4701B2F9166F}</author>
    <author>tc={E487D895-0873-F242-A36C-FB44C8B75DFF}</author>
  </authors>
  <commentList>
    <comment ref="D5" authorId="0" shapeId="0" xr:uid="{486590B7-8A97-974E-B0DA-604B5B022378}">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el compromiso está incluido en  las bases del PND 2022-2026, seleccione la transformación y el catalizador al que corresponde</t>
      </text>
    </comment>
    <comment ref="K5" authorId="1" shapeId="0" xr:uid="{00000000-0006-0000-0000-000001000000}">
      <text>
        <r>
          <rPr>
            <b/>
            <sz val="9"/>
            <color indexed="81"/>
            <rFont val="Tahoma"/>
            <family val="2"/>
          </rPr>
          <t>Mide el avance del (los) resultado(s) esperado(s).</t>
        </r>
      </text>
    </comment>
    <comment ref="L5" authorId="1" shapeId="0" xr:uid="{00000000-0006-0000-0000-000002000000}">
      <text>
        <r>
          <rPr>
            <b/>
            <sz val="9"/>
            <color indexed="81"/>
            <rFont val="Tahoma"/>
            <family val="2"/>
          </rPr>
          <t>Valores o estado de los indicadores de resultado al inicio del proyecto.</t>
        </r>
      </text>
    </comment>
    <comment ref="M5" authorId="1" shapeId="0" xr:uid="{00000000-0006-0000-0000-000004000000}">
      <text>
        <r>
          <rPr>
            <b/>
            <sz val="9"/>
            <color indexed="81"/>
            <rFont val="Tahoma"/>
            <family val="2"/>
          </rPr>
          <t>Valor o estado de los productos al final del periodo de gobierno.</t>
        </r>
      </text>
    </comment>
    <comment ref="F6" authorId="2" shapeId="0" xr:uid="{26241472-A9CE-CF43-83DB-C105FB7A93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t>
      </text>
    </comment>
    <comment ref="G6" authorId="3" shapeId="0" xr:uid="{ED0FC33A-2ECA-B948-8342-83BEE4A02AD7}">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H6" authorId="4" shapeId="0" xr:uid="{7883D25F-DAA5-3842-BEB4-A14D094FF01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I6" authorId="5" shapeId="0" xr:uid="{4DBF9883-AFBA-5F4F-8825-4701B2F9166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 ref="J6" authorId="6" shapeId="0" xr:uid="{E487D895-0873-F242-A36C-FB44C8B75DF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este compromiso se asocia a algún otro clasificador o temática interna de su entidad, relaciónela aquí.</t>
      </text>
    </comment>
  </commentList>
</comments>
</file>

<file path=xl/sharedStrings.xml><?xml version="1.0" encoding="utf-8"?>
<sst xmlns="http://schemas.openxmlformats.org/spreadsheetml/2006/main" count="569" uniqueCount="326">
  <si>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</si>
  <si>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</si>
  <si>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</si>
  <si>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</si>
  <si>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</si>
  <si>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</si>
  <si>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</si>
  <si>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</si>
  <si>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</si>
  <si>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</si>
  <si>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</si>
  <si>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</si>
  <si>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</si>
  <si>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</si>
  <si>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</si>
  <si>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</si>
  <si>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</si>
  <si>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</si>
  <si>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</si>
  <si>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</si>
  <si>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</si>
  <si>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</si>
  <si>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</si>
  <si>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</si>
  <si>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</si>
  <si>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</si>
  <si>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</si>
  <si>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</si>
  <si>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</si>
  <si>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</si>
  <si>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</si>
  <si>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</si>
  <si>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</si>
  <si>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</si>
  <si>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</si>
  <si>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</si>
  <si>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</si>
  <si>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</si>
  <si>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</si>
  <si>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</si>
  <si>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</si>
  <si>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</si>
  <si>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</si>
  <si>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</si>
  <si>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</si>
  <si>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</si>
  <si>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</si>
  <si>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</si>
  <si>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</si>
  <si>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</si>
  <si>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</si>
  <si>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</si>
  <si>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</si>
  <si>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</si>
  <si>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</si>
  <si>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</si>
  <si>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</si>
  <si>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</si>
  <si>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</si>
  <si>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</si>
  <si>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</si>
  <si>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</si>
  <si>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</si>
  <si>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</si>
  <si>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</si>
  <si>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</si>
  <si>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</si>
  <si>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</si>
  <si>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</si>
  <si>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</si>
  <si>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</si>
  <si>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</si>
  <si>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</si>
  <si>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</si>
  <si>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</si>
  <si>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</si>
  <si>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</si>
  <si>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</si>
  <si>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</si>
  <si>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</si>
  <si>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</si>
  <si>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</si>
  <si>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t>Número  de personas capacitadas de la económica popular y comunitaria</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</si>
  <si>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</si>
  <si>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</si>
  <si>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</si>
  <si>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</si>
  <si>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</si>
  <si>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</si>
  <si>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</si>
  <si>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</si>
  <si>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</si>
  <si>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</si>
  <si>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</si>
  <si>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</si>
  <si>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</si>
  <si>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</si>
  <si>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</si>
  <si>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</si>
  <si>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</si>
  <si>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</si>
  <si>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</si>
  <si>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</si>
  <si>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</si>
  <si>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</si>
  <si>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</si>
  <si>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 xml:space="preserve">AGENCIA NACIONAL DE CONTRATACIÓN PÚBLICA - COLOMBIA COMPRA EFICIENTE - </t>
  </si>
  <si>
    <t xml:space="preserve">CONSTRUCCIÓN DEL PLAN ESTRATÉGICO INSTITUCIONAL </t>
  </si>
  <si>
    <t>DEFINICIÓN DE OBJETIVOS ESTRATÉGICOS</t>
  </si>
  <si>
    <t>Objetivo Estratégico</t>
  </si>
  <si>
    <t>Relación Líneas estratégicas</t>
  </si>
  <si>
    <t>Ejes Estratégicos</t>
  </si>
  <si>
    <t>Bases PND</t>
  </si>
  <si>
    <t>CLASIFICADORES</t>
  </si>
  <si>
    <t>INDICADOR DE RESULTADO</t>
  </si>
  <si>
    <t>META</t>
  </si>
  <si>
    <t>Comentarios / Observaciones</t>
  </si>
  <si>
    <t>Transformación</t>
  </si>
  <si>
    <t>Catalizador</t>
  </si>
  <si>
    <t>ODS</t>
  </si>
  <si>
    <t>OCDE</t>
  </si>
  <si>
    <t>PMI</t>
  </si>
  <si>
    <t>POLÍTICAS MIPG</t>
  </si>
  <si>
    <t>OTRO</t>
  </si>
  <si>
    <t>Año 1</t>
  </si>
  <si>
    <t>Año 2</t>
  </si>
  <si>
    <t>Año 3</t>
  </si>
  <si>
    <t>Año 4</t>
  </si>
  <si>
    <t>TRANSFORMACIONES  PND 2022-2026</t>
  </si>
  <si>
    <t>Descripción</t>
  </si>
  <si>
    <t xml:space="preserve">Interistitucional </t>
  </si>
  <si>
    <t>1. Ordenamiento del territorio alrededor del agua y justicia ambiental</t>
  </si>
  <si>
    <t>1. Poner fin a la pobreza</t>
  </si>
  <si>
    <t>Poner fin a la pobreza en todas sus formas en todo el mundo</t>
  </si>
  <si>
    <t>1. Hacia un Nuevo Campo Colombiano: Reforma Rural Integral</t>
  </si>
  <si>
    <t xml:space="preserve">Planeación Institucional </t>
  </si>
  <si>
    <t>2. Seguridad humana y justicia social</t>
  </si>
  <si>
    <t>2. Hambre Cero</t>
  </si>
  <si>
    <t>Poner fin al hambre, lograr la seguridad alimentaria y la mejora de la nutrición y promover la agricultura sostenible</t>
  </si>
  <si>
    <t>2. Participación Política: apertura democrática para construir la paz</t>
  </si>
  <si>
    <t xml:space="preserve">Gestión presupuestal y eficiencia del gasto público </t>
  </si>
  <si>
    <t>Fortalecimiento de economías populares</t>
  </si>
  <si>
    <t xml:space="preserve">3. Derecho humano a la alimentación  </t>
  </si>
  <si>
    <t>3. Buena salud</t>
  </si>
  <si>
    <t>Garantizar una vida sana y promover el bienestar para todos en todas las edades</t>
  </si>
  <si>
    <t>3. Fin del Conflicto</t>
  </si>
  <si>
    <t xml:space="preserve">Talento humano </t>
  </si>
  <si>
    <t>4. Transformación productiva, internacionalización y acción climática</t>
  </si>
  <si>
    <t>4. Educación de calidad </t>
  </si>
  <si>
    <t>Garantizar una educación inclusiva, equitativa y de calidad y promover oportunidades de aprendizaje durante toda la vida para todos</t>
  </si>
  <si>
    <t>4. Solución al problema de las drogas ilícitas</t>
  </si>
  <si>
    <t xml:space="preserve">Integridad </t>
  </si>
  <si>
    <t>5. Convergencia regional</t>
  </si>
  <si>
    <t>5. Igualdad de género</t>
  </si>
  <si>
    <t>Lograr la igualdad entre los géneros y empoderar a todas las mujeres y niñas</t>
  </si>
  <si>
    <t>5. Acuerdo sobre las víctimas del conflicto</t>
  </si>
  <si>
    <t xml:space="preserve">Transparencia, acceso a la información pública y lucha contra la corrupción </t>
  </si>
  <si>
    <t>Paz total e Integral</t>
  </si>
  <si>
    <t>6. Agua limpia y saneamiento</t>
  </si>
  <si>
    <t>Garantizar la disponibilidad de agua y su gestión sostenible y el saneamiento para todos</t>
  </si>
  <si>
    <t>6. Implementación, verificación y refrendación</t>
  </si>
  <si>
    <t xml:space="preserve">Fortalecimiento organizacional y simplificación de procesos </t>
  </si>
  <si>
    <t>Actores diferenciales para el cambio</t>
  </si>
  <si>
    <t>7. Energía asequible y sostenible</t>
  </si>
  <si>
    <t>Garantizar el acceso a una energía asequible, segura, sostenible y moderna para todos</t>
  </si>
  <si>
    <t>Enfoque Transversal 1. Capítulo para la transversalización del enfoque de género en la implementación del Acuerdo Final</t>
  </si>
  <si>
    <t xml:space="preserve">Servicio al ciudadano </t>
  </si>
  <si>
    <t>Estabilidad Macroeconómica</t>
  </si>
  <si>
    <t>8. Trabajo decente y crecimiento económico</t>
  </si>
  <si>
    <t>Promover el crecimiento económico sostenido, inclusivo y sostenible, el empleo pleno y productivo y el trabajo decente para todos</t>
  </si>
  <si>
    <t>Enfoque Transversal 2. Capítulo para la transversalización del enfoque para pueblos y
comunidades étnicas en la implementación del Acuerdo Final</t>
  </si>
  <si>
    <t xml:space="preserve">Participación ciudadana en la gestión pública </t>
  </si>
  <si>
    <t>No Aplica</t>
  </si>
  <si>
    <t>9. Industria, innovación, infraestructura</t>
  </si>
  <si>
    <t>Construir infraestructuras resilientes, promover la industrialización inclusiva y sostenible y fomentar la innovación</t>
  </si>
  <si>
    <t xml:space="preserve">Focalización Territorial para la Implementación </t>
  </si>
  <si>
    <t xml:space="preserve">Racionalización de trámites </t>
  </si>
  <si>
    <t>10. Reducir inequidades</t>
  </si>
  <si>
    <t>Reducir la desigualdad en y entre los países</t>
  </si>
  <si>
    <t xml:space="preserve">Gobierno digital </t>
  </si>
  <si>
    <t>11. Ciudades y comunidades sostenibles </t>
  </si>
  <si>
    <t>Conseguir que las ciudades y los asentamientos humanos sean inclusivos, seguros, resilientes y sostenibles</t>
  </si>
  <si>
    <t xml:space="preserve">Seguridad digital </t>
  </si>
  <si>
    <t>12. Consumo responsable y producción</t>
  </si>
  <si>
    <t>Garantizar modalidades de consumo y protección sostenibles</t>
  </si>
  <si>
    <t xml:space="preserve">Defensa jurídica </t>
  </si>
  <si>
    <t>13. Acción climática</t>
  </si>
  <si>
    <t>Adoptar medidas urgentes para combatir el cambio climático y sus efectos</t>
  </si>
  <si>
    <t>Mejora normativa</t>
  </si>
  <si>
    <t>14. Vida marina</t>
  </si>
  <si>
    <t>Conservar y utilizar en forma sostenible los océanos, los mares y los recursos marinos para el desarrollo sostenible</t>
  </si>
  <si>
    <t xml:space="preserve">Gestión del conocimiento y la innovación </t>
  </si>
  <si>
    <t>15. Vida en la tierra</t>
  </si>
  <si>
    <t>Proteger, restablecer y promover el uso sostenible de los ecosistemas terrestres, efectuar una ordenación sostenible de los bosques, luchar contra la desertificación, detener y revertir la degradación de las tierras y poner freno a la pérdida de diversidad biológica</t>
  </si>
  <si>
    <t xml:space="preserve">Gestión documental </t>
  </si>
  <si>
    <t>16. Paz, justicia e instituciones fuertes</t>
  </si>
  <si>
    <t>Promover sociedades pacíficas e inclusivas para el desarrollo sostenible, facilitar el acceso a la justicia para todos y crear instituciones eficaces, responsables e inclusivas a todos los niveles</t>
  </si>
  <si>
    <t xml:space="preserve">Gestión de la información estadística </t>
  </si>
  <si>
    <t>17. Alianzas para los objetivos</t>
  </si>
  <si>
    <t>Fortalecer los medios de ejecución y revitalizar la alianza mundial para el desarrollo sostenible</t>
  </si>
  <si>
    <t xml:space="preserve">Seguimiento y evaluación del desempeño institucional </t>
  </si>
  <si>
    <t xml:space="preserve">Control interno </t>
  </si>
  <si>
    <t>Varios</t>
  </si>
  <si>
    <t>Compras y contratación Pública</t>
  </si>
  <si>
    <t>Objetivos_de_Desarrollo_Sostenibles_ODS</t>
  </si>
  <si>
    <t>Plan_Nacional_de_Desarrollo_Colombia_Potencia_de_Vida_2022_2026_PND</t>
  </si>
  <si>
    <t>Plan_Sectorial</t>
  </si>
  <si>
    <t>Organización_para_la_Cooperación_y_el_Desarrollo_Económicos_OCDE</t>
  </si>
  <si>
    <t>Plan_Marco_de_Implementación_PMI</t>
  </si>
  <si>
    <t>Modelo_Integrado_de_Planeación_y_Gestión</t>
  </si>
  <si>
    <t>Política_Pública_CONPES</t>
  </si>
  <si>
    <t>Proyectos_de_inversión</t>
  </si>
  <si>
    <t>Recomendaciones_de_Transparencia_por_Colombia</t>
  </si>
  <si>
    <t>Trazadores</t>
  </si>
  <si>
    <t xml:space="preserve">Compromisos </t>
  </si>
  <si>
    <r>
      <t>Asegurar un nivel adecuado de transparencia a lo largo de todas las fases del ciclo de la contratación pública.</t>
    </r>
    <r>
      <rPr>
        <sz val="8"/>
        <rFont val="Century Gothic"/>
        <family val="2"/>
      </rPr>
      <t> </t>
    </r>
  </si>
  <si>
    <t>Política Nacional para la Transformación Digital e Inteligencia Artificial </t>
  </si>
  <si>
    <t>Generación de principales insumos para democratizar la compra pública nacional</t>
  </si>
  <si>
    <t xml:space="preserve">Coordinación  el proyecto de ley que unifique legislación sobre SECOP junto con las instancias </t>
  </si>
  <si>
    <t xml:space="preserve">Construcción de paz </t>
  </si>
  <si>
    <r>
      <t>Conservar la integridad del sistema de contratación pública mediante normas generales y salvaguardas específicas por procesos de contratación.</t>
    </r>
    <r>
      <rPr>
        <sz val="8"/>
        <rFont val="Century Gothic"/>
        <family val="2"/>
      </rPr>
      <t> </t>
    </r>
  </si>
  <si>
    <t>Declaración de importancia Estratégica del proyecto Incremento del valor por dinero que obtiene el estado en la compra pública nacional </t>
  </si>
  <si>
    <t>Generación efectividad y transparencia en las plataformas de compra pública nacional.</t>
  </si>
  <si>
    <t xml:space="preserve">Fortalecimiento de la plataforma del SECOP II, </t>
  </si>
  <si>
    <t xml:space="preserve">Equidad de la mujer </t>
  </si>
  <si>
    <r>
      <t>Hacer accesibles las oportunidades de concurrir a la contratación pública a los potenciales competidores sin importar su tamaño o volumen.</t>
    </r>
    <r>
      <rPr>
        <sz val="8"/>
        <rFont val="Century Gothic"/>
        <family val="2"/>
      </rPr>
      <t> </t>
    </r>
  </si>
  <si>
    <t>Política para la sostenibilidad de la caficultura colombiana </t>
  </si>
  <si>
    <t xml:space="preserve">Interoperabilidad de la información contractual con la información presupuestal </t>
  </si>
  <si>
    <t>Grupos étnicos</t>
  </si>
  <si>
    <r>
      <t>Reconocer que todo uso del sistema de contratación pública que pretenda conseguir objetivos secundarios de política deberá sopesar estas finalidades frente al logro del objetivo principal de la contratación.</t>
    </r>
    <r>
      <rPr>
        <sz val="8"/>
        <rFont val="Century Gothic"/>
        <family val="2"/>
      </rPr>
      <t> </t>
    </r>
  </si>
  <si>
    <t>Lineamientos de política para un modelo de Estado Abierto </t>
  </si>
  <si>
    <t xml:space="preserve">Generación de más espacios de capacitación, formación y resolución de dudas a funcionarios </t>
  </si>
  <si>
    <t xml:space="preserve">Reparación integral de las víctimas </t>
  </si>
  <si>
    <r>
      <t>Fomentar una participación transparente y efectiva de las partes interesadas.</t>
    </r>
    <r>
      <rPr>
        <sz val="8"/>
        <rFont val="Century Gothic"/>
        <family val="2"/>
      </rPr>
      <t> </t>
    </r>
  </si>
  <si>
    <t>Creación de un protocolo de revisión de los potenciales conflictos de intereses y las inhabilidades existentes para contratar con el Estado</t>
  </si>
  <si>
    <r>
      <t>Desarrollar procedimientos que, satisfaciendo las necesidades de la administración pública y de los ciudadanos, impulsen la eficiencia a lo largo de todo el ciclo de la contratación pública.</t>
    </r>
    <r>
      <rPr>
        <sz val="8"/>
        <rFont val="Century Gothic"/>
        <family val="2"/>
      </rPr>
      <t> </t>
    </r>
  </si>
  <si>
    <t>Establecimiento de la inhabilidad de contratación con el Estado, así como otras sanciones eficaces, proporcionales y disuasorias para las personas jurídicas y otras estructuras</t>
  </si>
  <si>
    <r>
      <t>Mejorar el sistema de contratación pública mediante el aprovechamiento de las tecnologías digitales para dar soporte a la innovación, a través de la contratación electrónica, a lo largo de todo el ciclo de la contratación pública.</t>
    </r>
    <r>
      <rPr>
        <sz val="8"/>
        <rFont val="Century Gothic"/>
        <family val="2"/>
      </rPr>
      <t> </t>
    </r>
  </si>
  <si>
    <t>Fortalecimiento de los esquemas de seguimiento y evaluación del desempeño y los procesos de capacitación en la agencia fortaleciendo las habilidad técnicas y blandas de los colaboradores</t>
  </si>
  <si>
    <r>
      <t>Disponer de un personal dedicado a la contratación pública con capacidad de aportar en todo momento, de manera eficaz y eficiente, la debida rentabilidad en este ámbito.</t>
    </r>
    <r>
      <rPr>
        <sz val="8"/>
        <rFont val="Century Gothic"/>
        <family val="2"/>
      </rPr>
      <t> </t>
    </r>
  </si>
  <si>
    <r>
      <t>Estimular mejoras en el rendimiento mediante la evaluación de la eficacia del sistema de contratación pública, tanto en procesos concretos como en el sistema en su conjunto, a todos los niveles de la administración pública siempre que resulte factible y adecuado.</t>
    </r>
    <r>
      <rPr>
        <sz val="8"/>
        <rFont val="Century Gothic"/>
        <family val="2"/>
      </rPr>
      <t> </t>
    </r>
  </si>
  <si>
    <r>
      <t>Integrar las estrategias de gestión de riesgos para la definición, detección y atenuación de éstos a lo largo del ciclo de la contratación pública.</t>
    </r>
    <r>
      <rPr>
        <sz val="8"/>
        <rFont val="Century Gothic"/>
        <family val="2"/>
      </rPr>
      <t> </t>
    </r>
  </si>
  <si>
    <r>
      <t>Aplicar mecanismos de supervisión y control que favorezcan la rendición de cuentas a lo largo del ciclo de la contratación pública, incluidos los oportunos procedimientos de quejas y sanciones.</t>
    </r>
    <r>
      <rPr>
        <sz val="8"/>
        <rFont val="Century Gothic"/>
        <family val="2"/>
      </rPr>
      <t> </t>
    </r>
  </si>
  <si>
    <r>
      <t>Favorecer la integración de la contratación pública en la gestión de las finanzas públicas en general, la presupuestación y los procesos de prestación de servicios.</t>
    </r>
    <r>
      <rPr>
        <sz val="8"/>
        <rFont val="Century Gothic"/>
        <family val="2"/>
      </rPr>
      <t> </t>
    </r>
  </si>
  <si>
    <r>
      <t>Fomentar la integración de datos entre SECOP y el RUP.</t>
    </r>
    <r>
      <rPr>
        <sz val="8"/>
        <rFont val="Century Gothic"/>
        <family val="2"/>
      </rPr>
      <t> </t>
    </r>
  </si>
  <si>
    <r>
      <t>Integrar la información de ejecución de contratos públicos de SECOP en el RUP, para reducir los costos y tiempos de verificación.</t>
    </r>
    <r>
      <rPr>
        <sz val="8"/>
        <rFont val="Century Gothic"/>
        <family val="2"/>
      </rPr>
      <t> </t>
    </r>
  </si>
  <si>
    <r>
      <t>Avanzar en la integración del registro de proveedores con otras plataformas como RUT.</t>
    </r>
    <r>
      <rPr>
        <sz val="8"/>
        <rFont val="Century Gothic"/>
        <family val="2"/>
      </rPr>
      <t> </t>
    </r>
  </si>
  <si>
    <r>
      <t>Reducir las tarifas relacionadas con el RUP, cubriendo los costos del RUP con fondos públicos y/o reduciendo la carga administrativa que aumenta las tarifas relacionadas.</t>
    </r>
    <r>
      <rPr>
        <sz val="8"/>
        <rFont val="Century Gothic"/>
        <family val="2"/>
      </rPr>
      <t> </t>
    </r>
  </si>
  <si>
    <r>
      <t>Asegurar que las tarifas de renovación establecidas para el RUP sean inferiores a las establecidas para el registro.</t>
    </r>
    <r>
      <rPr>
        <sz val="8"/>
        <rFont val="Century Gothic"/>
        <family val="2"/>
      </rPr>
      <t> </t>
    </r>
  </si>
  <si>
    <r>
      <t>Centralización del proceso de registro.</t>
    </r>
    <r>
      <rPr>
        <sz val="8"/>
        <rFont val="Century Gothic"/>
        <family val="2"/>
      </rPr>
      <t> </t>
    </r>
  </si>
  <si>
    <r>
      <t>Reflejar los ahorros de costos realizados a través de la digitalización de los procesos RUP en las tarifas.</t>
    </r>
    <r>
      <rPr>
        <sz val="8"/>
        <rFont val="Century Gothic"/>
        <family val="2"/>
      </rPr>
      <t> </t>
    </r>
  </si>
  <si>
    <r>
      <t>Imponer una tasa de registro por un período móvil de 12 meses o garantizar que los operadores económicos paguen solo una tasa que sea proporcional al número de meses restantes hasta la renovación obligatoria del registro.</t>
    </r>
    <r>
      <rPr>
        <sz val="8"/>
        <rFont val="Century Gothic"/>
        <family val="2"/>
      </rPr>
      <t> </t>
    </r>
  </si>
  <si>
    <r>
      <t>Introducción de un plazo mínimo para la presentación de ofertas.</t>
    </r>
    <r>
      <rPr>
        <sz val="8"/>
        <rFont val="Century Gothic"/>
        <family val="2"/>
      </rPr>
      <t> </t>
    </r>
  </si>
  <si>
    <t>Brindar más flexibilidad en el cronograma de registro al explorar la posibilidad de permitir que los posibles licitadores se registren en el registro de proveedores antes de la adjudicación del contrato</t>
  </si>
  <si>
    <t>Objetivos e</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</si>
  <si>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contenga las evidencias en el desarrollo de la solución tecnológica para el reto seleccionado. ii). Documento que permita establecer el presupuesto y posibles oferentes del mercado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</si>
  <si>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contenga las evidencias en el desarrollo de la solución tecnológica para el reto seleccionado. ii). Documento que permita establecer el presupuesto y posibles oferentes del mercado 
Para 2026 Documento que contenga los términos de referencia para salir a contratar a un desarrollador para la plataforma integral de compras públicas.</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</si>
  <si>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</si>
  <si>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</si>
  <si>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 xml:space="preserve">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</si>
  <si>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t>REPORTE DE AVANCE 2023</t>
  </si>
  <si>
    <t>REPORTE DE AVANCE 2024</t>
  </si>
  <si>
    <t>REPORTE DE AVANCE 2025</t>
  </si>
  <si>
    <t>REPORTE DE AVANCE 2026</t>
  </si>
  <si>
    <t>AVANCE CUATRIENIO</t>
  </si>
  <si>
    <t>% DE CUMPLIMIENTO</t>
  </si>
  <si>
    <t>Reporte cuantitativo  1T-2023</t>
  </si>
  <si>
    <t>Reporte cuantitativo 1T-2023</t>
  </si>
  <si>
    <t>Reporte cuantitativo  2T-2023</t>
  </si>
  <si>
    <t>Reporte cuantitativo 2T-2023</t>
  </si>
  <si>
    <t>Reporte cuantitativo  3T-2023</t>
  </si>
  <si>
    <t>Reporte cuantitativo 3T-2023</t>
  </si>
  <si>
    <t>Reporte cuantitativo  4T-2023</t>
  </si>
  <si>
    <t>Reporte cuantitativo 4T-2023</t>
  </si>
  <si>
    <t>Avance total 2023</t>
  </si>
  <si>
    <t>% de cumplimiento 2023</t>
  </si>
  <si>
    <t>Reporte cuantitativo  1T-2024</t>
  </si>
  <si>
    <t>Reporte cuantitativo 1T-2024</t>
  </si>
  <si>
    <t>Reporte cuantitativo  2T-2024</t>
  </si>
  <si>
    <t>Reporte cuantitativo 2T-2024</t>
  </si>
  <si>
    <t>Reporte cuantitativo  3T-2024</t>
  </si>
  <si>
    <t>Reporte cuantitativo 3T-2024</t>
  </si>
  <si>
    <t>Reporte cuantitativo  4T-2024</t>
  </si>
  <si>
    <t>Reporte cuantitativo 4T-2024</t>
  </si>
  <si>
    <t>Avance total 2024</t>
  </si>
  <si>
    <t>% de cumplimiento 2024</t>
  </si>
  <si>
    <t>Reporte cuantitativo  1T-2025</t>
  </si>
  <si>
    <t>Reporte cuantitativo 1T-2025</t>
  </si>
  <si>
    <t>Reporte cuantitativo  2T-2025</t>
  </si>
  <si>
    <t>Reporte cuantitativo 2T-2025</t>
  </si>
  <si>
    <t>Reporte cuantitativo  3T-2025</t>
  </si>
  <si>
    <t>Reporte cuantitativo 3T-2025</t>
  </si>
  <si>
    <t>Reporte cuantitativo  4T-2025</t>
  </si>
  <si>
    <t>Reporte cuantitativo 4T-2025</t>
  </si>
  <si>
    <t>Avance total 2025</t>
  </si>
  <si>
    <t>% de cumplimiento 2025</t>
  </si>
  <si>
    <t>Reporte cuantitativo  1T-2026</t>
  </si>
  <si>
    <t>Reporte cuantitativo 1T-2026</t>
  </si>
  <si>
    <t>Reporte cuantitativo  2T-2026</t>
  </si>
  <si>
    <t>Reporte cuantitativo 2T-2026</t>
  </si>
  <si>
    <t>Reporte cuantitativo  3T-2026</t>
  </si>
  <si>
    <t>Reporte cuantitativo 3T-2026</t>
  </si>
  <si>
    <t>Reporte cuantitativo  4T-2026</t>
  </si>
  <si>
    <t>Reporte cuantitativo 4T-2026</t>
  </si>
  <si>
    <t>Avance total 2026</t>
  </si>
  <si>
    <t>% de cumplimiento 2026</t>
  </si>
  <si>
    <t>La Subdirección reporto la actualización del  Modelo de Abastecimiento Estratégico (MAE) en su versión 3.0</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</si>
  <si>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</si>
  <si>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</si>
  <si>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Durante la vigencia se estructuraron los siguientes Mecanismos de Agregación de Demanda para la Economía Popular:
IAD Consumibles de impresión
IAD Servicios Generales
IAD Alimentos No perecederos</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</si>
  <si>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</si>
  <si>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 xml:space="preserve">Se puso en operación “Mi Mercado Popular”, módulo de la Tienda Virtual del Estado Colombiano (TVEC) </t>
  </si>
  <si>
    <t>Conforme al hito establecido para la vigencia 2024, se entrego el plan de trabajo, establecido para dar el desarrollo de la interoperabilidad SECOP/RUP.</t>
  </si>
  <si>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</si>
  <si>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</si>
  <si>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</si>
  <si>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En la vigencia 2024 mediante los procesos de capacitación en las tres modalidades: presencial, e-learning y virtual se logró capacitar a un total de 50.302 personas.</t>
  </si>
  <si>
    <t>Número  de personas capacitadas de la economía popular y comunitaria</t>
  </si>
  <si>
    <t>Las capacitaciones se han centrado en brindar conocimientos básicos sobre los procesos de contratación y en cómo participar como proveedores. En la vigencia 2024, se identificaron 7.311 actores de la economía popular que participaron de las capacitaciones.</t>
  </si>
  <si>
    <t>Antioquia, Arauca, Atlántico, Bogotá D.C., Bolívar, Boyacá, Cauca, Cesar, Chocó, Cundinamarca, La Guajira, Magdalena, San Andrés, Providencia y Santa Catalina
Santander, Tolima y Valle del Cauca</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</si>
  <si>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</si>
  <si>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</si>
  <si>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CUMPLIDO EN 2024</t>
  </si>
  <si>
    <t>En cumplimiento de este Indicador se reporto la elaboración del Documento de diagnóstico del modelo de operación de la entidad, del Plan de implementación del modelo, y de herramientas de construcción y seguimiento del SIG.</t>
  </si>
  <si>
    <t>La Subdirección reporto los siguientes Insumos estratégicos:
Análisis de las dinámicas de la contratación de la Guajira
Análisis implementación de Documentos Tipo</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</si>
  <si>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contenga las evidencias en el desarrollo de la solución tecnológica para el reto
seleccionado.
ii). Documento que permita establecer el presupuesto y posibles oferentes del mercado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</si>
</sst>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1"/>
      <name val="Calibri"/>
      <family val="2"/>
      <scheme val="minor"/>
    </font>
    <font>
      <sz val="11"/>
      <name val="Calibri"/>
      <family val="2"/>
      <scheme val="minor"/>
    </font>
    <font>
      <b/>
      <sz val="9"/>
      <color indexed="81"/>
      <name val="Tahoma"/>
      <family val="2"/>
    </font>
    <font>
      <b/>
      <sz val="12"/>
      <color theme="1"/>
      <name val="Calibri"/>
      <family val="2"/>
      <scheme val="minor"/>
    </font>
    <font>
      <sz val="11"/>
      <color theme="1"/>
      <name val="Calibri"/>
      <family val="2"/>
    </font>
    <font>
      <b/>
      <sz val="11"/>
      <color theme="1"/>
      <name val="Calibri"/>
      <family val="2"/>
    </font>
    <font>
      <sz val="11"/>
      <name val="Century Gothic"/>
      <family val="2"/>
    </font>
    <font>
      <sz val="8"/>
      <color theme="1"/>
      <name val="Century Gothic"/>
      <family val="2"/>
    </font>
    <font>
      <sz val="8"/>
      <name val="Calibri"/>
      <family val="2"/>
      <scheme val="minor"/>
    </font>
    <font>
      <sz val="8"/>
      <name val="Century Gothic"/>
      <family val="2"/>
    </font>
    <font>
      <i/>
      <sz val="8"/>
      <name val="Century Gothic"/>
      <family val="2"/>
    </font>
    <font>
      <sz val="8"/>
      <color rgb="FF404040"/>
      <name val="Century Gothic"/>
      <family val="2"/>
    </font>
    <font>
      <sz val="8"/>
      <color rgb="FF000000"/>
      <name val="Century Gothic"/>
      <family val="2"/>
    </font>
    <font>
      <sz val="11"/>
      <color rgb="FF000000"/>
      <name val="Century Gothic"/>
      <family val="2"/>
    </font>
    <font>
      <sz val="11"/>
      <color rgb="FF444444"/>
      <name val="Calibri"/>
      <family val="2"/>
      <charset val="1"/>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8"/>
        <bgColor indexed="64"/>
      </patternFill>
    </fill>
    <fill>
      <patternFill patternType="solid">
        <fgColor theme="7"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2">
    <xf numFmtId="0" fontId="0" fillId="0" borderId="0"/>
    <xf numFmtId="9" fontId="16" fillId="0" borderId="0" applyFont="0" applyFill="0" applyBorder="0" applyAlignment="0" applyProtection="0"/>
  </cellStyleXfs>
  <cellXfs count="249">
    <xf numFmtId="0" fontId="0" fillId="0" borderId="0" xfId="0"/>
    <xf numFmtId="0" fontId="0" fillId="2" borderId="0" xfId="0" applyFill="1" applyAlignment="1">
      <alignment horizontal="center"/>
    </xf>
    <xf numFmtId="0" fontId="0" fillId="2" borderId="0" xfId="0" applyFill="1"/>
    <xf numFmtId="0" fontId="0" fillId="2" borderId="0" xfId="0"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center"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5" fillId="0" borderId="0" xfId="0" applyFont="1"/>
    <xf numFmtId="0" fontId="5" fillId="0" borderId="0" xfId="0" applyFont="1" applyAlignment="1">
      <alignment wrapText="1"/>
    </xf>
    <xf numFmtId="0" fontId="6" fillId="0" borderId="0" xfId="0" applyFont="1"/>
    <xf numFmtId="0" fontId="1" fillId="6" borderId="1" xfId="0" applyFont="1" applyFill="1" applyBorder="1" applyAlignment="1">
      <alignment horizontal="center" vertical="center"/>
    </xf>
    <xf numFmtId="0" fontId="2" fillId="0" borderId="1" xfId="0" applyFont="1" applyBorder="1" applyAlignment="1">
      <alignment vertical="center" wrapText="1"/>
    </xf>
    <xf numFmtId="0" fontId="1" fillId="4" borderId="1" xfId="0" applyFont="1" applyFill="1" applyBorder="1" applyAlignment="1">
      <alignment horizontal="center" vertical="center"/>
    </xf>
    <xf numFmtId="0" fontId="1" fillId="2" borderId="0" xfId="0" applyFont="1" applyFill="1"/>
    <xf numFmtId="0" fontId="5" fillId="0" borderId="0" xfId="0" applyFont="1" applyAlignment="1">
      <alignment horizontal="justify" vertical="center"/>
    </xf>
    <xf numFmtId="0" fontId="5" fillId="0" borderId="0" xfId="0" applyFont="1" applyAlignment="1">
      <alignment horizontal="left" vertical="center" indent="2" readingOrder="1"/>
    </xf>
    <xf numFmtId="0" fontId="5" fillId="0" borderId="0" xfId="0" applyFont="1" applyAlignment="1">
      <alignment horizontal="left" vertical="center" indent="4" readingOrder="1"/>
    </xf>
    <xf numFmtId="0" fontId="0" fillId="0" borderId="0" xfId="0" applyAlignment="1">
      <alignment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justify" vertical="top" wrapText="1"/>
    </xf>
    <xf numFmtId="0" fontId="8" fillId="0" borderId="0" xfId="0" applyFont="1" applyAlignment="1">
      <alignment horizontal="left" vertical="top" wrapText="1" readingOrder="1"/>
    </xf>
    <xf numFmtId="0" fontId="12" fillId="8" borderId="7" xfId="0" applyFont="1" applyFill="1" applyBorder="1" applyAlignment="1">
      <alignment horizontal="left" vertical="top" wrapText="1"/>
    </xf>
    <xf numFmtId="0" fontId="12" fillId="8" borderId="8" xfId="0" applyFont="1" applyFill="1" applyBorder="1" applyAlignment="1">
      <alignment horizontal="left" vertical="top" wrapText="1"/>
    </xf>
    <xf numFmtId="0" fontId="12" fillId="8" borderId="9" xfId="0" applyFont="1" applyFill="1" applyBorder="1" applyAlignment="1">
      <alignment horizontal="left" vertical="top" wrapText="1"/>
    </xf>
    <xf numFmtId="0" fontId="12" fillId="8" borderId="10" xfId="0" applyFont="1" applyFill="1" applyBorder="1" applyAlignment="1">
      <alignment horizontal="left" vertical="top" wrapText="1"/>
    </xf>
    <xf numFmtId="0" fontId="8" fillId="0" borderId="0" xfId="0" applyFont="1" applyAlignment="1">
      <alignment horizontal="center" vertical="top" wrapText="1"/>
    </xf>
    <xf numFmtId="0" fontId="0" fillId="0" borderId="0" xfId="0" applyAlignment="1">
      <alignment horizontal="center" wrapText="1"/>
    </xf>
    <xf numFmtId="0" fontId="12" fillId="8" borderId="0" xfId="0" applyFont="1" applyFill="1" applyAlignment="1">
      <alignment horizontal="left" vertical="top" wrapText="1"/>
    </xf>
    <xf numFmtId="0" fontId="14" fillId="0" borderId="0" xfId="0" applyFont="1"/>
    <xf numFmtId="0" fontId="13" fillId="0" borderId="0" xfId="0" applyFont="1"/>
    <xf numFmtId="0" fontId="15" fillId="0" borderId="0" xfId="0" applyFont="1"/>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wrapText="1"/>
    </xf>
    <xf numFmtId="0" fontId="23" fillId="9" borderId="16" xfId="0" applyFont="1" applyFill="1" applyBorder="1" applyAlignment="1">
      <alignment horizontal="center" vertical="center"/>
    </xf>
    <xf numFmtId="0" fontId="26" fillId="2" borderId="0" xfId="0" applyFont="1" applyFill="1"/>
    <xf numFmtId="0" fontId="26" fillId="2" borderId="0" xfId="0" applyFont="1" applyFill="1" applyAlignment="1">
      <alignment vertical="center"/>
    </xf>
    <xf numFmtId="0" fontId="20" fillId="2" borderId="20" xfId="0" applyFont="1" applyFill="1" applyBorder="1" applyAlignment="1">
      <alignment horizontal="center" vertical="center" textRotation="90" wrapText="1"/>
    </xf>
    <xf numFmtId="0" fontId="20" fillId="2" borderId="3" xfId="0" applyFont="1" applyFill="1" applyBorder="1" applyAlignment="1">
      <alignment horizontal="center" vertical="top" textRotation="90" wrapText="1"/>
    </xf>
    <xf numFmtId="0" fontId="20" fillId="2" borderId="3" xfId="0" applyFont="1" applyFill="1" applyBorder="1" applyAlignment="1">
      <alignment horizontal="center" vertical="center" textRotation="90" wrapText="1"/>
    </xf>
    <xf numFmtId="0" fontId="22" fillId="2" borderId="3" xfId="0" applyFont="1" applyFill="1" applyBorder="1"/>
    <xf numFmtId="0" fontId="20" fillId="2" borderId="21" xfId="0" applyFont="1" applyFill="1" applyBorder="1" applyAlignment="1">
      <alignment horizontal="center" vertical="center" textRotation="90" wrapText="1"/>
    </xf>
    <xf numFmtId="0" fontId="22"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2" fillId="6" borderId="1" xfId="0" applyFont="1" applyFill="1" applyBorder="1" applyAlignment="1">
      <alignment horizontal="justify" vertical="center" wrapText="1"/>
    </xf>
    <xf numFmtId="0" fontId="23" fillId="6" borderId="1" xfId="0" applyFont="1" applyFill="1" applyBorder="1" applyAlignment="1">
      <alignment horizontal="center" vertical="center" wrapText="1"/>
    </xf>
    <xf numFmtId="0" fontId="22" fillId="6" borderId="19" xfId="0" applyFont="1" applyFill="1" applyBorder="1" applyAlignment="1">
      <alignment horizontal="justify" vertical="center" wrapText="1"/>
    </xf>
    <xf numFmtId="0" fontId="26" fillId="6" borderId="1" xfId="0" applyFont="1" applyFill="1" applyBorder="1" applyAlignment="1">
      <alignment horizontal="justify" vertical="center" wrapText="1"/>
    </xf>
    <xf numFmtId="0" fontId="21"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2" fillId="10" borderId="1" xfId="0" applyFont="1" applyFill="1" applyBorder="1" applyAlignment="1">
      <alignment horizontal="justify" vertical="center"/>
    </xf>
    <xf numFmtId="0" fontId="18" fillId="10" borderId="1" xfId="0" applyFont="1" applyFill="1" applyBorder="1" applyAlignment="1">
      <alignment horizontal="center" vertical="center" wrapText="1"/>
    </xf>
    <xf numFmtId="0" fontId="22" fillId="10" borderId="19" xfId="0" applyFont="1" applyFill="1" applyBorder="1" applyAlignment="1">
      <alignment horizontal="justify" vertical="center" wrapText="1"/>
    </xf>
    <xf numFmtId="0" fontId="20" fillId="6" borderId="1" xfId="0" applyFont="1" applyFill="1" applyBorder="1" applyAlignment="1">
      <alignment horizontal="justify" vertical="center" wrapText="1"/>
    </xf>
    <xf numFmtId="9" fontId="20" fillId="6" borderId="1" xfId="1" applyFont="1" applyFill="1" applyBorder="1" applyAlignment="1">
      <alignment horizontal="center" vertical="center" wrapText="1"/>
    </xf>
    <xf numFmtId="0" fontId="20" fillId="6" borderId="19" xfId="0" applyFont="1" applyFill="1" applyBorder="1" applyAlignment="1">
      <alignment horizontal="justify" vertical="center" wrapText="1"/>
    </xf>
    <xf numFmtId="2" fontId="20" fillId="6" borderId="1" xfId="0" applyNumberFormat="1" applyFont="1" applyFill="1" applyBorder="1" applyAlignment="1">
      <alignment horizontal="center" vertical="center" wrapText="1"/>
    </xf>
    <xf numFmtId="3" fontId="20" fillId="10" borderId="1" xfId="0" applyNumberFormat="1"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0" fillId="10" borderId="1" xfId="0" applyFont="1" applyFill="1" applyBorder="1" applyAlignment="1">
      <alignment horizontal="center" vertical="center"/>
    </xf>
    <xf numFmtId="9" fontId="22" fillId="6" borderId="1" xfId="0" applyNumberFormat="1" applyFont="1" applyFill="1" applyBorder="1" applyAlignment="1">
      <alignment horizontal="center" vertical="center" wrapText="1"/>
    </xf>
    <xf numFmtId="0" fontId="24" fillId="6" borderId="1"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2" fillId="6" borderId="16" xfId="0" applyFont="1" applyFill="1" applyBorder="1" applyAlignment="1">
      <alignment horizontal="justify" vertical="center" wrapText="1"/>
    </xf>
    <xf numFmtId="0" fontId="23" fillId="6" borderId="16" xfId="0" applyFont="1" applyFill="1" applyBorder="1" applyAlignment="1">
      <alignment horizontal="center" vertical="center" wrapText="1"/>
    </xf>
    <xf numFmtId="0" fontId="22" fillId="6" borderId="17" xfId="0" applyFont="1" applyFill="1" applyBorder="1" applyAlignment="1">
      <alignment horizontal="justify" vertical="center" wrapText="1"/>
    </xf>
    <xf numFmtId="0" fontId="20" fillId="2" borderId="0" xfId="0" applyFont="1" applyFill="1" applyAlignment="1">
      <alignment wrapText="1"/>
    </xf>
    <xf numFmtId="0" fontId="20" fillId="2" borderId="0" xfId="0" applyFont="1" applyFill="1" applyAlignment="1">
      <alignment horizontal="center" wrapText="1"/>
    </xf>
    <xf numFmtId="0" fontId="21" fillId="2" borderId="0" xfId="0" applyFont="1" applyFill="1" applyAlignment="1">
      <alignment horizontal="center" wrapText="1"/>
    </xf>
    <xf numFmtId="0" fontId="28" fillId="2" borderId="0" xfId="0" applyFont="1" applyFill="1" applyAlignment="1">
      <alignment horizontal="center" vertical="center" wrapText="1"/>
    </xf>
    <xf numFmtId="0" fontId="21" fillId="2" borderId="0" xfId="0" applyFont="1" applyFill="1" applyAlignment="1">
      <alignment horizontal="center"/>
    </xf>
    <xf numFmtId="0" fontId="20" fillId="2" borderId="0" xfId="0" applyFont="1" applyFill="1" applyAlignment="1">
      <alignment horizontal="center" vertical="center"/>
    </xf>
    <xf numFmtId="0" fontId="28" fillId="2" borderId="0" xfId="0" applyFont="1" applyFill="1" applyAlignment="1">
      <alignment horizontal="center" vertical="center"/>
    </xf>
    <xf numFmtId="0" fontId="25" fillId="0" borderId="0" xfId="0" applyFont="1" applyAlignment="1">
      <alignment vertical="center" wrapText="1"/>
    </xf>
    <xf numFmtId="1" fontId="20" fillId="10" borderId="1" xfId="0" applyNumberFormat="1" applyFont="1" applyFill="1" applyBorder="1" applyAlignment="1">
      <alignment horizontal="center" vertical="center" wrapText="1"/>
    </xf>
    <xf numFmtId="0" fontId="19" fillId="6" borderId="1" xfId="0" applyFont="1" applyFill="1" applyBorder="1" applyAlignment="1">
      <alignment horizontal="justify" vertical="center" wrapText="1"/>
    </xf>
    <xf numFmtId="0" fontId="26" fillId="2" borderId="0" xfId="0" applyFont="1" applyFill="1" applyAlignment="1">
      <alignment horizontal="center" vertical="center"/>
    </xf>
    <xf numFmtId="0" fontId="29" fillId="2" borderId="0" xfId="0" applyFont="1" applyFill="1"/>
    <xf numFmtId="0" fontId="26" fillId="2" borderId="0" xfId="0" applyFont="1" applyFill="1" applyAlignment="1">
      <alignment horizontal="center" vertical="center" wrapText="1"/>
    </xf>
    <xf numFmtId="0" fontId="29" fillId="2" borderId="0" xfId="0" applyFont="1" applyFill="1" applyAlignment="1">
      <alignment horizontal="center" vertical="center"/>
    </xf>
    <xf numFmtId="0" fontId="20" fillId="2" borderId="0" xfId="0" applyFont="1" applyFill="1" applyAlignment="1">
      <alignment vertical="center"/>
    </xf>
    <xf numFmtId="0" fontId="23" fillId="9" borderId="31" xfId="0" applyFont="1" applyFill="1" applyBorder="1" applyAlignment="1">
      <alignment horizontal="center" vertical="center"/>
    </xf>
    <xf numFmtId="0" fontId="23" fillId="6" borderId="33" xfId="0" applyFont="1" applyFill="1" applyBorder="1" applyAlignment="1">
      <alignment horizontal="center" vertical="center" wrapText="1"/>
    </xf>
    <xf numFmtId="0" fontId="23" fillId="9" borderId="33" xfId="0" applyFont="1" applyFill="1" applyBorder="1" applyAlignment="1">
      <alignment horizontal="center" vertical="center" wrapText="1"/>
    </xf>
    <xf numFmtId="0" fontId="23" fillId="9" borderId="34"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1" fillId="12" borderId="28"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13" borderId="25" xfId="0" applyFont="1" applyFill="1" applyBorder="1" applyAlignment="1">
      <alignment vertical="center" wrapText="1"/>
    </xf>
    <xf numFmtId="0" fontId="21" fillId="12" borderId="35" xfId="0" applyFont="1" applyFill="1" applyBorder="1" applyAlignment="1">
      <alignment horizontal="center" vertical="center" wrapText="1"/>
    </xf>
    <xf numFmtId="0" fontId="23" fillId="13" borderId="35" xfId="0" applyFont="1" applyFill="1" applyBorder="1" applyAlignment="1">
      <alignment vertical="center" wrapText="1"/>
    </xf>
    <xf numFmtId="0" fontId="21" fillId="12" borderId="27"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2" fillId="6" borderId="40" xfId="0" applyFont="1" applyFill="1" applyBorder="1" applyAlignment="1">
      <alignment horizontal="justify" vertical="center" wrapText="1"/>
    </xf>
    <xf numFmtId="0" fontId="25" fillId="6" borderId="40"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22" fillId="6" borderId="41" xfId="0" applyFont="1" applyFill="1" applyBorder="1" applyAlignment="1">
      <alignment horizontal="justify" vertical="center" wrapText="1"/>
    </xf>
    <xf numFmtId="0" fontId="20" fillId="6" borderId="40" xfId="0" applyFont="1" applyFill="1" applyBorder="1"/>
    <xf numFmtId="0" fontId="20" fillId="2" borderId="40" xfId="0" applyFont="1" applyFill="1" applyBorder="1"/>
    <xf numFmtId="0" fontId="20" fillId="6" borderId="40" xfId="0" applyFont="1" applyFill="1" applyBorder="1" applyAlignment="1">
      <alignment horizontal="center" vertical="center"/>
    </xf>
    <xf numFmtId="0" fontId="20" fillId="2" borderId="41" xfId="0" applyFont="1" applyFill="1" applyBorder="1"/>
    <xf numFmtId="0" fontId="21" fillId="13" borderId="37" xfId="0" applyFont="1" applyFill="1" applyBorder="1" applyAlignment="1">
      <alignment horizontal="center" vertical="center"/>
    </xf>
    <xf numFmtId="9" fontId="21" fillId="12" borderId="37" xfId="1" applyFont="1" applyFill="1" applyBorder="1" applyAlignment="1">
      <alignment horizontal="center" vertical="center"/>
    </xf>
    <xf numFmtId="0" fontId="20" fillId="6" borderId="42" xfId="0" applyFont="1" applyFill="1" applyBorder="1"/>
    <xf numFmtId="0" fontId="20" fillId="2" borderId="41" xfId="0" applyFont="1" applyFill="1" applyBorder="1" applyAlignment="1">
      <alignment horizontal="center" vertical="center" wrapText="1"/>
    </xf>
    <xf numFmtId="0" fontId="21" fillId="13" borderId="43" xfId="0" applyFont="1" applyFill="1" applyBorder="1" applyAlignment="1">
      <alignment horizontal="center" vertical="center"/>
    </xf>
    <xf numFmtId="0" fontId="20" fillId="6" borderId="42" xfId="0" applyFont="1" applyFill="1" applyBorder="1" applyAlignment="1">
      <alignment horizontal="center" vertical="center"/>
    </xf>
    <xf numFmtId="0" fontId="20" fillId="2" borderId="40" xfId="0" applyFont="1" applyFill="1" applyBorder="1" applyAlignment="1">
      <alignment horizontal="left" vertical="center" wrapText="1"/>
    </xf>
    <xf numFmtId="0" fontId="21" fillId="13" borderId="28" xfId="0" applyFont="1" applyFill="1" applyBorder="1" applyAlignment="1">
      <alignment horizontal="center" vertical="center"/>
    </xf>
    <xf numFmtId="9" fontId="21" fillId="12" borderId="29" xfId="1" applyFont="1" applyFill="1" applyBorder="1" applyAlignment="1">
      <alignment horizontal="center" vertical="center"/>
    </xf>
    <xf numFmtId="2" fontId="25" fillId="2" borderId="37" xfId="1" applyNumberFormat="1" applyFont="1" applyFill="1" applyBorder="1" applyAlignment="1">
      <alignment horizontal="center" vertical="center"/>
    </xf>
    <xf numFmtId="9" fontId="25" fillId="12" borderId="38" xfId="1" applyFont="1" applyFill="1" applyBorder="1" applyAlignment="1">
      <alignment horizontal="center" vertical="center"/>
    </xf>
    <xf numFmtId="0" fontId="20" fillId="6" borderId="40" xfId="0" applyFont="1" applyFill="1" applyBorder="1" applyAlignment="1">
      <alignment horizontal="justify" vertical="center" wrapText="1"/>
    </xf>
    <xf numFmtId="0" fontId="21" fillId="6" borderId="40" xfId="0" applyFont="1" applyFill="1" applyBorder="1" applyAlignment="1">
      <alignment horizontal="center" vertical="center" wrapText="1"/>
    </xf>
    <xf numFmtId="0" fontId="20" fillId="2" borderId="40" xfId="0" applyFont="1" applyFill="1" applyBorder="1" applyAlignment="1">
      <alignment horizontal="center" vertical="center" wrapText="1"/>
    </xf>
    <xf numFmtId="1" fontId="25" fillId="2" borderId="37" xfId="1" applyNumberFormat="1" applyFont="1" applyFill="1" applyBorder="1" applyAlignment="1">
      <alignment horizontal="center" vertical="center"/>
    </xf>
    <xf numFmtId="0" fontId="22" fillId="10" borderId="40" xfId="0" applyFont="1" applyFill="1" applyBorder="1" applyAlignment="1">
      <alignment horizontal="center" vertical="center" wrapText="1"/>
    </xf>
    <xf numFmtId="0" fontId="20" fillId="10" borderId="40" xfId="0" applyFont="1" applyFill="1" applyBorder="1" applyAlignment="1">
      <alignment horizontal="center" vertical="center" wrapText="1"/>
    </xf>
    <xf numFmtId="0" fontId="22" fillId="11" borderId="40"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22" fillId="10" borderId="40" xfId="0" applyFont="1" applyFill="1" applyBorder="1" applyAlignment="1">
      <alignment horizontal="justify" vertical="center"/>
    </xf>
    <xf numFmtId="0" fontId="18" fillId="10" borderId="40" xfId="0" applyFont="1" applyFill="1" applyBorder="1" applyAlignment="1">
      <alignment horizontal="center" vertical="center" wrapText="1"/>
    </xf>
    <xf numFmtId="0" fontId="22" fillId="10" borderId="41" xfId="0" applyFont="1" applyFill="1" applyBorder="1" applyAlignment="1">
      <alignment horizontal="justify" vertical="center" wrapText="1"/>
    </xf>
    <xf numFmtId="1" fontId="21" fillId="13" borderId="43" xfId="1" applyNumberFormat="1" applyFont="1" applyFill="1" applyBorder="1" applyAlignment="1">
      <alignment horizontal="center" vertical="center"/>
    </xf>
    <xf numFmtId="0" fontId="22" fillId="10" borderId="40" xfId="0" applyFont="1" applyFill="1" applyBorder="1" applyAlignment="1">
      <alignment horizontal="justify" vertical="center" wrapText="1"/>
    </xf>
    <xf numFmtId="10" fontId="19" fillId="10" borderId="40" xfId="0" applyNumberFormat="1" applyFont="1" applyFill="1" applyBorder="1" applyAlignment="1">
      <alignment horizontal="center" vertical="center" wrapText="1"/>
    </xf>
    <xf numFmtId="10" fontId="20" fillId="6" borderId="40" xfId="0" applyNumberFormat="1" applyFont="1" applyFill="1" applyBorder="1" applyAlignment="1">
      <alignment horizontal="center" vertical="center"/>
    </xf>
    <xf numFmtId="10" fontId="21" fillId="13" borderId="37" xfId="1" applyNumberFormat="1" applyFont="1" applyFill="1" applyBorder="1" applyAlignment="1">
      <alignment horizontal="center" vertical="center"/>
    </xf>
    <xf numFmtId="10" fontId="21" fillId="13" borderId="43" xfId="1" applyNumberFormat="1" applyFont="1" applyFill="1" applyBorder="1" applyAlignment="1">
      <alignment horizontal="center" vertical="center"/>
    </xf>
    <xf numFmtId="10" fontId="25" fillId="2" borderId="37" xfId="1" applyNumberFormat="1" applyFont="1" applyFill="1" applyBorder="1" applyAlignment="1">
      <alignment horizontal="center" vertical="center"/>
    </xf>
    <xf numFmtId="9" fontId="25" fillId="6" borderId="40" xfId="1" applyFont="1" applyFill="1" applyBorder="1" applyAlignment="1">
      <alignment horizontal="center" vertical="center" wrapText="1"/>
    </xf>
    <xf numFmtId="9" fontId="20" fillId="6" borderId="40" xfId="1" applyFont="1" applyFill="1" applyBorder="1" applyAlignment="1">
      <alignment horizontal="center" vertical="center" wrapText="1"/>
    </xf>
    <xf numFmtId="0" fontId="20" fillId="6" borderId="41" xfId="0" applyFont="1" applyFill="1" applyBorder="1" applyAlignment="1">
      <alignment horizontal="justify" vertical="center" wrapText="1"/>
    </xf>
    <xf numFmtId="9" fontId="20" fillId="6" borderId="40" xfId="0" applyNumberFormat="1" applyFont="1" applyFill="1" applyBorder="1" applyAlignment="1">
      <alignment horizontal="center" vertical="center"/>
    </xf>
    <xf numFmtId="9" fontId="21" fillId="13" borderId="37" xfId="1" applyFont="1" applyFill="1" applyBorder="1" applyAlignment="1">
      <alignment horizontal="center" vertical="center"/>
    </xf>
    <xf numFmtId="9" fontId="21" fillId="13" borderId="43" xfId="0" applyNumberFormat="1" applyFont="1" applyFill="1" applyBorder="1" applyAlignment="1">
      <alignment horizontal="center" vertical="center"/>
    </xf>
    <xf numFmtId="9" fontId="20" fillId="6" borderId="42" xfId="0" applyNumberFormat="1" applyFont="1" applyFill="1" applyBorder="1" applyAlignment="1">
      <alignment horizontal="center" vertical="center"/>
    </xf>
    <xf numFmtId="2" fontId="20" fillId="6" borderId="40" xfId="0" applyNumberFormat="1" applyFont="1" applyFill="1" applyBorder="1" applyAlignment="1">
      <alignment horizontal="center" vertical="center" wrapText="1"/>
    </xf>
    <xf numFmtId="2" fontId="21" fillId="13" borderId="43" xfId="0" applyNumberFormat="1" applyFont="1" applyFill="1" applyBorder="1" applyAlignment="1">
      <alignment horizontal="center" vertical="center"/>
    </xf>
    <xf numFmtId="0" fontId="19" fillId="6" borderId="40" xfId="0" applyFont="1" applyFill="1" applyBorder="1" applyAlignment="1">
      <alignment horizontal="justify" vertical="center" wrapText="1"/>
    </xf>
    <xf numFmtId="9" fontId="25" fillId="2" borderId="37" xfId="1" applyFont="1" applyFill="1" applyBorder="1" applyAlignment="1">
      <alignment horizontal="center" vertical="center"/>
    </xf>
    <xf numFmtId="3" fontId="20" fillId="10" borderId="40" xfId="0" applyNumberFormat="1" applyFont="1" applyFill="1" applyBorder="1" applyAlignment="1">
      <alignment horizontal="center" vertical="center" wrapText="1"/>
    </xf>
    <xf numFmtId="0" fontId="21" fillId="10" borderId="40" xfId="0" applyFont="1" applyFill="1" applyBorder="1" applyAlignment="1">
      <alignment horizontal="center" vertical="center" wrapText="1"/>
    </xf>
    <xf numFmtId="1" fontId="20" fillId="10" borderId="40" xfId="0" applyNumberFormat="1" applyFont="1" applyFill="1" applyBorder="1" applyAlignment="1">
      <alignment horizontal="center" vertical="center" wrapText="1"/>
    </xf>
    <xf numFmtId="0" fontId="20" fillId="10" borderId="40" xfId="0" applyFont="1" applyFill="1" applyBorder="1" applyAlignment="1">
      <alignment horizontal="center" vertical="center"/>
    </xf>
    <xf numFmtId="0" fontId="20" fillId="2" borderId="41" xfId="0" applyFont="1" applyFill="1" applyBorder="1" applyAlignment="1">
      <alignment vertical="center" wrapText="1"/>
    </xf>
    <xf numFmtId="9" fontId="22" fillId="6" borderId="40" xfId="0" applyNumberFormat="1" applyFont="1" applyFill="1" applyBorder="1" applyAlignment="1">
      <alignment horizontal="center" vertical="center" wrapText="1"/>
    </xf>
    <xf numFmtId="0" fontId="24" fillId="6"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9" fontId="21" fillId="13" borderId="43" xfId="1" applyFont="1" applyFill="1" applyBorder="1" applyAlignment="1">
      <alignment horizontal="center" vertical="center"/>
    </xf>
    <xf numFmtId="0" fontId="21" fillId="6" borderId="42" xfId="0" applyFont="1" applyFill="1" applyBorder="1" applyAlignment="1">
      <alignment horizontal="center" vertical="center"/>
    </xf>
    <xf numFmtId="0" fontId="21" fillId="2" borderId="40" xfId="0" applyFont="1" applyFill="1" applyBorder="1" applyAlignment="1">
      <alignment horizontal="center" vertical="center"/>
    </xf>
    <xf numFmtId="0" fontId="22" fillId="6" borderId="31"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22" fillId="6" borderId="31" xfId="0" applyFont="1" applyFill="1" applyBorder="1" applyAlignment="1">
      <alignment horizontal="justify" vertical="center" wrapText="1"/>
    </xf>
    <xf numFmtId="0" fontId="23" fillId="6" borderId="31" xfId="0" applyFont="1" applyFill="1" applyBorder="1" applyAlignment="1">
      <alignment horizontal="center" vertical="center" wrapText="1"/>
    </xf>
    <xf numFmtId="0" fontId="22" fillId="6" borderId="32" xfId="0" applyFont="1" applyFill="1" applyBorder="1" applyAlignment="1">
      <alignment horizontal="justify" vertical="center" wrapText="1"/>
    </xf>
    <xf numFmtId="0" fontId="20" fillId="6" borderId="31" xfId="0" applyFont="1" applyFill="1" applyBorder="1"/>
    <xf numFmtId="0" fontId="20" fillId="2" borderId="31" xfId="0" applyFont="1" applyFill="1" applyBorder="1"/>
    <xf numFmtId="0" fontId="20" fillId="6" borderId="31" xfId="0" applyFont="1" applyFill="1" applyBorder="1" applyAlignment="1">
      <alignment horizontal="center" vertical="center"/>
    </xf>
    <xf numFmtId="0" fontId="20" fillId="2" borderId="32" xfId="0" applyFont="1" applyFill="1" applyBorder="1"/>
    <xf numFmtId="9" fontId="21" fillId="12" borderId="44" xfId="1" applyFont="1" applyFill="1" applyBorder="1" applyAlignment="1">
      <alignment horizontal="center" vertical="center"/>
    </xf>
    <xf numFmtId="0" fontId="20" fillId="6" borderId="45" xfId="0" applyFont="1" applyFill="1" applyBorder="1"/>
    <xf numFmtId="0" fontId="20" fillId="2" borderId="32" xfId="0" applyFont="1" applyFill="1" applyBorder="1" applyAlignment="1">
      <alignment horizontal="center" vertical="center" wrapText="1"/>
    </xf>
    <xf numFmtId="1" fontId="21" fillId="13" borderId="46" xfId="0" applyNumberFormat="1" applyFont="1" applyFill="1" applyBorder="1" applyAlignment="1">
      <alignment horizontal="center" vertical="center"/>
    </xf>
    <xf numFmtId="0" fontId="20" fillId="6" borderId="45" xfId="0" applyFont="1" applyFill="1" applyBorder="1" applyAlignment="1">
      <alignment horizontal="center" vertical="center"/>
    </xf>
    <xf numFmtId="0" fontId="20" fillId="2" borderId="31" xfId="0" applyFont="1" applyFill="1" applyBorder="1" applyAlignment="1">
      <alignment horizontal="center" vertical="center" wrapText="1"/>
    </xf>
    <xf numFmtId="0" fontId="21" fillId="13" borderId="47" xfId="0" applyFont="1" applyFill="1" applyBorder="1" applyAlignment="1">
      <alignment horizontal="center" vertical="center"/>
    </xf>
    <xf numFmtId="9" fontId="29" fillId="2" borderId="35" xfId="1" applyFont="1" applyFill="1" applyBorder="1" applyAlignment="1">
      <alignment horizontal="center" vertical="center"/>
    </xf>
    <xf numFmtId="9" fontId="29" fillId="2" borderId="0" xfId="1" applyFont="1" applyFill="1" applyAlignment="1">
      <alignment horizontal="center" vertical="center"/>
    </xf>
    <xf numFmtId="9" fontId="29" fillId="2" borderId="0" xfId="0" applyNumberFormat="1" applyFont="1" applyFill="1" applyAlignment="1">
      <alignment horizontal="center" vertical="center"/>
    </xf>
    <xf numFmtId="10" fontId="29" fillId="2" borderId="0" xfId="1" applyNumberFormat="1" applyFont="1" applyFill="1" applyAlignment="1">
      <alignment horizontal="center" vertical="center"/>
    </xf>
    <xf numFmtId="164" fontId="29" fillId="2" borderId="0" xfId="1" applyNumberFormat="1" applyFont="1" applyFill="1" applyAlignment="1">
      <alignment horizontal="center" vertical="center"/>
    </xf>
    <xf numFmtId="10" fontId="25" fillId="6" borderId="40" xfId="0" applyNumberFormat="1" applyFont="1" applyFill="1" applyBorder="1" applyAlignment="1">
      <alignment horizontal="center" vertical="center" wrapText="1"/>
    </xf>
    <xf numFmtId="1" fontId="25" fillId="6" borderId="40" xfId="1" applyNumberFormat="1"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40" xfId="0" applyFont="1" applyFill="1" applyBorder="1" applyAlignment="1">
      <alignment horizontal="center" vertical="center" wrapText="1"/>
    </xf>
    <xf numFmtId="0" fontId="20" fillId="10" borderId="40"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31"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12" borderId="28" xfId="0" applyFont="1" applyFill="1" applyBorder="1" applyAlignment="1">
      <alignment horizontal="center" vertical="center" wrapText="1"/>
    </xf>
    <xf numFmtId="0" fontId="23" fillId="12" borderId="37" xfId="0" applyFont="1" applyFill="1" applyBorder="1" applyAlignment="1">
      <alignment horizontal="center" vertical="center" wrapText="1"/>
    </xf>
    <xf numFmtId="0" fontId="21" fillId="12" borderId="29" xfId="0" applyFont="1" applyFill="1" applyBorder="1" applyAlignment="1">
      <alignment horizontal="center" vertical="center"/>
    </xf>
    <xf numFmtId="0" fontId="21" fillId="12" borderId="38" xfId="0" applyFont="1" applyFill="1" applyBorder="1" applyAlignment="1">
      <alignment horizontal="center" vertical="center"/>
    </xf>
    <xf numFmtId="0" fontId="23" fillId="9" borderId="23"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23" fillId="9" borderId="24" xfId="0" applyFont="1" applyFill="1" applyBorder="1" applyAlignment="1">
      <alignment horizontal="center" vertical="center" wrapText="1"/>
    </xf>
    <xf numFmtId="0" fontId="23" fillId="9" borderId="32" xfId="0" applyFont="1" applyFill="1" applyBorder="1" applyAlignment="1">
      <alignment horizontal="center" vertical="center" wrapText="1"/>
    </xf>
    <xf numFmtId="0" fontId="25" fillId="0" borderId="0" xfId="0" applyFont="1" applyAlignment="1">
      <alignment horizontal="center" vertical="center" wrapText="1"/>
    </xf>
    <xf numFmtId="0" fontId="23" fillId="9" borderId="22" xfId="0" applyFont="1" applyFill="1" applyBorder="1" applyAlignment="1">
      <alignment horizontal="center" vertical="center" wrapText="1"/>
    </xf>
    <xf numFmtId="0" fontId="23" fillId="9" borderId="30" xfId="0" applyFont="1" applyFill="1" applyBorder="1" applyAlignment="1">
      <alignment horizontal="center" vertical="center" wrapText="1"/>
    </xf>
    <xf numFmtId="0" fontId="23" fillId="9" borderId="23" xfId="0" applyFont="1" applyFill="1" applyBorder="1" applyAlignment="1">
      <alignment horizontal="center" vertical="center"/>
    </xf>
    <xf numFmtId="0" fontId="23" fillId="9" borderId="31" xfId="0" applyFont="1" applyFill="1" applyBorder="1" applyAlignment="1">
      <alignment horizontal="center" vertical="center"/>
    </xf>
    <xf numFmtId="0" fontId="25" fillId="0" borderId="11" xfId="0" applyFont="1" applyBorder="1" applyAlignment="1">
      <alignment horizontal="center" vertical="center" wrapText="1"/>
    </xf>
    <xf numFmtId="10" fontId="19" fillId="10" borderId="1" xfId="0" applyNumberFormat="1" applyFont="1" applyFill="1" applyBorder="1" applyAlignment="1">
      <alignment horizontal="center" vertical="center" wrapText="1"/>
    </xf>
    <xf numFmtId="0" fontId="22" fillId="10" borderId="19" xfId="0" applyFont="1" applyFill="1" applyBorder="1" applyAlignment="1">
      <alignment horizontal="justify" vertical="center" wrapText="1"/>
    </xf>
    <xf numFmtId="0" fontId="19" fillId="1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9" borderId="13" xfId="0" applyFont="1" applyFill="1" applyBorder="1" applyAlignment="1">
      <alignment horizontal="center" vertical="center"/>
    </xf>
    <xf numFmtId="0" fontId="23" fillId="9" borderId="16" xfId="0" applyFont="1" applyFill="1" applyBorder="1" applyAlignment="1">
      <alignment horizontal="center" vertical="center"/>
    </xf>
    <xf numFmtId="0" fontId="20" fillId="2" borderId="3" xfId="0" applyFont="1" applyFill="1" applyBorder="1" applyAlignment="1">
      <alignment horizontal="center" vertical="center" textRotation="90" wrapText="1"/>
    </xf>
    <xf numFmtId="0" fontId="22" fillId="6" borderId="15" xfId="0" applyFont="1" applyFill="1" applyBorder="1" applyAlignment="1">
      <alignment horizontal="center" vertical="center" wrapText="1"/>
    </xf>
    <xf numFmtId="0" fontId="22" fillId="10" borderId="1" xfId="0" applyFont="1" applyFill="1" applyBorder="1" applyAlignment="1">
      <alignment horizontal="justify" vertical="center" wrapText="1"/>
    </xf>
    <xf numFmtId="0" fontId="23" fillId="9" borderId="13"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3" fillId="9" borderId="12" xfId="0" applyFont="1" applyFill="1" applyBorder="1" applyAlignment="1">
      <alignment horizontal="center" vertical="center"/>
    </xf>
    <xf numFmtId="0" fontId="23" fillId="9" borderId="15" xfId="0" applyFont="1" applyFill="1" applyBorder="1" applyAlignment="1">
      <alignment horizontal="center" vertical="center"/>
    </xf>
    <xf numFmtId="0" fontId="22" fillId="6" borderId="16" xfId="0" applyFont="1" applyFill="1" applyBorder="1" applyAlignment="1">
      <alignment horizontal="center" vertical="center" wrapText="1"/>
    </xf>
    <xf numFmtId="9" fontId="19" fillId="10"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63029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250712</xdr:colOff>
      <xdr:row>0</xdr:row>
      <xdr:rowOff>238124</xdr:rowOff>
    </xdr:from>
    <xdr:to>
      <xdr:col>0</xdr:col>
      <xdr:colOff>2352676</xdr:colOff>
      <xdr:row>0</xdr:row>
      <xdr:rowOff>1171575</xdr:rowOff>
    </xdr:to>
    <xdr:pic>
      <xdr:nvPicPr>
        <xdr:cNvPr id="2" name="Imagen 1" descr="Imagen que contiene Logotipo&#10;&#10;Descripción generada automáticamente">
          <a:extLst>
            <a:ext uri="{FF2B5EF4-FFF2-40B4-BE49-F238E27FC236}">
              <a16:creationId xmlns:a16="http://schemas.microsoft.com/office/drawing/2014/main" id="{877EA204-7F4B-4F5D-A6AE-6A9E3BD88A09}"/>
            </a:ext>
          </a:extLst>
        </xdr:cNvPr>
        <xdr:cNvPicPr>
          <a:picLocks noChangeAspect="1"/>
        </xdr:cNvPicPr>
      </xdr:nvPicPr>
      <xdr:blipFill>
        <a:blip xmlns:r="http://schemas.openxmlformats.org/officeDocument/2006/relationships" r:embed="rId1"/>
        <a:stretch>
          <a:fillRect/>
        </a:stretch>
      </xdr:blipFill>
      <xdr:spPr>
        <a:xfrm>
          <a:off x="250712" y="238124"/>
          <a:ext cx="2101964" cy="9334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508000</xdr:colOff>
      <xdr:row>0</xdr:row>
      <xdr:rowOff>174625</xdr:rowOff>
    </xdr:from>
    <xdr:to>
      <xdr:col>19</xdr:col>
      <xdr:colOff>2199640</xdr:colOff>
      <xdr:row>3</xdr:row>
      <xdr:rowOff>49165</xdr:rowOff>
    </xdr:to>
    <xdr:pic>
      <xdr:nvPicPr>
        <xdr:cNvPr id="2" name="Imagen 1" descr="Imagen que contiene Logotipo&#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25" y="174625"/>
          <a:ext cx="1767840" cy="636540"/>
        </a:xfrm>
        <a:prstGeom prst="rect">
          <a:avLst/>
        </a:prstGeom>
      </xdr:spPr>
    </xdr:pic>
    <xdr:clientData/>
  </xdr:twoCellAnchor>
  <xdr:twoCellAnchor editAs="oneCell">
    <xdr:from>
      <xdr:col>0</xdr:col>
      <xdr:colOff>312420</xdr:colOff>
      <xdr:row>0</xdr:row>
      <xdr:rowOff>219710</xdr:rowOff>
    </xdr:from>
    <xdr:to>
      <xdr:col>0</xdr:col>
      <xdr:colOff>1920240</xdr:colOff>
      <xdr:row>3</xdr:row>
      <xdr:rowOff>52070</xdr:rowOff>
    </xdr:to>
    <xdr:pic>
      <xdr:nvPicPr>
        <xdr:cNvPr id="3" name="Imagen 2" descr="Logo Colombia Compra Eficiente - Enlace ir a Home página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219710"/>
          <a:ext cx="1607820"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a Hernandez" id="{D2EA812F-8B25-E448-931A-D74ACF53E300}" userId="536f385be56022b1"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3-11-08T01:59:11.62" personId="{D2EA812F-8B25-E448-931A-D74ACF53E300}" id="{486590B7-8A97-974E-B0DA-604B5B022378}">
    <text>Si el compromiso está incluido en  las bases del PND 2022-2026, seleccione la transformación y el catalizador al que corresponde</text>
  </threadedComment>
  <threadedComment ref="F6" dT="2023-11-08T02:01:03.36" personId="{D2EA812F-8B25-E448-931A-D74ACF53E300}" id="{26241472-A9CE-CF43-83DB-C105FB7A93FC}">
    <text>Seleccione el ODS relacionado.  Si aplican varios, seleccione el principal.</text>
  </threadedComment>
  <threadedComment ref="G6" dT="2023-11-08T02:01:16.56" personId="{D2EA812F-8B25-E448-931A-D74ACF53E300}" id="{ED0FC33A-2ECA-B948-8342-83BEE4A02AD7}">
    <text>Si hay relación con compromisos OCDE, relacione el compromiso correspondiente.</text>
  </threadedComment>
  <threadedComment ref="H6" dT="2023-11-08T02:01:40.45" personId="{D2EA812F-8B25-E448-931A-D74ACF53E300}" id="{7883D25F-DAA5-3842-BEB4-A14D094FF01C}">
    <text>Si aplica, seleccione el acuerdo del PMI relacionado.</text>
  </threadedComment>
  <threadedComment ref="I6" dT="2023-11-08T02:02:00.85" personId="{D2EA812F-8B25-E448-931A-D74ACF53E300}" id="{4DBF9883-AFBA-5F4F-8825-4701B2F9166F}">
    <text>Si aplica, seleccione la política MIPG relacionada.</text>
  </threadedComment>
  <threadedComment ref="J6" dT="2023-11-08T02:04:03.66" personId="{D2EA812F-8B25-E448-931A-D74ACF53E300}" id="{E487D895-0873-F242-A36C-FB44C8B75DFF}">
    <text>Si este compromiso se asocia a algún otro clasificador o temática interna de su entidad, relaciónela aquí.</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filterMode="1">
    <pageSetUpPr fitToPage="1"/>
  </sheetPr>
  <dimension ref="A1:P24"/>
  <sheetViews>
    <sheetView topLeftCell="F1" zoomScale="70" zoomScaleNormal="70" workbookViewId="0">
      <pane ySplit="3" topLeftCell="A17" activePane="bottomLeft" state="frozen"/>
      <selection activeCell="A3" sqref="A3"/>
      <selection pane="bottomLeft" activeCell="N19" sqref="N19"/>
    </sheetView>
  </sheetViews>
  <sheetFormatPr baseColWidth="10" defaultColWidth="11.42578125" defaultRowHeight="39" customHeight="1" x14ac:dyDescent="0.2"/>
  <cols>
    <col min="1" max="1" width="43.28515625" style="39" customWidth="1"/>
    <col min="2" max="2" width="53.7109375" style="39" customWidth="1"/>
    <col min="3" max="3" width="28.28515625" style="78" customWidth="1"/>
    <col min="4" max="4" width="35.85546875" style="40" customWidth="1"/>
    <col min="5" max="5" width="28.85546875" style="40" customWidth="1"/>
    <col min="6" max="6" width="69.28515625" style="40" customWidth="1"/>
    <col min="7" max="9" width="20.42578125" style="40" customWidth="1"/>
    <col min="10" max="10" width="28.85546875" style="81" customWidth="1"/>
    <col min="11" max="14" width="12.85546875" style="82" customWidth="1"/>
    <col min="15" max="15" width="80.28515625" style="83" customWidth="1"/>
    <col min="16" max="16" width="61.5703125" style="39" customWidth="1"/>
    <col min="17" max="16384" width="11.42578125" style="43"/>
  </cols>
  <sheetData>
    <row r="1" spans="1:16" ht="124.5" customHeight="1" thickBot="1" x14ac:dyDescent="0.25">
      <c r="A1" s="212" t="s">
        <v>0</v>
      </c>
      <c r="B1" s="212"/>
      <c r="C1" s="212"/>
      <c r="D1" s="212"/>
      <c r="E1" s="212"/>
      <c r="F1" s="212"/>
      <c r="G1" s="212"/>
      <c r="H1" s="212"/>
      <c r="I1" s="212"/>
      <c r="J1" s="212"/>
      <c r="K1" s="212"/>
      <c r="L1" s="212"/>
      <c r="M1" s="212"/>
      <c r="N1" s="212"/>
      <c r="O1" s="212"/>
      <c r="P1" s="84"/>
    </row>
    <row r="2" spans="1:16" s="44" customFormat="1" ht="39" customHeight="1" x14ac:dyDescent="0.25">
      <c r="A2" s="234" t="s">
        <v>1</v>
      </c>
      <c r="B2" s="226" t="s">
        <v>2</v>
      </c>
      <c r="C2" s="231" t="s">
        <v>3</v>
      </c>
      <c r="D2" s="226" t="s">
        <v>4</v>
      </c>
      <c r="E2" s="226" t="s">
        <v>5</v>
      </c>
      <c r="F2" s="231" t="s">
        <v>6</v>
      </c>
      <c r="G2" s="226" t="s">
        <v>7</v>
      </c>
      <c r="H2" s="231" t="s">
        <v>8</v>
      </c>
      <c r="I2" s="231" t="s">
        <v>9</v>
      </c>
      <c r="J2" s="231" t="s">
        <v>10</v>
      </c>
      <c r="K2" s="231" t="s">
        <v>11</v>
      </c>
      <c r="L2" s="231"/>
      <c r="M2" s="231"/>
      <c r="N2" s="231"/>
      <c r="O2" s="224" t="s">
        <v>12</v>
      </c>
    </row>
    <row r="3" spans="1:16" s="44" customFormat="1" ht="66" customHeight="1" thickBot="1" x14ac:dyDescent="0.3">
      <c r="A3" s="235"/>
      <c r="B3" s="227"/>
      <c r="C3" s="232"/>
      <c r="D3" s="227"/>
      <c r="E3" s="227"/>
      <c r="F3" s="232"/>
      <c r="G3" s="227"/>
      <c r="H3" s="232"/>
      <c r="I3" s="232"/>
      <c r="J3" s="232"/>
      <c r="K3" s="42">
        <v>2023</v>
      </c>
      <c r="L3" s="42">
        <v>2024</v>
      </c>
      <c r="M3" s="42">
        <v>2025</v>
      </c>
      <c r="N3" s="42">
        <v>2026</v>
      </c>
      <c r="O3" s="225"/>
    </row>
    <row r="4" spans="1:16" ht="123" hidden="1" customHeight="1" x14ac:dyDescent="0.2">
      <c r="A4" s="45" t="s">
        <v>13</v>
      </c>
      <c r="B4" s="46" t="s">
        <v>14</v>
      </c>
      <c r="C4" s="47" t="s">
        <v>15</v>
      </c>
      <c r="D4" s="47" t="s">
        <v>16</v>
      </c>
      <c r="E4" s="47" t="s">
        <v>17</v>
      </c>
      <c r="F4" s="48"/>
      <c r="G4" s="47" t="s">
        <v>18</v>
      </c>
      <c r="H4" s="47" t="s">
        <v>19</v>
      </c>
      <c r="I4" s="47" t="s">
        <v>20</v>
      </c>
      <c r="J4" s="47" t="s">
        <v>21</v>
      </c>
      <c r="K4" s="228" t="s">
        <v>22</v>
      </c>
      <c r="L4" s="228"/>
      <c r="M4" s="228"/>
      <c r="N4" s="228"/>
      <c r="O4" s="49" t="s">
        <v>23</v>
      </c>
    </row>
    <row r="5" spans="1:16" ht="168" hidden="1" customHeight="1" x14ac:dyDescent="0.2">
      <c r="A5" s="219" t="s">
        <v>24</v>
      </c>
      <c r="B5" s="220" t="s">
        <v>25</v>
      </c>
      <c r="C5" s="51" t="s">
        <v>26</v>
      </c>
      <c r="D5" s="51" t="s">
        <v>27</v>
      </c>
      <c r="E5" s="51" t="s">
        <v>28</v>
      </c>
      <c r="F5" s="52" t="s">
        <v>29</v>
      </c>
      <c r="G5" s="50">
        <v>1</v>
      </c>
      <c r="H5" s="51">
        <v>1</v>
      </c>
      <c r="I5" s="50" t="s">
        <v>30</v>
      </c>
      <c r="J5" s="53" t="s">
        <v>31</v>
      </c>
      <c r="K5" s="51">
        <v>0</v>
      </c>
      <c r="L5" s="51" t="s">
        <v>32</v>
      </c>
      <c r="M5" s="51" t="s">
        <v>33</v>
      </c>
      <c r="N5" s="51" t="s">
        <v>34</v>
      </c>
      <c r="O5" s="54" t="s">
        <v>35</v>
      </c>
    </row>
    <row r="6" spans="1:16" ht="163.5" hidden="1" customHeight="1" x14ac:dyDescent="0.2">
      <c r="A6" s="219"/>
      <c r="B6" s="220"/>
      <c r="C6" s="222" t="s">
        <v>36</v>
      </c>
      <c r="D6" s="51" t="s">
        <v>37</v>
      </c>
      <c r="E6" s="51" t="s">
        <v>38</v>
      </c>
      <c r="F6" s="55" t="s">
        <v>39</v>
      </c>
      <c r="G6" s="51">
        <v>4</v>
      </c>
      <c r="H6" s="51">
        <v>19</v>
      </c>
      <c r="I6" s="51" t="s">
        <v>40</v>
      </c>
      <c r="J6" s="56" t="s">
        <v>41</v>
      </c>
      <c r="K6" s="51">
        <v>4</v>
      </c>
      <c r="L6" s="51">
        <v>7</v>
      </c>
      <c r="M6" s="51">
        <v>4</v>
      </c>
      <c r="N6" s="51">
        <v>4</v>
      </c>
      <c r="O6" s="54" t="s">
        <v>42</v>
      </c>
    </row>
    <row r="7" spans="1:16" ht="163.5" hidden="1" customHeight="1" x14ac:dyDescent="0.2">
      <c r="A7" s="219"/>
      <c r="B7" s="220"/>
      <c r="C7" s="222"/>
      <c r="D7" s="51" t="s">
        <v>43</v>
      </c>
      <c r="E7" s="51" t="s">
        <v>44</v>
      </c>
      <c r="F7" s="55" t="s">
        <v>45</v>
      </c>
      <c r="G7" s="51">
        <v>2</v>
      </c>
      <c r="H7" s="51">
        <v>15</v>
      </c>
      <c r="I7" s="51" t="s">
        <v>40</v>
      </c>
      <c r="J7" s="56" t="s">
        <v>41</v>
      </c>
      <c r="K7" s="51">
        <v>4</v>
      </c>
      <c r="L7" s="51">
        <v>7</v>
      </c>
      <c r="M7" s="51">
        <v>2</v>
      </c>
      <c r="N7" s="51">
        <v>2</v>
      </c>
      <c r="O7" s="54" t="s">
        <v>46</v>
      </c>
    </row>
    <row r="8" spans="1:16" ht="132.75" hidden="1" customHeight="1" x14ac:dyDescent="0.2">
      <c r="A8" s="221" t="s">
        <v>47</v>
      </c>
      <c r="B8" s="218" t="s">
        <v>48</v>
      </c>
      <c r="C8" s="223" t="s">
        <v>36</v>
      </c>
      <c r="D8" s="58" t="s">
        <v>49</v>
      </c>
      <c r="E8" s="59" t="s">
        <v>50</v>
      </c>
      <c r="F8" s="60" t="s">
        <v>51</v>
      </c>
      <c r="G8" s="59">
        <v>0</v>
      </c>
      <c r="H8" s="59">
        <v>6</v>
      </c>
      <c r="I8" s="59" t="s">
        <v>30</v>
      </c>
      <c r="J8" s="61" t="s">
        <v>52</v>
      </c>
      <c r="K8" s="59">
        <v>3</v>
      </c>
      <c r="L8" s="59">
        <v>1</v>
      </c>
      <c r="M8" s="59">
        <v>1</v>
      </c>
      <c r="N8" s="59">
        <v>1</v>
      </c>
      <c r="O8" s="62" t="s">
        <v>53</v>
      </c>
    </row>
    <row r="9" spans="1:16" ht="75.75" hidden="1" customHeight="1" x14ac:dyDescent="0.2">
      <c r="A9" s="221"/>
      <c r="B9" s="218"/>
      <c r="C9" s="223"/>
      <c r="D9" s="217" t="s">
        <v>54</v>
      </c>
      <c r="E9" s="218" t="s">
        <v>55</v>
      </c>
      <c r="F9" s="230" t="s">
        <v>56</v>
      </c>
      <c r="G9" s="215">
        <v>0</v>
      </c>
      <c r="H9" s="237">
        <v>0.31</v>
      </c>
      <c r="I9" s="215" t="s">
        <v>57</v>
      </c>
      <c r="J9" s="216" t="s">
        <v>52</v>
      </c>
      <c r="K9" s="213">
        <v>0.23799999999999999</v>
      </c>
      <c r="L9" s="213">
        <v>0.28000000000000003</v>
      </c>
      <c r="M9" s="213">
        <v>0.3</v>
      </c>
      <c r="N9" s="213">
        <v>0.31</v>
      </c>
      <c r="O9" s="214" t="s">
        <v>58</v>
      </c>
    </row>
    <row r="10" spans="1:16" ht="60" hidden="1" customHeight="1" x14ac:dyDescent="0.2">
      <c r="A10" s="221"/>
      <c r="B10" s="218"/>
      <c r="C10" s="223"/>
      <c r="D10" s="217"/>
      <c r="E10" s="218"/>
      <c r="F10" s="230"/>
      <c r="G10" s="215"/>
      <c r="H10" s="237"/>
      <c r="I10" s="215"/>
      <c r="J10" s="216"/>
      <c r="K10" s="213"/>
      <c r="L10" s="213"/>
      <c r="M10" s="213"/>
      <c r="N10" s="213"/>
      <c r="O10" s="214"/>
    </row>
    <row r="11" spans="1:16" ht="270" hidden="1" customHeight="1" x14ac:dyDescent="0.2">
      <c r="A11" s="219" t="s">
        <v>59</v>
      </c>
      <c r="B11" s="220" t="s">
        <v>60</v>
      </c>
      <c r="C11" s="51" t="s">
        <v>36</v>
      </c>
      <c r="D11" s="51" t="s">
        <v>61</v>
      </c>
      <c r="E11" s="50" t="s">
        <v>62</v>
      </c>
      <c r="F11" s="52" t="s">
        <v>259</v>
      </c>
      <c r="G11" s="51" t="s">
        <v>63</v>
      </c>
      <c r="H11" s="64">
        <v>1</v>
      </c>
      <c r="I11" s="51" t="s">
        <v>57</v>
      </c>
      <c r="J11" s="56" t="s">
        <v>64</v>
      </c>
      <c r="K11" s="64">
        <v>0.2</v>
      </c>
      <c r="L11" s="64">
        <v>0.4</v>
      </c>
      <c r="M11" s="64">
        <v>0.2</v>
      </c>
      <c r="N11" s="64">
        <v>0.2</v>
      </c>
      <c r="O11" s="65" t="s">
        <v>65</v>
      </c>
    </row>
    <row r="12" spans="1:16" ht="170.25" hidden="1" customHeight="1" x14ac:dyDescent="0.2">
      <c r="A12" s="219"/>
      <c r="B12" s="220"/>
      <c r="C12" s="222" t="s">
        <v>26</v>
      </c>
      <c r="D12" s="51" t="s">
        <v>66</v>
      </c>
      <c r="E12" s="50" t="s">
        <v>258</v>
      </c>
      <c r="F12" s="63" t="s">
        <v>67</v>
      </c>
      <c r="G12" s="51" t="s">
        <v>63</v>
      </c>
      <c r="H12" s="51">
        <v>1</v>
      </c>
      <c r="I12" s="51" t="s">
        <v>40</v>
      </c>
      <c r="J12" s="56" t="s">
        <v>64</v>
      </c>
      <c r="K12" s="66">
        <v>0</v>
      </c>
      <c r="L12" s="66">
        <v>0.2</v>
      </c>
      <c r="M12" s="66">
        <v>0.65</v>
      </c>
      <c r="N12" s="66">
        <v>1</v>
      </c>
      <c r="O12" s="65" t="s">
        <v>257</v>
      </c>
    </row>
    <row r="13" spans="1:16" ht="279" hidden="1" customHeight="1" x14ac:dyDescent="0.2">
      <c r="A13" s="219"/>
      <c r="B13" s="220"/>
      <c r="C13" s="222"/>
      <c r="D13" s="51" t="s">
        <v>68</v>
      </c>
      <c r="E13" s="51" t="s">
        <v>69</v>
      </c>
      <c r="F13" s="86" t="s">
        <v>255</v>
      </c>
      <c r="G13" s="51" t="s">
        <v>63</v>
      </c>
      <c r="H13" s="51">
        <v>7</v>
      </c>
      <c r="I13" s="51" t="s">
        <v>40</v>
      </c>
      <c r="J13" s="56" t="s">
        <v>64</v>
      </c>
      <c r="K13" s="51">
        <v>2</v>
      </c>
      <c r="L13" s="51">
        <v>2</v>
      </c>
      <c r="M13" s="51">
        <v>2</v>
      </c>
      <c r="N13" s="51">
        <v>1</v>
      </c>
      <c r="O13" s="65" t="s">
        <v>256</v>
      </c>
    </row>
    <row r="14" spans="1:16" ht="240" hidden="1" customHeight="1" x14ac:dyDescent="0.2">
      <c r="A14" s="219"/>
      <c r="B14" s="220"/>
      <c r="C14" s="51" t="s">
        <v>70</v>
      </c>
      <c r="D14" s="51" t="s">
        <v>71</v>
      </c>
      <c r="E14" s="51" t="s">
        <v>62</v>
      </c>
      <c r="F14" s="63" t="s">
        <v>72</v>
      </c>
      <c r="G14" s="50" t="s">
        <v>73</v>
      </c>
      <c r="H14" s="64">
        <v>1</v>
      </c>
      <c r="I14" s="51" t="s">
        <v>57</v>
      </c>
      <c r="J14" s="56" t="s">
        <v>64</v>
      </c>
      <c r="K14" s="64">
        <v>0.3</v>
      </c>
      <c r="L14" s="64">
        <v>0.25</v>
      </c>
      <c r="M14" s="64">
        <v>0.25</v>
      </c>
      <c r="N14" s="64">
        <v>0.2</v>
      </c>
      <c r="O14" s="65" t="s">
        <v>74</v>
      </c>
    </row>
    <row r="15" spans="1:16" ht="150" customHeight="1" x14ac:dyDescent="0.2">
      <c r="A15" s="233" t="s">
        <v>75</v>
      </c>
      <c r="B15" s="218" t="s">
        <v>254</v>
      </c>
      <c r="C15" s="57" t="s">
        <v>76</v>
      </c>
      <c r="D15" s="57" t="s">
        <v>77</v>
      </c>
      <c r="E15" s="57" t="s">
        <v>78</v>
      </c>
      <c r="F15" s="60"/>
      <c r="G15" s="67">
        <v>40200</v>
      </c>
      <c r="H15" s="57">
        <v>14900</v>
      </c>
      <c r="I15" s="57" t="s">
        <v>40</v>
      </c>
      <c r="J15" s="68" t="s">
        <v>79</v>
      </c>
      <c r="K15" s="85">
        <v>30000</v>
      </c>
      <c r="L15" s="85">
        <v>49000</v>
      </c>
      <c r="M15" s="85">
        <v>40000</v>
      </c>
      <c r="N15" s="85">
        <v>30000</v>
      </c>
      <c r="O15" s="62" t="s">
        <v>80</v>
      </c>
    </row>
    <row r="16" spans="1:16" ht="141.75" customHeight="1" x14ac:dyDescent="0.2">
      <c r="A16" s="233"/>
      <c r="B16" s="218"/>
      <c r="C16" s="223" t="s">
        <v>36</v>
      </c>
      <c r="D16" s="57" t="s">
        <v>81</v>
      </c>
      <c r="E16" s="57" t="s">
        <v>82</v>
      </c>
      <c r="F16" s="60"/>
      <c r="G16" s="57" t="s">
        <v>63</v>
      </c>
      <c r="H16" s="69">
        <v>20000</v>
      </c>
      <c r="I16" s="57" t="s">
        <v>40</v>
      </c>
      <c r="J16" s="68" t="s">
        <v>79</v>
      </c>
      <c r="K16" s="69" t="s">
        <v>63</v>
      </c>
      <c r="L16" s="69">
        <v>6000</v>
      </c>
      <c r="M16" s="69">
        <f t="shared" ref="M16:N16" si="0">(M15*20%)</f>
        <v>8000</v>
      </c>
      <c r="N16" s="69">
        <f t="shared" si="0"/>
        <v>6000</v>
      </c>
      <c r="O16" s="62" t="s">
        <v>83</v>
      </c>
    </row>
    <row r="17" spans="1:15" ht="141.75" customHeight="1" x14ac:dyDescent="0.2">
      <c r="A17" s="233"/>
      <c r="B17" s="218"/>
      <c r="C17" s="223"/>
      <c r="D17" s="57" t="s">
        <v>84</v>
      </c>
      <c r="E17" s="57" t="s">
        <v>85</v>
      </c>
      <c r="F17" s="60"/>
      <c r="G17" s="57" t="s">
        <v>63</v>
      </c>
      <c r="H17" s="57">
        <v>32</v>
      </c>
      <c r="I17" s="57" t="s">
        <v>40</v>
      </c>
      <c r="J17" s="68" t="s">
        <v>79</v>
      </c>
      <c r="K17" s="57">
        <v>14</v>
      </c>
      <c r="L17" s="57">
        <v>20</v>
      </c>
      <c r="M17" s="57">
        <v>25</v>
      </c>
      <c r="N17" s="57">
        <v>15</v>
      </c>
      <c r="O17" s="62" t="s">
        <v>86</v>
      </c>
    </row>
    <row r="18" spans="1:15" ht="268.5" hidden="1" customHeight="1" x14ac:dyDescent="0.2">
      <c r="A18" s="219" t="s">
        <v>87</v>
      </c>
      <c r="B18" s="220" t="s">
        <v>88</v>
      </c>
      <c r="C18" s="51" t="s">
        <v>76</v>
      </c>
      <c r="D18" s="50" t="s">
        <v>89</v>
      </c>
      <c r="E18" s="50" t="s">
        <v>90</v>
      </c>
      <c r="F18" s="52" t="s">
        <v>91</v>
      </c>
      <c r="G18" s="50" t="s">
        <v>92</v>
      </c>
      <c r="H18" s="70">
        <v>1</v>
      </c>
      <c r="I18" s="50" t="s">
        <v>93</v>
      </c>
      <c r="J18" s="53" t="s">
        <v>94</v>
      </c>
      <c r="K18" s="70">
        <v>0.2</v>
      </c>
      <c r="L18" s="70">
        <v>0.8</v>
      </c>
      <c r="M18" s="71"/>
      <c r="N18" s="71"/>
      <c r="O18" s="54" t="s">
        <v>95</v>
      </c>
    </row>
    <row r="19" spans="1:15" ht="96" customHeight="1" x14ac:dyDescent="0.2">
      <c r="A19" s="219"/>
      <c r="B19" s="220"/>
      <c r="C19" s="51" t="s">
        <v>76</v>
      </c>
      <c r="D19" s="50" t="s">
        <v>96</v>
      </c>
      <c r="E19" s="50" t="s">
        <v>97</v>
      </c>
      <c r="F19" s="52" t="s">
        <v>98</v>
      </c>
      <c r="G19" s="50" t="s">
        <v>99</v>
      </c>
      <c r="H19" s="70">
        <v>1</v>
      </c>
      <c r="I19" s="50" t="s">
        <v>93</v>
      </c>
      <c r="J19" s="53" t="s">
        <v>100</v>
      </c>
      <c r="K19" s="50" t="s">
        <v>63</v>
      </c>
      <c r="L19" s="70">
        <v>0.3</v>
      </c>
      <c r="M19" s="70">
        <v>0.3</v>
      </c>
      <c r="N19" s="70">
        <v>0.4</v>
      </c>
      <c r="O19" s="54" t="s">
        <v>101</v>
      </c>
    </row>
    <row r="20" spans="1:15" ht="135" hidden="1" customHeight="1" thickBot="1" x14ac:dyDescent="0.25">
      <c r="A20" s="229"/>
      <c r="B20" s="236"/>
      <c r="C20" s="73" t="s">
        <v>76</v>
      </c>
      <c r="D20" s="73" t="s">
        <v>102</v>
      </c>
      <c r="E20" s="73" t="s">
        <v>103</v>
      </c>
      <c r="F20" s="74" t="s">
        <v>104</v>
      </c>
      <c r="G20" s="73">
        <v>0</v>
      </c>
      <c r="H20" s="73">
        <v>6</v>
      </c>
      <c r="I20" s="72" t="s">
        <v>40</v>
      </c>
      <c r="J20" s="75" t="s">
        <v>31</v>
      </c>
      <c r="K20" s="73">
        <v>0</v>
      </c>
      <c r="L20" s="73">
        <v>2</v>
      </c>
      <c r="M20" s="73">
        <v>2</v>
      </c>
      <c r="N20" s="73">
        <v>2</v>
      </c>
      <c r="O20" s="76" t="s">
        <v>105</v>
      </c>
    </row>
    <row r="21" spans="1:15" ht="39" customHeight="1" x14ac:dyDescent="0.2">
      <c r="A21" s="77"/>
      <c r="B21" s="77"/>
      <c r="D21" s="78"/>
      <c r="E21" s="78"/>
      <c r="F21" s="78"/>
      <c r="G21" s="78"/>
      <c r="H21" s="78"/>
      <c r="I21" s="78"/>
      <c r="J21" s="79"/>
      <c r="K21" s="41"/>
      <c r="L21" s="41"/>
      <c r="M21" s="41"/>
      <c r="N21" s="41"/>
      <c r="O21" s="80"/>
    </row>
    <row r="22" spans="1:15" ht="39" customHeight="1" x14ac:dyDescent="0.2">
      <c r="A22" s="77"/>
      <c r="B22" s="77"/>
      <c r="D22" s="78"/>
      <c r="E22" s="78"/>
      <c r="F22" s="78"/>
      <c r="G22" s="78"/>
      <c r="H22" s="78"/>
      <c r="I22" s="78"/>
      <c r="J22" s="79"/>
      <c r="K22" s="41"/>
      <c r="L22" s="41"/>
      <c r="M22" s="41"/>
      <c r="N22" s="41"/>
      <c r="O22" s="80"/>
    </row>
    <row r="23" spans="1:15" ht="39" customHeight="1" x14ac:dyDescent="0.2">
      <c r="A23" s="77"/>
      <c r="B23" s="77"/>
      <c r="D23" s="78"/>
      <c r="E23" s="78"/>
      <c r="F23" s="78"/>
      <c r="G23" s="78"/>
      <c r="H23" s="78"/>
      <c r="I23" s="78"/>
      <c r="J23" s="79"/>
      <c r="K23" s="41"/>
      <c r="L23" s="41"/>
      <c r="M23" s="41"/>
      <c r="N23" s="41"/>
      <c r="O23" s="80"/>
    </row>
    <row r="24" spans="1:15" ht="39" customHeight="1" x14ac:dyDescent="0.2">
      <c r="A24" s="77"/>
      <c r="B24" s="77"/>
      <c r="D24" s="78"/>
      <c r="E24" s="78"/>
      <c r="F24" s="78"/>
      <c r="G24" s="78"/>
      <c r="H24" s="78"/>
      <c r="I24" s="78"/>
      <c r="J24" s="79"/>
      <c r="K24" s="41"/>
      <c r="L24" s="41"/>
      <c r="M24" s="41"/>
      <c r="N24" s="41"/>
      <c r="O24" s="80"/>
    </row>
  </sheetData>
  <autoFilter ref="A3:P20" xr:uid="{ED44E296-DCB4-AD4D-BA51-1D6C06C32775}">
    <filterColumn colId="9">
      <filters>
        <filter val="Dirección General"/>
      </filters>
    </filterColumn>
  </autoFilter>
  <mergeCells count="40">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 ref="C16:C17"/>
    <mergeCell ref="B15:B17"/>
    <mergeCell ref="B11:B14"/>
    <mergeCell ref="B8:B10"/>
    <mergeCell ref="O2:O3"/>
    <mergeCell ref="G2:G3"/>
    <mergeCell ref="E2:E3"/>
    <mergeCell ref="K4:N4"/>
    <mergeCell ref="D2:D3"/>
    <mergeCell ref="A11:A14"/>
    <mergeCell ref="B5:B7"/>
    <mergeCell ref="A5:A7"/>
    <mergeCell ref="A8:A10"/>
    <mergeCell ref="C6:C7"/>
    <mergeCell ref="A1:O1"/>
    <mergeCell ref="N9:N10"/>
    <mergeCell ref="O9:O10"/>
    <mergeCell ref="I9:I10"/>
    <mergeCell ref="J9:J10"/>
    <mergeCell ref="K9:K10"/>
    <mergeCell ref="L9:L10"/>
    <mergeCell ref="M9:M10"/>
    <mergeCell ref="D9:D10"/>
    <mergeCell ref="E9:E10"/>
  </mergeCells>
  <phoneticPr fontId="9" type="noConversion"/>
  <dataValidations count="1">
    <dataValidation allowBlank="1" showInputMessage="1" showErrorMessage="1" sqref="E12:F12" xr:uid="{0255F4F4-184A-42D5-BB54-2F7F091C7EEF}"/>
  </dataValidations>
  <pageMargins left="0.7" right="0.7" top="0.75" bottom="0.75" header="0.3" footer="0.3"/>
  <pageSetup scale="2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2717-5F6A-46C3-A438-260DDCC80BCB}">
  <dimension ref="A1:BE23"/>
  <sheetViews>
    <sheetView tabSelected="1" topLeftCell="X1" zoomScale="80" zoomScaleNormal="80" workbookViewId="0">
      <selection activeCell="AF5" sqref="AF5"/>
    </sheetView>
  </sheetViews>
  <sheetFormatPr baseColWidth="10" defaultColWidth="11.42578125" defaultRowHeight="107.25" customHeight="1" x14ac:dyDescent="0.2"/>
  <cols>
    <col min="1" max="1" width="37.5703125" style="39" customWidth="1"/>
    <col min="2" max="2" width="32.85546875" style="39" customWidth="1"/>
    <col min="3" max="3" width="28.28515625" style="78" customWidth="1"/>
    <col min="4" max="4" width="35.85546875" style="40" customWidth="1"/>
    <col min="5" max="5" width="28.85546875" style="40" customWidth="1"/>
    <col min="6" max="6" width="69.28515625" style="40" customWidth="1"/>
    <col min="7" max="9" width="20.42578125" style="40" customWidth="1"/>
    <col min="10" max="10" width="28.85546875" style="81" customWidth="1"/>
    <col min="11" max="14" width="12.85546875" style="82" customWidth="1"/>
    <col min="15" max="15" width="80.28515625" style="83" customWidth="1"/>
    <col min="16" max="16" width="25.7109375" style="43" hidden="1" customWidth="1"/>
    <col min="17" max="17" width="50.7109375" style="43" hidden="1" customWidth="1"/>
    <col min="18" max="18" width="25.7109375" style="43" hidden="1" customWidth="1"/>
    <col min="19" max="19" width="50.7109375" style="43" hidden="1" customWidth="1"/>
    <col min="20" max="20" width="25.7109375" style="43" hidden="1" customWidth="1"/>
    <col min="21" max="21" width="50.7109375" style="43" hidden="1" customWidth="1"/>
    <col min="22" max="22" width="25.7109375" style="87" hidden="1" customWidth="1"/>
    <col min="23" max="23" width="50.7109375" style="43" hidden="1" customWidth="1"/>
    <col min="24" max="25" width="25.7109375" style="88" customWidth="1"/>
    <col min="26" max="26" width="25.7109375" style="43" hidden="1" customWidth="1"/>
    <col min="27" max="27" width="50.7109375" style="43" hidden="1" customWidth="1"/>
    <col min="28" max="28" width="25.7109375" style="43" hidden="1" customWidth="1"/>
    <col min="29" max="29" width="50.7109375" style="43" hidden="1" customWidth="1"/>
    <col min="30" max="30" width="25.7109375" style="43" hidden="1" customWidth="1"/>
    <col min="31" max="31" width="50.7109375" style="43" hidden="1" customWidth="1"/>
    <col min="32" max="32" width="25.7109375" style="87" customWidth="1"/>
    <col min="33" max="33" width="61.140625" style="89" customWidth="1"/>
    <col min="34" max="35" width="25.7109375" style="43" customWidth="1"/>
    <col min="36" max="36" width="25.7109375" style="87" hidden="1" customWidth="1"/>
    <col min="37" max="37" width="50.7109375" style="87" hidden="1" customWidth="1"/>
    <col min="38" max="38" width="25.7109375" style="43" hidden="1" customWidth="1"/>
    <col min="39" max="39" width="50.7109375" style="43" hidden="1" customWidth="1"/>
    <col min="40" max="40" width="25.7109375" style="43" hidden="1" customWidth="1"/>
    <col min="41" max="41" width="50.7109375" style="43" hidden="1" customWidth="1"/>
    <col min="42" max="42" width="25.7109375" style="43" hidden="1" customWidth="1"/>
    <col min="43" max="43" width="50.7109375" style="43" hidden="1" customWidth="1"/>
    <col min="44" max="45" width="25.7109375" style="90" hidden="1" customWidth="1"/>
    <col min="46" max="46" width="25.7109375" style="43" hidden="1" customWidth="1"/>
    <col min="47" max="47" width="50.7109375" style="43" hidden="1" customWidth="1"/>
    <col min="48" max="48" width="25.7109375" style="43" hidden="1" customWidth="1"/>
    <col min="49" max="49" width="50.7109375" style="43" hidden="1" customWidth="1"/>
    <col min="50" max="50" width="25.7109375" style="43" hidden="1" customWidth="1"/>
    <col min="51" max="51" width="50.7109375" style="43" hidden="1" customWidth="1"/>
    <col min="52" max="52" width="25.7109375" style="43" hidden="1" customWidth="1"/>
    <col min="53" max="53" width="50.7109375" style="43" hidden="1" customWidth="1"/>
    <col min="54" max="55" width="25.7109375" style="43" hidden="1" customWidth="1"/>
    <col min="56" max="57" width="27" style="43" customWidth="1"/>
    <col min="58" max="16384" width="11.42578125" style="43"/>
  </cols>
  <sheetData>
    <row r="1" spans="1:57" ht="107.25" customHeight="1" thickBot="1" x14ac:dyDescent="0.25">
      <c r="A1" s="207" t="s">
        <v>0</v>
      </c>
      <c r="B1" s="207"/>
      <c r="C1" s="207"/>
      <c r="D1" s="207"/>
      <c r="E1" s="207"/>
      <c r="F1" s="207"/>
      <c r="G1" s="207"/>
      <c r="H1" s="207"/>
      <c r="I1" s="207"/>
      <c r="J1" s="207"/>
      <c r="K1" s="207"/>
      <c r="L1" s="207"/>
      <c r="M1" s="207"/>
      <c r="N1" s="207"/>
      <c r="O1" s="207"/>
    </row>
    <row r="2" spans="1:57" s="91" customFormat="1" ht="48.75" customHeight="1" thickBot="1" x14ac:dyDescent="0.3">
      <c r="A2" s="208" t="s">
        <v>1</v>
      </c>
      <c r="B2" s="210" t="s">
        <v>2</v>
      </c>
      <c r="C2" s="203" t="s">
        <v>3</v>
      </c>
      <c r="D2" s="210" t="s">
        <v>4</v>
      </c>
      <c r="E2" s="210" t="s">
        <v>5</v>
      </c>
      <c r="F2" s="203" t="s">
        <v>6</v>
      </c>
      <c r="G2" s="210" t="s">
        <v>7</v>
      </c>
      <c r="H2" s="203" t="s">
        <v>8</v>
      </c>
      <c r="I2" s="203" t="s">
        <v>9</v>
      </c>
      <c r="J2" s="203" t="s">
        <v>10</v>
      </c>
      <c r="K2" s="203" t="s">
        <v>11</v>
      </c>
      <c r="L2" s="203"/>
      <c r="M2" s="203"/>
      <c r="N2" s="203"/>
      <c r="O2" s="205" t="s">
        <v>12</v>
      </c>
      <c r="P2" s="196" t="s">
        <v>260</v>
      </c>
      <c r="Q2" s="197"/>
      <c r="R2" s="197"/>
      <c r="S2" s="197"/>
      <c r="T2" s="197"/>
      <c r="U2" s="197"/>
      <c r="V2" s="197"/>
      <c r="W2" s="197"/>
      <c r="X2" s="197"/>
      <c r="Y2" s="198"/>
      <c r="Z2" s="196" t="s">
        <v>261</v>
      </c>
      <c r="AA2" s="197"/>
      <c r="AB2" s="197"/>
      <c r="AC2" s="197"/>
      <c r="AD2" s="197"/>
      <c r="AE2" s="197"/>
      <c r="AF2" s="197"/>
      <c r="AG2" s="197"/>
      <c r="AH2" s="197"/>
      <c r="AI2" s="198"/>
      <c r="AJ2" s="196" t="s">
        <v>262</v>
      </c>
      <c r="AK2" s="197"/>
      <c r="AL2" s="197"/>
      <c r="AM2" s="197"/>
      <c r="AN2" s="197"/>
      <c r="AO2" s="197"/>
      <c r="AP2" s="197"/>
      <c r="AQ2" s="197"/>
      <c r="AR2" s="197"/>
      <c r="AS2" s="198"/>
      <c r="AT2" s="196" t="s">
        <v>263</v>
      </c>
      <c r="AU2" s="197"/>
      <c r="AV2" s="197"/>
      <c r="AW2" s="197"/>
      <c r="AX2" s="197"/>
      <c r="AY2" s="197"/>
      <c r="AZ2" s="197"/>
      <c r="BA2" s="197"/>
      <c r="BB2" s="197"/>
      <c r="BC2" s="198"/>
      <c r="BD2" s="199" t="s">
        <v>264</v>
      </c>
      <c r="BE2" s="201" t="s">
        <v>265</v>
      </c>
    </row>
    <row r="3" spans="1:57" s="91" customFormat="1" ht="48.75" customHeight="1" thickBot="1" x14ac:dyDescent="0.3">
      <c r="A3" s="209"/>
      <c r="B3" s="211"/>
      <c r="C3" s="204"/>
      <c r="D3" s="211"/>
      <c r="E3" s="211"/>
      <c r="F3" s="204"/>
      <c r="G3" s="211"/>
      <c r="H3" s="204"/>
      <c r="I3" s="204"/>
      <c r="J3" s="204"/>
      <c r="K3" s="92">
        <v>2023</v>
      </c>
      <c r="L3" s="92">
        <v>2024</v>
      </c>
      <c r="M3" s="92">
        <v>2025</v>
      </c>
      <c r="N3" s="92">
        <v>2026</v>
      </c>
      <c r="O3" s="206"/>
      <c r="P3" s="93" t="s">
        <v>266</v>
      </c>
      <c r="Q3" s="94" t="s">
        <v>267</v>
      </c>
      <c r="R3" s="93" t="s">
        <v>268</v>
      </c>
      <c r="S3" s="94" t="s">
        <v>269</v>
      </c>
      <c r="T3" s="93" t="s">
        <v>270</v>
      </c>
      <c r="U3" s="94" t="s">
        <v>271</v>
      </c>
      <c r="V3" s="93" t="s">
        <v>272</v>
      </c>
      <c r="W3" s="95" t="s">
        <v>273</v>
      </c>
      <c r="X3" s="96" t="s">
        <v>274</v>
      </c>
      <c r="Y3" s="97" t="s">
        <v>275</v>
      </c>
      <c r="Z3" s="98" t="s">
        <v>276</v>
      </c>
      <c r="AA3" s="94" t="s">
        <v>277</v>
      </c>
      <c r="AB3" s="93" t="s">
        <v>278</v>
      </c>
      <c r="AC3" s="94" t="s">
        <v>279</v>
      </c>
      <c r="AD3" s="93" t="s">
        <v>280</v>
      </c>
      <c r="AE3" s="94" t="s">
        <v>281</v>
      </c>
      <c r="AF3" s="93" t="s">
        <v>282</v>
      </c>
      <c r="AG3" s="95" t="s">
        <v>283</v>
      </c>
      <c r="AH3" s="99" t="s">
        <v>284</v>
      </c>
      <c r="AI3" s="100" t="s">
        <v>285</v>
      </c>
      <c r="AJ3" s="98" t="s">
        <v>286</v>
      </c>
      <c r="AK3" s="94" t="s">
        <v>287</v>
      </c>
      <c r="AL3" s="93" t="s">
        <v>288</v>
      </c>
      <c r="AM3" s="94" t="s">
        <v>289</v>
      </c>
      <c r="AN3" s="93" t="s">
        <v>290</v>
      </c>
      <c r="AO3" s="94" t="s">
        <v>291</v>
      </c>
      <c r="AP3" s="93" t="s">
        <v>292</v>
      </c>
      <c r="AQ3" s="95" t="s">
        <v>293</v>
      </c>
      <c r="AR3" s="96" t="s">
        <v>294</v>
      </c>
      <c r="AS3" s="100" t="s">
        <v>295</v>
      </c>
      <c r="AT3" s="98" t="s">
        <v>296</v>
      </c>
      <c r="AU3" s="94" t="s">
        <v>297</v>
      </c>
      <c r="AV3" s="93" t="s">
        <v>298</v>
      </c>
      <c r="AW3" s="94" t="s">
        <v>299</v>
      </c>
      <c r="AX3" s="93" t="s">
        <v>300</v>
      </c>
      <c r="AY3" s="94" t="s">
        <v>301</v>
      </c>
      <c r="AZ3" s="93" t="s">
        <v>302</v>
      </c>
      <c r="BA3" s="95" t="s">
        <v>303</v>
      </c>
      <c r="BB3" s="101" t="s">
        <v>304</v>
      </c>
      <c r="BC3" s="102" t="s">
        <v>305</v>
      </c>
      <c r="BD3" s="200"/>
      <c r="BE3" s="202"/>
    </row>
    <row r="4" spans="1:57" s="39" customFormat="1" ht="107.25" customHeight="1" thickBot="1" x14ac:dyDescent="0.25">
      <c r="A4" s="190" t="s">
        <v>24</v>
      </c>
      <c r="B4" s="192" t="s">
        <v>25</v>
      </c>
      <c r="C4" s="104" t="s">
        <v>26</v>
      </c>
      <c r="D4" s="104" t="s">
        <v>27</v>
      </c>
      <c r="E4" s="104" t="s">
        <v>28</v>
      </c>
      <c r="F4" s="105" t="s">
        <v>29</v>
      </c>
      <c r="G4" s="103">
        <v>1</v>
      </c>
      <c r="H4" s="106">
        <f>SUM(K4:N4)</f>
        <v>0.99999999999999989</v>
      </c>
      <c r="I4" s="103" t="s">
        <v>30</v>
      </c>
      <c r="J4" s="107" t="s">
        <v>31</v>
      </c>
      <c r="K4" s="104">
        <v>0</v>
      </c>
      <c r="L4" s="104">
        <v>0.7</v>
      </c>
      <c r="M4" s="104">
        <v>0.2</v>
      </c>
      <c r="N4" s="104">
        <v>0.1</v>
      </c>
      <c r="O4" s="108" t="s">
        <v>35</v>
      </c>
      <c r="P4" s="109"/>
      <c r="Q4" s="110"/>
      <c r="R4" s="109"/>
      <c r="S4" s="110"/>
      <c r="T4" s="109"/>
      <c r="U4" s="110"/>
      <c r="V4" s="111">
        <v>0</v>
      </c>
      <c r="W4" s="112"/>
      <c r="X4" s="113">
        <f>V4</f>
        <v>0</v>
      </c>
      <c r="Y4" s="114"/>
      <c r="Z4" s="115"/>
      <c r="AA4" s="110"/>
      <c r="AB4" s="109"/>
      <c r="AC4" s="110"/>
      <c r="AD4" s="109"/>
      <c r="AE4" s="110"/>
      <c r="AF4" s="111">
        <v>0.7</v>
      </c>
      <c r="AG4" s="116" t="s">
        <v>306</v>
      </c>
      <c r="AH4" s="117">
        <v>0.7</v>
      </c>
      <c r="AI4" s="114">
        <f>AH4/L4</f>
        <v>1</v>
      </c>
      <c r="AJ4" s="118"/>
      <c r="AK4" s="119"/>
      <c r="AL4" s="109"/>
      <c r="AM4" s="110"/>
      <c r="AN4" s="109"/>
      <c r="AO4" s="110"/>
      <c r="AP4" s="109"/>
      <c r="AQ4" s="112"/>
      <c r="AR4" s="113">
        <f>AJ4+AL4+AN4+AP4</f>
        <v>0</v>
      </c>
      <c r="AS4" s="114">
        <f>AR4/M4</f>
        <v>0</v>
      </c>
      <c r="AT4" s="115"/>
      <c r="AU4" s="110"/>
      <c r="AV4" s="109"/>
      <c r="AW4" s="110"/>
      <c r="AX4" s="109"/>
      <c r="AY4" s="110"/>
      <c r="AZ4" s="109"/>
      <c r="BA4" s="112"/>
      <c r="BB4" s="120">
        <f>AT4+AV4+AX4+AZ4</f>
        <v>0</v>
      </c>
      <c r="BC4" s="121">
        <f>BB4/N4</f>
        <v>0</v>
      </c>
      <c r="BD4" s="122">
        <f>X4+AH4</f>
        <v>0.7</v>
      </c>
      <c r="BE4" s="123">
        <f>BD4/H4</f>
        <v>0.70000000000000007</v>
      </c>
    </row>
    <row r="5" spans="1:57" s="39" customFormat="1" ht="216" customHeight="1" thickBot="1" x14ac:dyDescent="0.25">
      <c r="A5" s="190"/>
      <c r="B5" s="192"/>
      <c r="C5" s="195" t="s">
        <v>36</v>
      </c>
      <c r="D5" s="104" t="s">
        <v>37</v>
      </c>
      <c r="E5" s="104" t="s">
        <v>38</v>
      </c>
      <c r="F5" s="124" t="s">
        <v>39</v>
      </c>
      <c r="G5" s="104">
        <v>4</v>
      </c>
      <c r="H5" s="106">
        <f t="shared" ref="H5:H18" si="0">SUM(K5:N5)</f>
        <v>19</v>
      </c>
      <c r="I5" s="104" t="s">
        <v>40</v>
      </c>
      <c r="J5" s="125" t="s">
        <v>41</v>
      </c>
      <c r="K5" s="104">
        <v>4</v>
      </c>
      <c r="L5" s="104">
        <v>7</v>
      </c>
      <c r="M5" s="104">
        <v>4</v>
      </c>
      <c r="N5" s="104">
        <v>4</v>
      </c>
      <c r="O5" s="108" t="s">
        <v>42</v>
      </c>
      <c r="P5" s="109"/>
      <c r="Q5" s="110"/>
      <c r="R5" s="109"/>
      <c r="S5" s="110"/>
      <c r="T5" s="109"/>
      <c r="U5" s="110"/>
      <c r="V5" s="111">
        <v>5</v>
      </c>
      <c r="W5" s="112"/>
      <c r="X5" s="113">
        <f t="shared" ref="X5:X18" si="1">V5</f>
        <v>5</v>
      </c>
      <c r="Y5" s="114">
        <f t="shared" ref="Y5:Y16" si="2">X5/K5</f>
        <v>1.25</v>
      </c>
      <c r="Z5" s="115"/>
      <c r="AA5" s="110"/>
      <c r="AB5" s="109"/>
      <c r="AC5" s="110"/>
      <c r="AD5" s="109"/>
      <c r="AE5" s="110"/>
      <c r="AF5" s="111">
        <v>7</v>
      </c>
      <c r="AG5" s="116" t="s">
        <v>307</v>
      </c>
      <c r="AH5" s="117">
        <v>7</v>
      </c>
      <c r="AI5" s="114">
        <f t="shared" ref="AI5:AI18" si="3">AH5/L5</f>
        <v>1</v>
      </c>
      <c r="AJ5" s="118"/>
      <c r="AK5" s="126"/>
      <c r="AL5" s="109"/>
      <c r="AM5" s="110"/>
      <c r="AN5" s="109"/>
      <c r="AO5" s="110"/>
      <c r="AP5" s="109"/>
      <c r="AQ5" s="112"/>
      <c r="AR5" s="113">
        <f t="shared" ref="AR5:AR18" si="4">AJ5+AL5+AN5+AP5</f>
        <v>0</v>
      </c>
      <c r="AS5" s="114">
        <f t="shared" ref="AS5:AS15" si="5">AR5/M5</f>
        <v>0</v>
      </c>
      <c r="AT5" s="115"/>
      <c r="AU5" s="110"/>
      <c r="AV5" s="109"/>
      <c r="AW5" s="110"/>
      <c r="AX5" s="109"/>
      <c r="AY5" s="110"/>
      <c r="AZ5" s="109"/>
      <c r="BA5" s="112"/>
      <c r="BB5" s="113">
        <f t="shared" ref="BB5:BB18" si="6">AT5+AV5+AX5+AZ5</f>
        <v>0</v>
      </c>
      <c r="BC5" s="121">
        <f t="shared" ref="BC5:BC18" si="7">BB5/N5</f>
        <v>0</v>
      </c>
      <c r="BD5" s="127">
        <f t="shared" ref="BD5:BD18" si="8">X5+AH5</f>
        <v>12</v>
      </c>
      <c r="BE5" s="123">
        <f t="shared" ref="BE5:BE18" si="9">BD5/H5</f>
        <v>0.63157894736842102</v>
      </c>
    </row>
    <row r="6" spans="1:57" s="39" customFormat="1" ht="145.5" customHeight="1" thickBot="1" x14ac:dyDescent="0.25">
      <c r="A6" s="190"/>
      <c r="B6" s="192"/>
      <c r="C6" s="195"/>
      <c r="D6" s="104" t="s">
        <v>43</v>
      </c>
      <c r="E6" s="104" t="s">
        <v>44</v>
      </c>
      <c r="F6" s="124" t="s">
        <v>45</v>
      </c>
      <c r="G6" s="104">
        <v>2</v>
      </c>
      <c r="H6" s="106">
        <f t="shared" si="0"/>
        <v>15</v>
      </c>
      <c r="I6" s="104" t="s">
        <v>40</v>
      </c>
      <c r="J6" s="125" t="s">
        <v>41</v>
      </c>
      <c r="K6" s="104">
        <v>4</v>
      </c>
      <c r="L6" s="104">
        <v>7</v>
      </c>
      <c r="M6" s="104">
        <v>2</v>
      </c>
      <c r="N6" s="104">
        <v>2</v>
      </c>
      <c r="O6" s="108" t="s">
        <v>46</v>
      </c>
      <c r="P6" s="109"/>
      <c r="Q6" s="110"/>
      <c r="R6" s="109"/>
      <c r="S6" s="110"/>
      <c r="T6" s="109"/>
      <c r="U6" s="110"/>
      <c r="V6" s="111">
        <v>4</v>
      </c>
      <c r="W6" s="112"/>
      <c r="X6" s="113">
        <f t="shared" si="1"/>
        <v>4</v>
      </c>
      <c r="Y6" s="114">
        <f t="shared" si="2"/>
        <v>1</v>
      </c>
      <c r="Z6" s="115"/>
      <c r="AA6" s="110"/>
      <c r="AB6" s="109"/>
      <c r="AC6" s="110"/>
      <c r="AD6" s="109"/>
      <c r="AE6" s="110"/>
      <c r="AF6" s="111">
        <v>7</v>
      </c>
      <c r="AG6" s="116" t="s">
        <v>308</v>
      </c>
      <c r="AH6" s="117">
        <v>7</v>
      </c>
      <c r="AI6" s="114">
        <f t="shared" si="3"/>
        <v>1</v>
      </c>
      <c r="AJ6" s="118"/>
      <c r="AK6" s="126"/>
      <c r="AL6" s="109"/>
      <c r="AM6" s="110"/>
      <c r="AN6" s="109"/>
      <c r="AO6" s="110"/>
      <c r="AP6" s="109"/>
      <c r="AQ6" s="112"/>
      <c r="AR6" s="113">
        <f t="shared" si="4"/>
        <v>0</v>
      </c>
      <c r="AS6" s="114">
        <f t="shared" si="5"/>
        <v>0</v>
      </c>
      <c r="AT6" s="115"/>
      <c r="AU6" s="110"/>
      <c r="AV6" s="109"/>
      <c r="AW6" s="110"/>
      <c r="AX6" s="109"/>
      <c r="AY6" s="110"/>
      <c r="AZ6" s="109"/>
      <c r="BA6" s="112"/>
      <c r="BB6" s="113">
        <f t="shared" si="6"/>
        <v>0</v>
      </c>
      <c r="BC6" s="121">
        <f t="shared" si="7"/>
        <v>0</v>
      </c>
      <c r="BD6" s="127">
        <f t="shared" si="8"/>
        <v>11</v>
      </c>
      <c r="BE6" s="123">
        <f t="shared" si="9"/>
        <v>0.73333333333333328</v>
      </c>
    </row>
    <row r="7" spans="1:57" s="39" customFormat="1" ht="107.25" customHeight="1" thickBot="1" x14ac:dyDescent="0.25">
      <c r="A7" s="194" t="s">
        <v>47</v>
      </c>
      <c r="B7" s="188" t="s">
        <v>48</v>
      </c>
      <c r="C7" s="189" t="s">
        <v>36</v>
      </c>
      <c r="D7" s="130" t="s">
        <v>49</v>
      </c>
      <c r="E7" s="131" t="s">
        <v>50</v>
      </c>
      <c r="F7" s="132" t="s">
        <v>51</v>
      </c>
      <c r="G7" s="131">
        <v>0</v>
      </c>
      <c r="H7" s="106">
        <f t="shared" si="0"/>
        <v>6</v>
      </c>
      <c r="I7" s="131" t="s">
        <v>30</v>
      </c>
      <c r="J7" s="133" t="s">
        <v>52</v>
      </c>
      <c r="K7" s="131">
        <v>3</v>
      </c>
      <c r="L7" s="131">
        <v>1</v>
      </c>
      <c r="M7" s="131">
        <v>1</v>
      </c>
      <c r="N7" s="131">
        <v>1</v>
      </c>
      <c r="O7" s="134" t="s">
        <v>53</v>
      </c>
      <c r="P7" s="109"/>
      <c r="Q7" s="110"/>
      <c r="R7" s="109"/>
      <c r="S7" s="110"/>
      <c r="T7" s="109"/>
      <c r="U7" s="110"/>
      <c r="V7" s="111">
        <v>6</v>
      </c>
      <c r="W7" s="112"/>
      <c r="X7" s="113">
        <f t="shared" si="1"/>
        <v>6</v>
      </c>
      <c r="Y7" s="114">
        <f t="shared" si="2"/>
        <v>2</v>
      </c>
      <c r="Z7" s="115"/>
      <c r="AA7" s="110"/>
      <c r="AB7" s="109"/>
      <c r="AC7" s="110"/>
      <c r="AD7" s="109"/>
      <c r="AE7" s="110"/>
      <c r="AF7" s="111">
        <v>3</v>
      </c>
      <c r="AG7" s="116" t="s">
        <v>309</v>
      </c>
      <c r="AH7" s="135">
        <v>3</v>
      </c>
      <c r="AI7" s="114">
        <f t="shared" si="3"/>
        <v>3</v>
      </c>
      <c r="AJ7" s="118"/>
      <c r="AK7" s="126"/>
      <c r="AL7" s="109"/>
      <c r="AM7" s="110"/>
      <c r="AN7" s="109"/>
      <c r="AO7" s="110"/>
      <c r="AP7" s="109"/>
      <c r="AQ7" s="112"/>
      <c r="AR7" s="113">
        <f t="shared" si="4"/>
        <v>0</v>
      </c>
      <c r="AS7" s="114">
        <f t="shared" si="5"/>
        <v>0</v>
      </c>
      <c r="AT7" s="115"/>
      <c r="AU7" s="110"/>
      <c r="AV7" s="109"/>
      <c r="AW7" s="110"/>
      <c r="AX7" s="109"/>
      <c r="AY7" s="110"/>
      <c r="AZ7" s="109"/>
      <c r="BA7" s="112"/>
      <c r="BB7" s="113">
        <f t="shared" si="6"/>
        <v>0</v>
      </c>
      <c r="BC7" s="121">
        <f t="shared" si="7"/>
        <v>0</v>
      </c>
      <c r="BD7" s="127">
        <f t="shared" si="8"/>
        <v>9</v>
      </c>
      <c r="BE7" s="123">
        <f t="shared" si="9"/>
        <v>1.5</v>
      </c>
    </row>
    <row r="8" spans="1:57" s="39" customFormat="1" ht="166.5" customHeight="1" thickBot="1" x14ac:dyDescent="0.25">
      <c r="A8" s="194"/>
      <c r="B8" s="188"/>
      <c r="C8" s="189"/>
      <c r="D8" s="130" t="s">
        <v>54</v>
      </c>
      <c r="E8" s="128" t="s">
        <v>55</v>
      </c>
      <c r="F8" s="136" t="s">
        <v>56</v>
      </c>
      <c r="G8" s="131">
        <v>0</v>
      </c>
      <c r="H8" s="185">
        <f>N8</f>
        <v>0.31</v>
      </c>
      <c r="I8" s="131" t="s">
        <v>57</v>
      </c>
      <c r="J8" s="133" t="s">
        <v>52</v>
      </c>
      <c r="K8" s="137">
        <v>0.23799999999999999</v>
      </c>
      <c r="L8" s="137">
        <v>0.28000000000000003</v>
      </c>
      <c r="M8" s="137">
        <v>0.3</v>
      </c>
      <c r="N8" s="137">
        <v>0.31</v>
      </c>
      <c r="O8" s="134" t="s">
        <v>58</v>
      </c>
      <c r="P8" s="109"/>
      <c r="Q8" s="110"/>
      <c r="R8" s="109"/>
      <c r="S8" s="110"/>
      <c r="T8" s="109"/>
      <c r="U8" s="110"/>
      <c r="V8" s="138">
        <v>0.23930000000000001</v>
      </c>
      <c r="W8" s="112"/>
      <c r="X8" s="139">
        <f t="shared" si="1"/>
        <v>0.23930000000000001</v>
      </c>
      <c r="Y8" s="114">
        <f t="shared" si="2"/>
        <v>1.0054621848739498</v>
      </c>
      <c r="Z8" s="115"/>
      <c r="AA8" s="110"/>
      <c r="AB8" s="109"/>
      <c r="AC8" s="110"/>
      <c r="AD8" s="109"/>
      <c r="AE8" s="110"/>
      <c r="AF8" s="138">
        <v>0.29330000000000001</v>
      </c>
      <c r="AG8" s="116" t="s">
        <v>310</v>
      </c>
      <c r="AH8" s="140">
        <v>0.29330000000000001</v>
      </c>
      <c r="AI8" s="114">
        <f t="shared" si="3"/>
        <v>1.0474999999999999</v>
      </c>
      <c r="AJ8" s="118"/>
      <c r="AK8" s="126"/>
      <c r="AL8" s="109"/>
      <c r="AM8" s="110"/>
      <c r="AN8" s="109"/>
      <c r="AO8" s="110"/>
      <c r="AP8" s="109"/>
      <c r="AQ8" s="112"/>
      <c r="AR8" s="113">
        <f t="shared" si="4"/>
        <v>0</v>
      </c>
      <c r="AS8" s="114">
        <f t="shared" si="5"/>
        <v>0</v>
      </c>
      <c r="AT8" s="115"/>
      <c r="AU8" s="110"/>
      <c r="AV8" s="109"/>
      <c r="AW8" s="110"/>
      <c r="AX8" s="109"/>
      <c r="AY8" s="110"/>
      <c r="AZ8" s="109"/>
      <c r="BA8" s="112"/>
      <c r="BB8" s="113">
        <f t="shared" si="6"/>
        <v>0</v>
      </c>
      <c r="BC8" s="121">
        <f t="shared" si="7"/>
        <v>0</v>
      </c>
      <c r="BD8" s="141">
        <f>AH8</f>
        <v>0.29330000000000001</v>
      </c>
      <c r="BE8" s="123">
        <f>BD8/H8</f>
        <v>0.94612903225806455</v>
      </c>
    </row>
    <row r="9" spans="1:57" s="39" customFormat="1" ht="107.25" customHeight="1" thickBot="1" x14ac:dyDescent="0.25">
      <c r="A9" s="190" t="s">
        <v>59</v>
      </c>
      <c r="B9" s="192" t="s">
        <v>60</v>
      </c>
      <c r="C9" s="104" t="s">
        <v>36</v>
      </c>
      <c r="D9" s="104" t="s">
        <v>61</v>
      </c>
      <c r="E9" s="103" t="s">
        <v>62</v>
      </c>
      <c r="F9" s="105" t="s">
        <v>259</v>
      </c>
      <c r="G9" s="104" t="s">
        <v>63</v>
      </c>
      <c r="H9" s="142">
        <f t="shared" si="0"/>
        <v>1</v>
      </c>
      <c r="I9" s="104" t="s">
        <v>57</v>
      </c>
      <c r="J9" s="125" t="s">
        <v>64</v>
      </c>
      <c r="K9" s="143">
        <v>0.2</v>
      </c>
      <c r="L9" s="143">
        <v>0.4</v>
      </c>
      <c r="M9" s="143">
        <v>0.2</v>
      </c>
      <c r="N9" s="143">
        <v>0.2</v>
      </c>
      <c r="O9" s="144" t="s">
        <v>65</v>
      </c>
      <c r="P9" s="109"/>
      <c r="Q9" s="110"/>
      <c r="R9" s="109"/>
      <c r="S9" s="110"/>
      <c r="T9" s="109"/>
      <c r="U9" s="110"/>
      <c r="V9" s="145">
        <f>K9</f>
        <v>0.2</v>
      </c>
      <c r="W9" s="112"/>
      <c r="X9" s="146">
        <f t="shared" si="1"/>
        <v>0.2</v>
      </c>
      <c r="Y9" s="114">
        <f t="shared" si="2"/>
        <v>1</v>
      </c>
      <c r="Z9" s="115"/>
      <c r="AA9" s="110"/>
      <c r="AB9" s="109"/>
      <c r="AC9" s="110"/>
      <c r="AD9" s="109"/>
      <c r="AE9" s="110"/>
      <c r="AF9" s="145">
        <v>0.4</v>
      </c>
      <c r="AG9" s="116" t="s">
        <v>311</v>
      </c>
      <c r="AH9" s="147">
        <f>L9</f>
        <v>0.4</v>
      </c>
      <c r="AI9" s="114">
        <f t="shared" si="3"/>
        <v>1</v>
      </c>
      <c r="AJ9" s="148"/>
      <c r="AK9" s="126"/>
      <c r="AL9" s="109"/>
      <c r="AM9" s="110"/>
      <c r="AN9" s="109"/>
      <c r="AO9" s="110"/>
      <c r="AP9" s="109"/>
      <c r="AQ9" s="112"/>
      <c r="AR9" s="146">
        <f t="shared" si="4"/>
        <v>0</v>
      </c>
      <c r="AS9" s="114">
        <f t="shared" si="5"/>
        <v>0</v>
      </c>
      <c r="AT9" s="115"/>
      <c r="AU9" s="110"/>
      <c r="AV9" s="109"/>
      <c r="AW9" s="110"/>
      <c r="AX9" s="109"/>
      <c r="AY9" s="110"/>
      <c r="AZ9" s="109"/>
      <c r="BA9" s="112"/>
      <c r="BB9" s="113">
        <f t="shared" si="6"/>
        <v>0</v>
      </c>
      <c r="BC9" s="121">
        <f t="shared" si="7"/>
        <v>0</v>
      </c>
      <c r="BD9" s="152">
        <f>X9+AH9</f>
        <v>0.60000000000000009</v>
      </c>
      <c r="BE9" s="123">
        <f>BD9/H9</f>
        <v>0.60000000000000009</v>
      </c>
    </row>
    <row r="10" spans="1:57" s="39" customFormat="1" ht="107.25" customHeight="1" thickBot="1" x14ac:dyDescent="0.25">
      <c r="A10" s="190"/>
      <c r="B10" s="192"/>
      <c r="C10" s="195" t="s">
        <v>26</v>
      </c>
      <c r="D10" s="104" t="s">
        <v>66</v>
      </c>
      <c r="E10" s="103" t="s">
        <v>258</v>
      </c>
      <c r="F10" s="124" t="s">
        <v>67</v>
      </c>
      <c r="G10" s="104" t="s">
        <v>63</v>
      </c>
      <c r="H10" s="186">
        <v>1</v>
      </c>
      <c r="I10" s="104" t="s">
        <v>40</v>
      </c>
      <c r="J10" s="125" t="s">
        <v>64</v>
      </c>
      <c r="K10" s="149">
        <v>0</v>
      </c>
      <c r="L10" s="149">
        <v>0.2</v>
      </c>
      <c r="M10" s="149">
        <v>0.65</v>
      </c>
      <c r="N10" s="149">
        <v>1</v>
      </c>
      <c r="O10" s="144" t="s">
        <v>257</v>
      </c>
      <c r="P10" s="109"/>
      <c r="Q10" s="110"/>
      <c r="R10" s="109"/>
      <c r="S10" s="110"/>
      <c r="T10" s="109"/>
      <c r="U10" s="110"/>
      <c r="V10" s="111">
        <v>0</v>
      </c>
      <c r="W10" s="112"/>
      <c r="X10" s="113">
        <f t="shared" si="1"/>
        <v>0</v>
      </c>
      <c r="Y10" s="114"/>
      <c r="Z10" s="115"/>
      <c r="AA10" s="110"/>
      <c r="AB10" s="109"/>
      <c r="AC10" s="110"/>
      <c r="AD10" s="109"/>
      <c r="AE10" s="110"/>
      <c r="AF10" s="111">
        <v>0.2</v>
      </c>
      <c r="AG10" s="116" t="s">
        <v>312</v>
      </c>
      <c r="AH10" s="150">
        <f>L10</f>
        <v>0.2</v>
      </c>
      <c r="AI10" s="114">
        <f t="shared" si="3"/>
        <v>1</v>
      </c>
      <c r="AJ10" s="118"/>
      <c r="AK10" s="126"/>
      <c r="AL10" s="109"/>
      <c r="AM10" s="110"/>
      <c r="AN10" s="109"/>
      <c r="AO10" s="110"/>
      <c r="AP10" s="109"/>
      <c r="AQ10" s="112"/>
      <c r="AR10" s="113">
        <f t="shared" si="4"/>
        <v>0</v>
      </c>
      <c r="AS10" s="114">
        <f t="shared" si="5"/>
        <v>0</v>
      </c>
      <c r="AT10" s="115"/>
      <c r="AU10" s="110"/>
      <c r="AV10" s="109"/>
      <c r="AW10" s="110"/>
      <c r="AX10" s="109"/>
      <c r="AY10" s="110"/>
      <c r="AZ10" s="109"/>
      <c r="BA10" s="112"/>
      <c r="BB10" s="113">
        <f t="shared" si="6"/>
        <v>0</v>
      </c>
      <c r="BC10" s="121">
        <f t="shared" si="7"/>
        <v>0</v>
      </c>
      <c r="BD10" s="122">
        <f t="shared" si="8"/>
        <v>0.2</v>
      </c>
      <c r="BE10" s="123">
        <f t="shared" si="9"/>
        <v>0.2</v>
      </c>
    </row>
    <row r="11" spans="1:57" s="39" customFormat="1" ht="107.25" customHeight="1" thickBot="1" x14ac:dyDescent="0.25">
      <c r="A11" s="190"/>
      <c r="B11" s="192"/>
      <c r="C11" s="195"/>
      <c r="D11" s="104" t="s">
        <v>68</v>
      </c>
      <c r="E11" s="104" t="s">
        <v>69</v>
      </c>
      <c r="F11" s="151" t="s">
        <v>325</v>
      </c>
      <c r="G11" s="104" t="s">
        <v>63</v>
      </c>
      <c r="H11" s="106">
        <f t="shared" si="0"/>
        <v>7</v>
      </c>
      <c r="I11" s="104" t="s">
        <v>40</v>
      </c>
      <c r="J11" s="125" t="s">
        <v>64</v>
      </c>
      <c r="K11" s="104">
        <v>2</v>
      </c>
      <c r="L11" s="104">
        <v>2</v>
      </c>
      <c r="M11" s="104">
        <v>2</v>
      </c>
      <c r="N11" s="104">
        <v>1</v>
      </c>
      <c r="O11" s="144" t="s">
        <v>313</v>
      </c>
      <c r="P11" s="109"/>
      <c r="Q11" s="110"/>
      <c r="R11" s="109"/>
      <c r="S11" s="110"/>
      <c r="T11" s="109"/>
      <c r="U11" s="110"/>
      <c r="V11" s="111">
        <v>2</v>
      </c>
      <c r="W11" s="112"/>
      <c r="X11" s="113">
        <f t="shared" si="1"/>
        <v>2</v>
      </c>
      <c r="Y11" s="114">
        <f t="shared" si="2"/>
        <v>1</v>
      </c>
      <c r="Z11" s="115"/>
      <c r="AA11" s="110"/>
      <c r="AB11" s="109"/>
      <c r="AC11" s="110"/>
      <c r="AD11" s="109"/>
      <c r="AE11" s="110"/>
      <c r="AF11" s="111">
        <v>2</v>
      </c>
      <c r="AG11" s="116" t="s">
        <v>314</v>
      </c>
      <c r="AH11" s="117">
        <v>2</v>
      </c>
      <c r="AI11" s="114">
        <f t="shared" si="3"/>
        <v>1</v>
      </c>
      <c r="AJ11" s="118"/>
      <c r="AK11" s="126"/>
      <c r="AL11" s="109"/>
      <c r="AM11" s="110"/>
      <c r="AN11" s="109"/>
      <c r="AO11" s="110"/>
      <c r="AP11" s="109"/>
      <c r="AQ11" s="112"/>
      <c r="AR11" s="113">
        <f t="shared" si="4"/>
        <v>0</v>
      </c>
      <c r="AS11" s="114">
        <f t="shared" si="5"/>
        <v>0</v>
      </c>
      <c r="AT11" s="115"/>
      <c r="AU11" s="110"/>
      <c r="AV11" s="109"/>
      <c r="AW11" s="110"/>
      <c r="AX11" s="109"/>
      <c r="AY11" s="110"/>
      <c r="AZ11" s="109"/>
      <c r="BA11" s="112"/>
      <c r="BB11" s="113">
        <f t="shared" si="6"/>
        <v>0</v>
      </c>
      <c r="BC11" s="121">
        <f t="shared" si="7"/>
        <v>0</v>
      </c>
      <c r="BD11" s="127">
        <f t="shared" si="8"/>
        <v>4</v>
      </c>
      <c r="BE11" s="123">
        <f t="shared" si="9"/>
        <v>0.5714285714285714</v>
      </c>
    </row>
    <row r="12" spans="1:57" s="39" customFormat="1" ht="107.25" customHeight="1" thickBot="1" x14ac:dyDescent="0.25">
      <c r="A12" s="190"/>
      <c r="B12" s="192"/>
      <c r="C12" s="104" t="s">
        <v>70</v>
      </c>
      <c r="D12" s="104" t="s">
        <v>71</v>
      </c>
      <c r="E12" s="104" t="s">
        <v>62</v>
      </c>
      <c r="F12" s="124" t="s">
        <v>72</v>
      </c>
      <c r="G12" s="103" t="s">
        <v>73</v>
      </c>
      <c r="H12" s="142">
        <f t="shared" si="0"/>
        <v>1</v>
      </c>
      <c r="I12" s="104" t="s">
        <v>57</v>
      </c>
      <c r="J12" s="125" t="s">
        <v>64</v>
      </c>
      <c r="K12" s="143">
        <v>0.3</v>
      </c>
      <c r="L12" s="143">
        <v>0.25</v>
      </c>
      <c r="M12" s="143">
        <v>0.25</v>
      </c>
      <c r="N12" s="143">
        <v>0.2</v>
      </c>
      <c r="O12" s="144" t="s">
        <v>74</v>
      </c>
      <c r="P12" s="109"/>
      <c r="Q12" s="110"/>
      <c r="R12" s="109"/>
      <c r="S12" s="110"/>
      <c r="T12" s="109"/>
      <c r="U12" s="110"/>
      <c r="V12" s="145">
        <f>K12</f>
        <v>0.3</v>
      </c>
      <c r="W12" s="112"/>
      <c r="X12" s="146">
        <f t="shared" si="1"/>
        <v>0.3</v>
      </c>
      <c r="Y12" s="114">
        <f t="shared" si="2"/>
        <v>1</v>
      </c>
      <c r="Z12" s="115"/>
      <c r="AA12" s="110"/>
      <c r="AB12" s="109"/>
      <c r="AC12" s="110"/>
      <c r="AD12" s="109"/>
      <c r="AE12" s="110"/>
      <c r="AF12" s="145">
        <v>0.25</v>
      </c>
      <c r="AG12" s="116" t="s">
        <v>315</v>
      </c>
      <c r="AH12" s="147">
        <f>L12</f>
        <v>0.25</v>
      </c>
      <c r="AI12" s="114">
        <f t="shared" si="3"/>
        <v>1</v>
      </c>
      <c r="AJ12" s="118"/>
      <c r="AK12" s="126"/>
      <c r="AL12" s="109"/>
      <c r="AM12" s="110"/>
      <c r="AN12" s="109"/>
      <c r="AO12" s="110"/>
      <c r="AP12" s="109"/>
      <c r="AQ12" s="112"/>
      <c r="AR12" s="113">
        <f t="shared" si="4"/>
        <v>0</v>
      </c>
      <c r="AS12" s="114">
        <f t="shared" si="5"/>
        <v>0</v>
      </c>
      <c r="AT12" s="115"/>
      <c r="AU12" s="110"/>
      <c r="AV12" s="109"/>
      <c r="AW12" s="110"/>
      <c r="AX12" s="109"/>
      <c r="AY12" s="110"/>
      <c r="AZ12" s="109"/>
      <c r="BA12" s="112"/>
      <c r="BB12" s="113">
        <f t="shared" si="6"/>
        <v>0</v>
      </c>
      <c r="BC12" s="121">
        <f t="shared" si="7"/>
        <v>0</v>
      </c>
      <c r="BD12" s="152">
        <f t="shared" si="8"/>
        <v>0.55000000000000004</v>
      </c>
      <c r="BE12" s="123">
        <f t="shared" si="9"/>
        <v>0.55000000000000004</v>
      </c>
    </row>
    <row r="13" spans="1:57" s="39" customFormat="1" ht="107.25" customHeight="1" thickBot="1" x14ac:dyDescent="0.25">
      <c r="A13" s="187" t="s">
        <v>75</v>
      </c>
      <c r="B13" s="188" t="s">
        <v>254</v>
      </c>
      <c r="C13" s="129" t="s">
        <v>76</v>
      </c>
      <c r="D13" s="129" t="s">
        <v>77</v>
      </c>
      <c r="E13" s="129" t="s">
        <v>78</v>
      </c>
      <c r="F13" s="132"/>
      <c r="G13" s="153">
        <v>40200</v>
      </c>
      <c r="H13" s="106">
        <f t="shared" si="0"/>
        <v>149000</v>
      </c>
      <c r="I13" s="129" t="s">
        <v>40</v>
      </c>
      <c r="J13" s="154" t="s">
        <v>79</v>
      </c>
      <c r="K13" s="155">
        <v>30000</v>
      </c>
      <c r="L13" s="155">
        <v>49000</v>
      </c>
      <c r="M13" s="155">
        <v>40000</v>
      </c>
      <c r="N13" s="155">
        <v>30000</v>
      </c>
      <c r="O13" s="134" t="s">
        <v>80</v>
      </c>
      <c r="P13" s="109"/>
      <c r="Q13" s="110"/>
      <c r="R13" s="109"/>
      <c r="S13" s="110"/>
      <c r="T13" s="109"/>
      <c r="U13" s="110"/>
      <c r="V13" s="111">
        <v>31855</v>
      </c>
      <c r="W13" s="112"/>
      <c r="X13" s="113">
        <f t="shared" si="1"/>
        <v>31855</v>
      </c>
      <c r="Y13" s="114">
        <f t="shared" si="2"/>
        <v>1.0618333333333334</v>
      </c>
      <c r="Z13" s="115"/>
      <c r="AA13" s="110"/>
      <c r="AB13" s="109"/>
      <c r="AC13" s="110"/>
      <c r="AD13" s="109"/>
      <c r="AE13" s="110"/>
      <c r="AF13" s="111">
        <v>50302</v>
      </c>
      <c r="AG13" s="116" t="s">
        <v>316</v>
      </c>
      <c r="AH13" s="117">
        <v>50302</v>
      </c>
      <c r="AI13" s="114">
        <f t="shared" si="3"/>
        <v>1.0265714285714285</v>
      </c>
      <c r="AJ13" s="118"/>
      <c r="AK13" s="126"/>
      <c r="AL13" s="109"/>
      <c r="AM13" s="110"/>
      <c r="AN13" s="109"/>
      <c r="AO13" s="110"/>
      <c r="AP13" s="109"/>
      <c r="AQ13" s="112"/>
      <c r="AR13" s="113">
        <f t="shared" si="4"/>
        <v>0</v>
      </c>
      <c r="AS13" s="114">
        <f t="shared" si="5"/>
        <v>0</v>
      </c>
      <c r="AT13" s="115"/>
      <c r="AU13" s="110"/>
      <c r="AV13" s="109"/>
      <c r="AW13" s="110"/>
      <c r="AX13" s="109"/>
      <c r="AY13" s="110"/>
      <c r="AZ13" s="109"/>
      <c r="BA13" s="112"/>
      <c r="BB13" s="113">
        <f t="shared" si="6"/>
        <v>0</v>
      </c>
      <c r="BC13" s="121">
        <f t="shared" si="7"/>
        <v>0</v>
      </c>
      <c r="BD13" s="127">
        <f>X13+AH13</f>
        <v>82157</v>
      </c>
      <c r="BE13" s="123">
        <f t="shared" si="9"/>
        <v>0.5513892617449665</v>
      </c>
    </row>
    <row r="14" spans="1:57" s="39" customFormat="1" ht="107.25" customHeight="1" thickBot="1" x14ac:dyDescent="0.25">
      <c r="A14" s="187"/>
      <c r="B14" s="188"/>
      <c r="C14" s="189" t="s">
        <v>36</v>
      </c>
      <c r="D14" s="129" t="s">
        <v>81</v>
      </c>
      <c r="E14" s="129" t="s">
        <v>317</v>
      </c>
      <c r="F14" s="132"/>
      <c r="G14" s="129" t="s">
        <v>63</v>
      </c>
      <c r="H14" s="106">
        <f t="shared" si="0"/>
        <v>20000</v>
      </c>
      <c r="I14" s="129" t="s">
        <v>40</v>
      </c>
      <c r="J14" s="154" t="s">
        <v>79</v>
      </c>
      <c r="K14" s="156">
        <v>0</v>
      </c>
      <c r="L14" s="156">
        <v>6000</v>
      </c>
      <c r="M14" s="156">
        <f t="shared" ref="M14:N14" si="10">(M13*20%)</f>
        <v>8000</v>
      </c>
      <c r="N14" s="156">
        <f t="shared" si="10"/>
        <v>6000</v>
      </c>
      <c r="O14" s="134" t="s">
        <v>83</v>
      </c>
      <c r="P14" s="109"/>
      <c r="Q14" s="110"/>
      <c r="R14" s="109"/>
      <c r="S14" s="110"/>
      <c r="T14" s="109"/>
      <c r="U14" s="110"/>
      <c r="V14" s="111">
        <v>0</v>
      </c>
      <c r="W14" s="112"/>
      <c r="X14" s="113">
        <f t="shared" si="1"/>
        <v>0</v>
      </c>
      <c r="Y14" s="114"/>
      <c r="Z14" s="115"/>
      <c r="AA14" s="110"/>
      <c r="AB14" s="109"/>
      <c r="AC14" s="110"/>
      <c r="AD14" s="109"/>
      <c r="AE14" s="110"/>
      <c r="AF14" s="111">
        <v>7311</v>
      </c>
      <c r="AG14" s="116" t="s">
        <v>318</v>
      </c>
      <c r="AH14" s="117">
        <v>7311</v>
      </c>
      <c r="AI14" s="114">
        <f t="shared" si="3"/>
        <v>1.2184999999999999</v>
      </c>
      <c r="AJ14" s="118"/>
      <c r="AK14" s="126"/>
      <c r="AL14" s="109"/>
      <c r="AM14" s="110"/>
      <c r="AN14" s="109"/>
      <c r="AO14" s="110"/>
      <c r="AP14" s="109"/>
      <c r="AQ14" s="112"/>
      <c r="AR14" s="113">
        <f t="shared" si="4"/>
        <v>0</v>
      </c>
      <c r="AS14" s="114">
        <f t="shared" si="5"/>
        <v>0</v>
      </c>
      <c r="AT14" s="115"/>
      <c r="AU14" s="110"/>
      <c r="AV14" s="109"/>
      <c r="AW14" s="110"/>
      <c r="AX14" s="109"/>
      <c r="AY14" s="110"/>
      <c r="AZ14" s="109"/>
      <c r="BA14" s="112"/>
      <c r="BB14" s="113">
        <f t="shared" si="6"/>
        <v>0</v>
      </c>
      <c r="BC14" s="121">
        <f t="shared" si="7"/>
        <v>0</v>
      </c>
      <c r="BD14" s="127">
        <f>X14+AH14</f>
        <v>7311</v>
      </c>
      <c r="BE14" s="123">
        <f t="shared" si="9"/>
        <v>0.36554999999999999</v>
      </c>
    </row>
    <row r="15" spans="1:57" s="39" customFormat="1" ht="118.5" customHeight="1" thickBot="1" x14ac:dyDescent="0.25">
      <c r="A15" s="187"/>
      <c r="B15" s="188"/>
      <c r="C15" s="189"/>
      <c r="D15" s="129" t="s">
        <v>84</v>
      </c>
      <c r="E15" s="129" t="s">
        <v>85</v>
      </c>
      <c r="F15" s="132"/>
      <c r="G15" s="129" t="s">
        <v>63</v>
      </c>
      <c r="H15" s="106">
        <v>32</v>
      </c>
      <c r="I15" s="129" t="s">
        <v>40</v>
      </c>
      <c r="J15" s="154" t="s">
        <v>79</v>
      </c>
      <c r="K15" s="129">
        <v>14</v>
      </c>
      <c r="L15" s="129">
        <v>20</v>
      </c>
      <c r="M15" s="129">
        <v>25</v>
      </c>
      <c r="N15" s="129">
        <v>15</v>
      </c>
      <c r="O15" s="134" t="s">
        <v>86</v>
      </c>
      <c r="P15" s="109"/>
      <c r="Q15" s="110"/>
      <c r="R15" s="109"/>
      <c r="S15" s="110"/>
      <c r="T15" s="109"/>
      <c r="U15" s="110"/>
      <c r="V15" s="111">
        <v>16</v>
      </c>
      <c r="W15" s="157" t="s">
        <v>319</v>
      </c>
      <c r="X15" s="113">
        <f t="shared" si="1"/>
        <v>16</v>
      </c>
      <c r="Y15" s="114">
        <f t="shared" si="2"/>
        <v>1.1428571428571428</v>
      </c>
      <c r="Z15" s="115"/>
      <c r="AA15" s="110"/>
      <c r="AB15" s="109"/>
      <c r="AC15" s="110"/>
      <c r="AD15" s="109"/>
      <c r="AE15" s="110"/>
      <c r="AF15" s="111">
        <v>22</v>
      </c>
      <c r="AG15" s="116" t="s">
        <v>320</v>
      </c>
      <c r="AH15" s="117">
        <v>22</v>
      </c>
      <c r="AI15" s="114">
        <f t="shared" si="3"/>
        <v>1.1000000000000001</v>
      </c>
      <c r="AJ15" s="118"/>
      <c r="AK15" s="126"/>
      <c r="AL15" s="109"/>
      <c r="AM15" s="110"/>
      <c r="AN15" s="109"/>
      <c r="AO15" s="110"/>
      <c r="AP15" s="109"/>
      <c r="AQ15" s="112"/>
      <c r="AR15" s="113">
        <f t="shared" si="4"/>
        <v>0</v>
      </c>
      <c r="AS15" s="114">
        <f t="shared" si="5"/>
        <v>0</v>
      </c>
      <c r="AT15" s="115"/>
      <c r="AU15" s="110"/>
      <c r="AV15" s="109"/>
      <c r="AW15" s="110"/>
      <c r="AX15" s="109"/>
      <c r="AY15" s="110"/>
      <c r="AZ15" s="109"/>
      <c r="BA15" s="112"/>
      <c r="BB15" s="113">
        <f t="shared" si="6"/>
        <v>0</v>
      </c>
      <c r="BC15" s="121">
        <f t="shared" si="7"/>
        <v>0</v>
      </c>
      <c r="BD15" s="127">
        <f>26</f>
        <v>26</v>
      </c>
      <c r="BE15" s="123">
        <f>BD15/H15</f>
        <v>0.8125</v>
      </c>
    </row>
    <row r="16" spans="1:57" s="39" customFormat="1" ht="126" customHeight="1" thickBot="1" x14ac:dyDescent="0.25">
      <c r="A16" s="190" t="s">
        <v>87</v>
      </c>
      <c r="B16" s="192" t="s">
        <v>88</v>
      </c>
      <c r="C16" s="104" t="s">
        <v>76</v>
      </c>
      <c r="D16" s="103" t="s">
        <v>89</v>
      </c>
      <c r="E16" s="103" t="s">
        <v>90</v>
      </c>
      <c r="F16" s="105" t="s">
        <v>91</v>
      </c>
      <c r="G16" s="103" t="s">
        <v>92</v>
      </c>
      <c r="H16" s="142">
        <f t="shared" si="0"/>
        <v>1</v>
      </c>
      <c r="I16" s="103" t="s">
        <v>93</v>
      </c>
      <c r="J16" s="107" t="s">
        <v>94</v>
      </c>
      <c r="K16" s="158">
        <v>0.2</v>
      </c>
      <c r="L16" s="158">
        <v>0.8</v>
      </c>
      <c r="M16" s="159"/>
      <c r="N16" s="159"/>
      <c r="O16" s="108" t="s">
        <v>95</v>
      </c>
      <c r="P16" s="109"/>
      <c r="Q16" s="110"/>
      <c r="R16" s="109"/>
      <c r="S16" s="110"/>
      <c r="T16" s="109"/>
      <c r="U16" s="110"/>
      <c r="V16" s="145">
        <f>K16</f>
        <v>0.2</v>
      </c>
      <c r="W16" s="112"/>
      <c r="X16" s="146">
        <f t="shared" si="1"/>
        <v>0.2</v>
      </c>
      <c r="Y16" s="114">
        <f t="shared" si="2"/>
        <v>1</v>
      </c>
      <c r="Z16" s="115"/>
      <c r="AA16" s="110"/>
      <c r="AB16" s="109"/>
      <c r="AC16" s="110"/>
      <c r="AD16" s="109"/>
      <c r="AE16" s="110"/>
      <c r="AF16" s="145">
        <v>0.8</v>
      </c>
      <c r="AG16" s="160" t="s">
        <v>321</v>
      </c>
      <c r="AH16" s="161">
        <v>0.8</v>
      </c>
      <c r="AI16" s="114">
        <f t="shared" si="3"/>
        <v>1</v>
      </c>
      <c r="AJ16" s="162" t="s">
        <v>322</v>
      </c>
      <c r="AK16" s="163" t="s">
        <v>322</v>
      </c>
      <c r="AL16" s="109"/>
      <c r="AM16" s="110"/>
      <c r="AN16" s="109"/>
      <c r="AO16" s="110"/>
      <c r="AP16" s="109"/>
      <c r="AQ16" s="112"/>
      <c r="AR16" s="113" t="s">
        <v>322</v>
      </c>
      <c r="AS16" s="114" t="s">
        <v>322</v>
      </c>
      <c r="AT16" s="115"/>
      <c r="AU16" s="110"/>
      <c r="AV16" s="109"/>
      <c r="AW16" s="110"/>
      <c r="AX16" s="109"/>
      <c r="AY16" s="110"/>
      <c r="AZ16" s="109"/>
      <c r="BA16" s="112"/>
      <c r="BB16" s="113">
        <f t="shared" si="6"/>
        <v>0</v>
      </c>
      <c r="BC16" s="121" t="e">
        <f t="shared" si="7"/>
        <v>#DIV/0!</v>
      </c>
      <c r="BD16" s="152">
        <f t="shared" si="8"/>
        <v>1</v>
      </c>
      <c r="BE16" s="123">
        <f t="shared" si="9"/>
        <v>1</v>
      </c>
    </row>
    <row r="17" spans="1:57" s="39" customFormat="1" ht="107.25" customHeight="1" thickBot="1" x14ac:dyDescent="0.25">
      <c r="A17" s="190"/>
      <c r="B17" s="192"/>
      <c r="C17" s="104" t="s">
        <v>76</v>
      </c>
      <c r="D17" s="103" t="s">
        <v>96</v>
      </c>
      <c r="E17" s="103" t="s">
        <v>97</v>
      </c>
      <c r="F17" s="105" t="s">
        <v>98</v>
      </c>
      <c r="G17" s="103" t="s">
        <v>99</v>
      </c>
      <c r="H17" s="142">
        <f t="shared" si="0"/>
        <v>1</v>
      </c>
      <c r="I17" s="103" t="s">
        <v>93</v>
      </c>
      <c r="J17" s="107" t="s">
        <v>100</v>
      </c>
      <c r="K17" s="103" t="s">
        <v>63</v>
      </c>
      <c r="L17" s="158">
        <v>0.3</v>
      </c>
      <c r="M17" s="158">
        <v>0.3</v>
      </c>
      <c r="N17" s="158">
        <v>0.4</v>
      </c>
      <c r="O17" s="108" t="s">
        <v>101</v>
      </c>
      <c r="P17" s="109"/>
      <c r="Q17" s="110"/>
      <c r="R17" s="109"/>
      <c r="S17" s="110"/>
      <c r="T17" s="109"/>
      <c r="U17" s="110"/>
      <c r="V17" s="111">
        <v>0</v>
      </c>
      <c r="W17" s="112"/>
      <c r="X17" s="113">
        <f t="shared" si="1"/>
        <v>0</v>
      </c>
      <c r="Y17" s="114"/>
      <c r="Z17" s="115"/>
      <c r="AA17" s="110"/>
      <c r="AB17" s="109"/>
      <c r="AC17" s="110"/>
      <c r="AD17" s="109"/>
      <c r="AE17" s="110"/>
      <c r="AF17" s="145">
        <v>0.3</v>
      </c>
      <c r="AG17" s="116" t="s">
        <v>323</v>
      </c>
      <c r="AH17" s="161">
        <v>0.3</v>
      </c>
      <c r="AI17" s="114">
        <f t="shared" si="3"/>
        <v>1</v>
      </c>
      <c r="AJ17" s="118"/>
      <c r="AK17" s="126"/>
      <c r="AL17" s="109"/>
      <c r="AM17" s="110"/>
      <c r="AN17" s="109"/>
      <c r="AO17" s="110"/>
      <c r="AP17" s="109"/>
      <c r="AQ17" s="112"/>
      <c r="AR17" s="113">
        <f t="shared" si="4"/>
        <v>0</v>
      </c>
      <c r="AS17" s="114">
        <f t="shared" ref="AS17:AS18" si="11">AR17/M17</f>
        <v>0</v>
      </c>
      <c r="AT17" s="115"/>
      <c r="AU17" s="110"/>
      <c r="AV17" s="109"/>
      <c r="AW17" s="110"/>
      <c r="AX17" s="109"/>
      <c r="AY17" s="110"/>
      <c r="AZ17" s="109"/>
      <c r="BA17" s="112"/>
      <c r="BB17" s="113">
        <f t="shared" si="6"/>
        <v>0</v>
      </c>
      <c r="BC17" s="121">
        <f t="shared" si="7"/>
        <v>0</v>
      </c>
      <c r="BD17" s="152">
        <f t="shared" si="8"/>
        <v>0.3</v>
      </c>
      <c r="BE17" s="123">
        <f t="shared" si="9"/>
        <v>0.3</v>
      </c>
    </row>
    <row r="18" spans="1:57" s="39" customFormat="1" ht="107.25" customHeight="1" thickBot="1" x14ac:dyDescent="0.25">
      <c r="A18" s="191"/>
      <c r="B18" s="193"/>
      <c r="C18" s="165" t="s">
        <v>76</v>
      </c>
      <c r="D18" s="165" t="s">
        <v>102</v>
      </c>
      <c r="E18" s="165" t="s">
        <v>103</v>
      </c>
      <c r="F18" s="166" t="s">
        <v>104</v>
      </c>
      <c r="G18" s="165">
        <v>0</v>
      </c>
      <c r="H18" s="106">
        <f t="shared" si="0"/>
        <v>6</v>
      </c>
      <c r="I18" s="164" t="s">
        <v>40</v>
      </c>
      <c r="J18" s="167" t="s">
        <v>31</v>
      </c>
      <c r="K18" s="165">
        <v>0</v>
      </c>
      <c r="L18" s="165">
        <v>2</v>
      </c>
      <c r="M18" s="165">
        <v>2</v>
      </c>
      <c r="N18" s="165">
        <v>2</v>
      </c>
      <c r="O18" s="168" t="s">
        <v>105</v>
      </c>
      <c r="P18" s="169"/>
      <c r="Q18" s="170"/>
      <c r="R18" s="169"/>
      <c r="S18" s="170"/>
      <c r="T18" s="169"/>
      <c r="U18" s="170"/>
      <c r="V18" s="171">
        <v>0</v>
      </c>
      <c r="W18" s="172"/>
      <c r="X18" s="113">
        <f t="shared" si="1"/>
        <v>0</v>
      </c>
      <c r="Y18" s="173"/>
      <c r="Z18" s="174"/>
      <c r="AA18" s="170"/>
      <c r="AB18" s="169"/>
      <c r="AC18" s="170"/>
      <c r="AD18" s="169"/>
      <c r="AE18" s="170"/>
      <c r="AF18" s="171">
        <v>2</v>
      </c>
      <c r="AG18" s="175" t="s">
        <v>324</v>
      </c>
      <c r="AH18" s="176">
        <v>2</v>
      </c>
      <c r="AI18" s="114">
        <f t="shared" si="3"/>
        <v>1</v>
      </c>
      <c r="AJ18" s="177"/>
      <c r="AK18" s="178"/>
      <c r="AL18" s="169"/>
      <c r="AM18" s="170"/>
      <c r="AN18" s="169"/>
      <c r="AO18" s="170"/>
      <c r="AP18" s="169"/>
      <c r="AQ18" s="172"/>
      <c r="AR18" s="179">
        <f t="shared" si="4"/>
        <v>0</v>
      </c>
      <c r="AS18" s="114">
        <f t="shared" si="11"/>
        <v>0</v>
      </c>
      <c r="AT18" s="174"/>
      <c r="AU18" s="170"/>
      <c r="AV18" s="169"/>
      <c r="AW18" s="170"/>
      <c r="AX18" s="169"/>
      <c r="AY18" s="170"/>
      <c r="AZ18" s="169"/>
      <c r="BA18" s="172"/>
      <c r="BB18" s="179">
        <f t="shared" si="6"/>
        <v>0</v>
      </c>
      <c r="BC18" s="121">
        <f t="shared" si="7"/>
        <v>0</v>
      </c>
      <c r="BD18" s="127">
        <f t="shared" si="8"/>
        <v>2</v>
      </c>
      <c r="BE18" s="123">
        <f t="shared" si="9"/>
        <v>0.33333333333333331</v>
      </c>
    </row>
    <row r="19" spans="1:57" ht="39" customHeight="1" thickBot="1" x14ac:dyDescent="0.25">
      <c r="A19" s="77"/>
      <c r="B19" s="77"/>
      <c r="D19" s="78"/>
      <c r="E19" s="78"/>
      <c r="F19" s="78"/>
      <c r="G19" s="78"/>
      <c r="H19" s="78"/>
      <c r="I19" s="78"/>
      <c r="J19" s="79"/>
      <c r="K19" s="41"/>
      <c r="L19" s="41"/>
      <c r="M19" s="41"/>
      <c r="N19" s="41"/>
      <c r="O19" s="80"/>
      <c r="Y19" s="180">
        <f>AVERAGE(Y4:Y18)</f>
        <v>1.1460152661064424</v>
      </c>
      <c r="AI19" s="180">
        <f>AVERAGE(AI4:AI18)</f>
        <v>1.159504761904762</v>
      </c>
      <c r="AS19" s="180">
        <f>AVERAGE(AS4:AS18)</f>
        <v>0</v>
      </c>
      <c r="BC19" s="181">
        <f>AVERAGE(BC17:BC18)</f>
        <v>0</v>
      </c>
      <c r="BE19" s="180">
        <f>AVERAGE(BE4:BE18)</f>
        <v>0.65301616529777939</v>
      </c>
    </row>
    <row r="20" spans="1:57" ht="107.25" customHeight="1" x14ac:dyDescent="0.2">
      <c r="A20" s="77"/>
      <c r="B20" s="77"/>
      <c r="D20" s="78"/>
      <c r="E20" s="78"/>
      <c r="F20" s="78"/>
      <c r="G20" s="78"/>
      <c r="H20" s="78"/>
      <c r="I20" s="78"/>
      <c r="J20" s="79"/>
      <c r="K20" s="41"/>
      <c r="L20" s="41"/>
      <c r="M20" s="41"/>
      <c r="N20" s="41"/>
      <c r="O20" s="80"/>
    </row>
    <row r="21" spans="1:57" ht="107.25" customHeight="1" x14ac:dyDescent="0.2">
      <c r="A21" s="77"/>
      <c r="B21" s="77"/>
      <c r="D21" s="78"/>
      <c r="E21" s="78"/>
      <c r="F21" s="78"/>
      <c r="G21" s="78"/>
      <c r="H21" s="78"/>
      <c r="I21" s="78"/>
      <c r="J21" s="79"/>
      <c r="K21" s="41"/>
      <c r="L21" s="41"/>
      <c r="M21" s="41"/>
      <c r="N21" s="41"/>
      <c r="O21" s="80"/>
      <c r="AS21" s="182"/>
    </row>
    <row r="22" spans="1:57" ht="107.25" customHeight="1" x14ac:dyDescent="0.2">
      <c r="A22" s="77"/>
      <c r="B22" s="77"/>
      <c r="D22" s="78"/>
      <c r="E22" s="78"/>
      <c r="F22" s="78"/>
      <c r="G22" s="78"/>
      <c r="H22" s="78"/>
      <c r="I22" s="78"/>
      <c r="J22" s="79"/>
      <c r="K22" s="41"/>
      <c r="L22" s="41"/>
      <c r="M22" s="41"/>
      <c r="N22" s="41"/>
      <c r="O22" s="80"/>
      <c r="AS22" s="183"/>
    </row>
    <row r="23" spans="1:57" ht="107.25" customHeight="1" x14ac:dyDescent="0.2">
      <c r="AS23" s="184"/>
    </row>
  </sheetData>
  <sheetProtection algorithmName="SHA-512" hashValue="BddBv/e8rEoXGKq4s14x3xHaBrmk+YgUOdOocNkN1O1Snd3xNlPImif7ScZZfRHmBfDGEknZZO7dt0avkeDBxw==" saltValue="40PEwq8euXk9DvPq82QdAQ==" spinCount="100000" sheet="1" objects="1" scenarios="1"/>
  <autoFilter ref="A3:BE19" xr:uid="{67732717-5F6A-46C3-A438-260DDCC80BCB}"/>
  <mergeCells count="33">
    <mergeCell ref="A1:O1"/>
    <mergeCell ref="A2:A3"/>
    <mergeCell ref="B2:B3"/>
    <mergeCell ref="C2:C3"/>
    <mergeCell ref="D2:D3"/>
    <mergeCell ref="E2:E3"/>
    <mergeCell ref="F2:F3"/>
    <mergeCell ref="G2:G3"/>
    <mergeCell ref="H2:H3"/>
    <mergeCell ref="I2:I3"/>
    <mergeCell ref="AT2:BC2"/>
    <mergeCell ref="BD2:BD3"/>
    <mergeCell ref="BE2:BE3"/>
    <mergeCell ref="A4:A6"/>
    <mergeCell ref="B4:B6"/>
    <mergeCell ref="C5:C6"/>
    <mergeCell ref="J2:J3"/>
    <mergeCell ref="K2:N2"/>
    <mergeCell ref="O2:O3"/>
    <mergeCell ref="P2:Y2"/>
    <mergeCell ref="Z2:AI2"/>
    <mergeCell ref="AJ2:AS2"/>
    <mergeCell ref="A7:A8"/>
    <mergeCell ref="B7:B8"/>
    <mergeCell ref="C7:C8"/>
    <mergeCell ref="A9:A12"/>
    <mergeCell ref="B9:B12"/>
    <mergeCell ref="C10:C11"/>
    <mergeCell ref="A13:A15"/>
    <mergeCell ref="B13:B15"/>
    <mergeCell ref="C14:C15"/>
    <mergeCell ref="A16:A18"/>
    <mergeCell ref="B16:B18"/>
  </mergeCells>
  <dataValidations count="1">
    <dataValidation allowBlank="1" showInputMessage="1" showErrorMessage="1" sqref="E10:F10" xr:uid="{1529EA95-32ED-4A65-ABED-028DD2D95E00}"/>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topLeftCell="A3" zoomScale="80" zoomScaleNormal="80" workbookViewId="0">
      <selection activeCell="A7" sqref="A7"/>
    </sheetView>
  </sheetViews>
  <sheetFormatPr baseColWidth="10" defaultColWidth="11.42578125" defaultRowHeight="15" x14ac:dyDescent="0.25"/>
  <cols>
    <col min="1" max="1" width="63.42578125" style="2" customWidth="1"/>
    <col min="2" max="10" width="29" style="2" customWidth="1"/>
    <col min="11" max="11" width="34.7109375" style="3" customWidth="1"/>
    <col min="12" max="12" width="11.42578125" style="2"/>
    <col min="13" max="14" width="12.42578125" style="2" customWidth="1"/>
    <col min="15" max="15" width="25.28515625" style="2" customWidth="1"/>
    <col min="16" max="19" width="11.42578125" style="2"/>
    <col min="20" max="20" width="33" style="2" customWidth="1"/>
    <col min="21" max="16384" width="11.42578125" style="2"/>
  </cols>
  <sheetData>
    <row r="1" spans="1:21" ht="20.100000000000001" customHeight="1" x14ac:dyDescent="0.25">
      <c r="A1" s="238" t="s">
        <v>106</v>
      </c>
      <c r="B1" s="238"/>
      <c r="C1" s="238"/>
      <c r="D1" s="238"/>
      <c r="E1" s="238"/>
      <c r="F1" s="238"/>
      <c r="G1" s="238"/>
      <c r="H1" s="238"/>
      <c r="I1" s="238"/>
      <c r="J1" s="238"/>
      <c r="K1" s="238"/>
      <c r="L1" s="238"/>
      <c r="M1" s="238"/>
      <c r="N1" s="238"/>
      <c r="O1" s="238"/>
      <c r="P1" s="238"/>
      <c r="Q1" s="238"/>
      <c r="R1" s="238"/>
      <c r="S1" s="238"/>
      <c r="T1" s="238"/>
      <c r="U1" s="18"/>
    </row>
    <row r="2" spans="1:21" ht="20.100000000000001" customHeight="1" x14ac:dyDescent="0.25">
      <c r="A2" s="238" t="s">
        <v>107</v>
      </c>
      <c r="B2" s="238"/>
      <c r="C2" s="238"/>
      <c r="D2" s="238"/>
      <c r="E2" s="238"/>
      <c r="F2" s="238"/>
      <c r="G2" s="238"/>
      <c r="H2" s="238"/>
      <c r="I2" s="238"/>
      <c r="J2" s="238"/>
      <c r="K2" s="238"/>
      <c r="L2" s="238"/>
      <c r="M2" s="238"/>
      <c r="N2" s="238"/>
      <c r="O2" s="238"/>
      <c r="P2" s="238"/>
      <c r="Q2" s="238"/>
      <c r="R2" s="238"/>
      <c r="S2" s="238"/>
      <c r="T2" s="238"/>
      <c r="U2" s="18"/>
    </row>
    <row r="3" spans="1:21" ht="20.100000000000001" customHeight="1" x14ac:dyDescent="0.25">
      <c r="A3" s="238" t="s">
        <v>108</v>
      </c>
      <c r="B3" s="238"/>
      <c r="C3" s="238"/>
      <c r="D3" s="238"/>
      <c r="E3" s="238"/>
      <c r="F3" s="238"/>
      <c r="G3" s="238"/>
      <c r="H3" s="238"/>
      <c r="I3" s="238"/>
      <c r="J3" s="238"/>
      <c r="K3" s="238"/>
      <c r="L3" s="238"/>
      <c r="M3" s="238"/>
      <c r="N3" s="238"/>
      <c r="O3" s="238"/>
      <c r="P3" s="238"/>
      <c r="Q3" s="238"/>
      <c r="R3" s="238"/>
      <c r="S3" s="238"/>
      <c r="T3" s="238"/>
      <c r="U3" s="18"/>
    </row>
    <row r="4" spans="1:21" ht="20.100000000000001" customHeight="1" x14ac:dyDescent="0.25">
      <c r="A4" s="238">
        <v>2023</v>
      </c>
      <c r="B4" s="238"/>
      <c r="C4" s="238"/>
      <c r="D4" s="238"/>
      <c r="E4" s="238"/>
      <c r="F4" s="238"/>
      <c r="G4" s="238"/>
      <c r="H4" s="238"/>
      <c r="I4" s="238"/>
      <c r="J4" s="238"/>
      <c r="K4" s="238"/>
      <c r="L4" s="238"/>
      <c r="M4" s="238"/>
      <c r="N4" s="238"/>
      <c r="O4" s="238"/>
      <c r="P4" s="238"/>
      <c r="Q4" s="238"/>
      <c r="R4" s="238"/>
      <c r="S4" s="238"/>
      <c r="T4" s="238"/>
      <c r="U4" s="18"/>
    </row>
    <row r="5" spans="1:21" ht="30" customHeight="1" x14ac:dyDescent="0.25">
      <c r="A5" s="243" t="s">
        <v>109</v>
      </c>
      <c r="B5" s="242" t="s">
        <v>110</v>
      </c>
      <c r="C5" s="242" t="s">
        <v>111</v>
      </c>
      <c r="D5" s="239" t="s">
        <v>112</v>
      </c>
      <c r="E5" s="240"/>
      <c r="F5" s="239" t="s">
        <v>113</v>
      </c>
      <c r="G5" s="241"/>
      <c r="H5" s="241"/>
      <c r="I5" s="241"/>
      <c r="J5" s="240"/>
      <c r="K5" s="245" t="s">
        <v>114</v>
      </c>
      <c r="L5" s="245" t="s">
        <v>7</v>
      </c>
      <c r="M5" s="245" t="s">
        <v>115</v>
      </c>
      <c r="N5" s="248" t="s">
        <v>9</v>
      </c>
      <c r="O5" s="246" t="s">
        <v>10</v>
      </c>
      <c r="P5" s="245" t="s">
        <v>11</v>
      </c>
      <c r="Q5" s="245"/>
      <c r="R5" s="245"/>
      <c r="S5" s="245"/>
      <c r="T5" s="246" t="s">
        <v>116</v>
      </c>
    </row>
    <row r="6" spans="1:21" s="1" customFormat="1" ht="30" customHeight="1" x14ac:dyDescent="0.25">
      <c r="A6" s="244"/>
      <c r="B6" s="242"/>
      <c r="C6" s="242"/>
      <c r="D6" s="15" t="s">
        <v>117</v>
      </c>
      <c r="E6" s="15" t="s">
        <v>118</v>
      </c>
      <c r="F6" s="15" t="s">
        <v>119</v>
      </c>
      <c r="G6" s="15" t="s">
        <v>120</v>
      </c>
      <c r="H6" s="15" t="s">
        <v>121</v>
      </c>
      <c r="I6" s="15" t="s">
        <v>122</v>
      </c>
      <c r="J6" s="15" t="s">
        <v>123</v>
      </c>
      <c r="K6" s="245"/>
      <c r="L6" s="245"/>
      <c r="M6" s="245"/>
      <c r="N6" s="248"/>
      <c r="O6" s="247"/>
      <c r="P6" s="17" t="s">
        <v>124</v>
      </c>
      <c r="Q6" s="17" t="s">
        <v>125</v>
      </c>
      <c r="R6" s="17" t="s">
        <v>126</v>
      </c>
      <c r="S6" s="17" t="s">
        <v>127</v>
      </c>
      <c r="T6" s="247"/>
    </row>
    <row r="7" spans="1:21" ht="83.1" customHeight="1" x14ac:dyDescent="0.25">
      <c r="A7" s="16"/>
      <c r="B7" s="8"/>
      <c r="C7" s="8"/>
      <c r="D7" s="4"/>
      <c r="E7" s="4"/>
      <c r="F7" s="4"/>
      <c r="G7" s="4"/>
      <c r="H7" s="4"/>
      <c r="I7" s="4"/>
      <c r="J7" s="4"/>
      <c r="K7" s="5"/>
      <c r="L7" s="5"/>
      <c r="M7" s="5"/>
      <c r="N7" s="5"/>
      <c r="O7" s="5"/>
      <c r="P7" s="5"/>
      <c r="Q7" s="5"/>
      <c r="R7" s="5"/>
      <c r="S7" s="5"/>
      <c r="T7" s="5"/>
    </row>
    <row r="8" spans="1:21" ht="83.1" customHeight="1" x14ac:dyDescent="0.25">
      <c r="A8" s="16"/>
      <c r="B8" s="8"/>
      <c r="C8" s="8"/>
      <c r="D8" s="4"/>
      <c r="E8" s="4"/>
      <c r="F8" s="4"/>
      <c r="G8" s="4"/>
      <c r="H8" s="4"/>
      <c r="I8" s="4"/>
      <c r="J8" s="4"/>
      <c r="K8" s="5"/>
      <c r="L8" s="5"/>
      <c r="M8" s="5"/>
      <c r="N8" s="5"/>
      <c r="O8" s="5"/>
      <c r="P8" s="5"/>
      <c r="Q8" s="5"/>
      <c r="R8" s="5"/>
      <c r="S8" s="5"/>
      <c r="T8" s="5"/>
    </row>
    <row r="9" spans="1:21" ht="83.1" customHeight="1" x14ac:dyDescent="0.25">
      <c r="A9" s="16"/>
      <c r="B9" s="8"/>
      <c r="C9" s="8"/>
      <c r="D9" s="4"/>
      <c r="E9" s="4"/>
      <c r="F9" s="4"/>
      <c r="G9" s="4"/>
      <c r="H9" s="4"/>
      <c r="I9" s="4"/>
      <c r="J9" s="4"/>
      <c r="K9" s="8"/>
      <c r="L9" s="8"/>
      <c r="M9" s="8"/>
      <c r="N9" s="8"/>
      <c r="O9" s="8"/>
      <c r="P9" s="8"/>
      <c r="Q9" s="8"/>
      <c r="R9" s="8"/>
      <c r="S9" s="8"/>
      <c r="T9" s="8"/>
    </row>
    <row r="10" spans="1:21" ht="83.1" customHeight="1" x14ac:dyDescent="0.25">
      <c r="A10" s="16"/>
      <c r="B10" s="8"/>
      <c r="C10" s="8"/>
      <c r="D10" s="4"/>
      <c r="E10" s="4"/>
      <c r="F10" s="4"/>
      <c r="G10" s="4"/>
      <c r="H10" s="4"/>
      <c r="I10" s="4"/>
      <c r="J10" s="4"/>
      <c r="K10" s="6"/>
      <c r="L10" s="6"/>
      <c r="M10" s="6"/>
      <c r="N10" s="6"/>
      <c r="O10" s="6"/>
      <c r="P10" s="6"/>
      <c r="Q10" s="6"/>
      <c r="R10" s="6"/>
      <c r="S10" s="6"/>
      <c r="T10" s="6"/>
    </row>
    <row r="11" spans="1:21" ht="83.1" customHeight="1" x14ac:dyDescent="0.25">
      <c r="A11" s="16"/>
      <c r="B11" s="8"/>
      <c r="C11" s="8"/>
      <c r="D11" s="4"/>
      <c r="E11" s="4"/>
      <c r="F11" s="4"/>
      <c r="G11" s="4"/>
      <c r="H11" s="4"/>
      <c r="I11" s="4"/>
      <c r="J11" s="4"/>
      <c r="K11" s="6"/>
      <c r="L11" s="6"/>
      <c r="M11" s="6"/>
      <c r="N11" s="6"/>
      <c r="O11" s="6"/>
      <c r="P11" s="6"/>
      <c r="Q11" s="6"/>
      <c r="R11" s="6"/>
      <c r="S11" s="6"/>
      <c r="T11" s="6"/>
    </row>
    <row r="12" spans="1:21" ht="83.1" customHeight="1" x14ac:dyDescent="0.25">
      <c r="A12" s="16"/>
      <c r="B12" s="8"/>
      <c r="C12" s="8"/>
      <c r="D12" s="4"/>
      <c r="E12" s="4"/>
      <c r="F12" s="4"/>
      <c r="G12" s="4"/>
      <c r="H12" s="4"/>
      <c r="I12" s="4"/>
      <c r="J12" s="4"/>
      <c r="K12" s="6"/>
      <c r="L12" s="6"/>
      <c r="M12" s="6"/>
      <c r="N12" s="6"/>
      <c r="O12" s="6"/>
      <c r="P12" s="6"/>
      <c r="Q12" s="6"/>
      <c r="R12" s="6"/>
      <c r="S12" s="6"/>
      <c r="T12" s="6"/>
    </row>
    <row r="13" spans="1:21" ht="83.1" customHeight="1" x14ac:dyDescent="0.25">
      <c r="A13" s="16"/>
      <c r="B13" s="8"/>
      <c r="C13" s="8"/>
      <c r="D13" s="4"/>
      <c r="E13" s="4"/>
      <c r="F13" s="4"/>
      <c r="G13" s="4"/>
      <c r="H13" s="4"/>
      <c r="I13" s="4"/>
      <c r="J13" s="4"/>
      <c r="K13" s="6"/>
      <c r="L13" s="6"/>
      <c r="M13" s="6"/>
      <c r="N13" s="6"/>
      <c r="O13" s="6"/>
      <c r="P13" s="6"/>
      <c r="Q13" s="6"/>
      <c r="R13" s="6"/>
      <c r="S13" s="6"/>
      <c r="T13" s="6"/>
    </row>
    <row r="14" spans="1:21" ht="83.1" customHeight="1" x14ac:dyDescent="0.25">
      <c r="A14" s="16"/>
      <c r="B14" s="8"/>
      <c r="C14" s="8"/>
      <c r="D14" s="4"/>
      <c r="E14" s="4"/>
      <c r="F14" s="4"/>
      <c r="G14" s="4"/>
      <c r="H14" s="4"/>
      <c r="I14" s="4"/>
      <c r="J14" s="4"/>
      <c r="K14" s="6"/>
      <c r="L14" s="6"/>
      <c r="M14" s="6"/>
      <c r="N14" s="6"/>
      <c r="O14" s="6"/>
      <c r="P14" s="6"/>
      <c r="Q14" s="6"/>
      <c r="R14" s="6"/>
      <c r="S14" s="6"/>
      <c r="T14" s="6"/>
    </row>
    <row r="15" spans="1:21" ht="83.1" customHeight="1" x14ac:dyDescent="0.25">
      <c r="A15" s="16"/>
      <c r="B15" s="8"/>
      <c r="C15" s="8"/>
      <c r="D15" s="4"/>
      <c r="E15" s="4"/>
      <c r="F15" s="4"/>
      <c r="G15" s="4"/>
      <c r="H15" s="4"/>
      <c r="I15" s="4"/>
      <c r="J15" s="4"/>
      <c r="K15" s="6"/>
      <c r="L15" s="6"/>
      <c r="M15" s="6"/>
      <c r="N15" s="6"/>
      <c r="O15" s="6"/>
      <c r="P15" s="6"/>
      <c r="Q15" s="6"/>
      <c r="R15" s="6"/>
      <c r="S15" s="6"/>
      <c r="T15" s="6"/>
    </row>
    <row r="16" spans="1:21" ht="83.1" customHeight="1" x14ac:dyDescent="0.25">
      <c r="A16" s="16"/>
      <c r="B16" s="8"/>
      <c r="C16" s="8"/>
      <c r="D16" s="4"/>
      <c r="E16" s="4"/>
      <c r="F16" s="4"/>
      <c r="G16" s="4"/>
      <c r="H16" s="4"/>
      <c r="I16" s="4"/>
      <c r="J16" s="4"/>
      <c r="K16" s="6"/>
      <c r="L16" s="6"/>
      <c r="M16" s="6"/>
      <c r="N16" s="6"/>
      <c r="O16" s="6"/>
      <c r="P16" s="6"/>
      <c r="Q16" s="6"/>
      <c r="R16" s="6"/>
      <c r="S16" s="6"/>
      <c r="T16" s="6"/>
    </row>
    <row r="17" spans="1:20" ht="83.1" customHeight="1" x14ac:dyDescent="0.25">
      <c r="A17" s="16"/>
      <c r="B17" s="8"/>
      <c r="C17" s="8"/>
      <c r="D17" s="4"/>
      <c r="E17" s="4"/>
      <c r="F17" s="4"/>
      <c r="G17" s="4"/>
      <c r="H17" s="4"/>
      <c r="I17" s="4"/>
      <c r="J17" s="4"/>
      <c r="K17" s="6"/>
      <c r="L17" s="6"/>
      <c r="M17" s="6"/>
      <c r="N17" s="6"/>
      <c r="O17" s="6"/>
      <c r="P17" s="6"/>
      <c r="Q17" s="6"/>
      <c r="R17" s="6"/>
      <c r="S17" s="6"/>
      <c r="T17" s="6"/>
    </row>
    <row r="18" spans="1:20" ht="83.1" customHeight="1" x14ac:dyDescent="0.25">
      <c r="A18" s="16"/>
      <c r="B18" s="8"/>
      <c r="C18" s="8"/>
      <c r="D18" s="4"/>
      <c r="E18" s="4"/>
      <c r="F18" s="4"/>
      <c r="G18" s="4"/>
      <c r="H18" s="4"/>
      <c r="I18" s="4"/>
      <c r="J18" s="4"/>
      <c r="K18" s="7"/>
      <c r="L18" s="7"/>
      <c r="M18" s="7"/>
      <c r="N18" s="7"/>
      <c r="O18" s="7"/>
      <c r="P18" s="7"/>
      <c r="Q18" s="7"/>
      <c r="R18" s="7"/>
      <c r="S18" s="7"/>
      <c r="T18" s="7"/>
    </row>
    <row r="19" spans="1:20" ht="83.1" customHeight="1" x14ac:dyDescent="0.25">
      <c r="A19" s="16"/>
      <c r="B19" s="9"/>
      <c r="C19" s="9"/>
      <c r="D19" s="11"/>
      <c r="E19" s="11"/>
      <c r="F19" s="11"/>
      <c r="G19" s="11"/>
      <c r="H19" s="11"/>
      <c r="I19" s="11"/>
      <c r="J19" s="11"/>
      <c r="K19" s="10"/>
      <c r="L19" s="9"/>
      <c r="M19" s="9"/>
      <c r="N19" s="9"/>
      <c r="O19" s="9"/>
      <c r="P19" s="9"/>
      <c r="Q19" s="9"/>
      <c r="R19" s="9"/>
      <c r="S19" s="9"/>
      <c r="T19" s="9"/>
    </row>
    <row r="20" spans="1:20" ht="83.1" customHeight="1" x14ac:dyDescent="0.25">
      <c r="A20" s="16"/>
      <c r="B20" s="9"/>
      <c r="C20" s="9"/>
      <c r="D20" s="11"/>
      <c r="E20" s="11"/>
      <c r="F20" s="11"/>
      <c r="G20" s="11"/>
      <c r="H20" s="11"/>
      <c r="I20" s="11"/>
      <c r="J20" s="11"/>
      <c r="K20" s="10"/>
      <c r="L20" s="9"/>
      <c r="M20" s="9"/>
      <c r="N20" s="9"/>
      <c r="O20" s="9"/>
      <c r="P20" s="9"/>
      <c r="Q20" s="9"/>
      <c r="R20" s="9"/>
      <c r="S20" s="9"/>
      <c r="T20" s="9"/>
    </row>
    <row r="21" spans="1:20" ht="83.1" customHeight="1" x14ac:dyDescent="0.25">
      <c r="A21" s="16"/>
      <c r="B21" s="9"/>
      <c r="C21" s="9"/>
      <c r="D21" s="11"/>
      <c r="E21" s="11"/>
      <c r="F21" s="11"/>
      <c r="G21" s="11"/>
      <c r="H21" s="11"/>
      <c r="I21" s="11"/>
      <c r="J21" s="11"/>
      <c r="K21" s="10"/>
      <c r="L21" s="9"/>
      <c r="M21" s="9"/>
      <c r="N21" s="9"/>
      <c r="O21" s="9"/>
      <c r="P21" s="9"/>
      <c r="Q21" s="9"/>
      <c r="R21" s="9"/>
      <c r="S21" s="9"/>
      <c r="T21" s="9"/>
    </row>
  </sheetData>
  <autoFilter ref="A6:J18" xr:uid="{00000000-0009-0000-0000-000000000000}"/>
  <mergeCells count="16">
    <mergeCell ref="A1:T1"/>
    <mergeCell ref="A2:T2"/>
    <mergeCell ref="A3:T3"/>
    <mergeCell ref="A4:T4"/>
    <mergeCell ref="D5:E5"/>
    <mergeCell ref="F5:J5"/>
    <mergeCell ref="C5:C6"/>
    <mergeCell ref="B5:B6"/>
    <mergeCell ref="A5:A6"/>
    <mergeCell ref="L5:L6"/>
    <mergeCell ref="P5:S5"/>
    <mergeCell ref="T5:T6"/>
    <mergeCell ref="O5:O6"/>
    <mergeCell ref="M5:M6"/>
    <mergeCell ref="N5:N6"/>
    <mergeCell ref="K5:K6"/>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87A010A-59AE-964D-A80E-2E63302DDFA2}">
          <x14:formula1>
            <xm:f>Listas!$D$2:$D$10</xm:f>
          </x14:formula1>
          <xm:sqref>D7:D21</xm:sqref>
        </x14:dataValidation>
        <x14:dataValidation type="list" allowBlank="1" showInputMessage="1" showErrorMessage="1" xr:uid="{25674C7B-EAAC-BE49-B916-E77DC99D271B}">
          <x14:formula1>
            <xm:f>Listas!$F$2:$F$20</xm:f>
          </x14:formula1>
          <xm:sqref>F7:F21</xm:sqref>
        </x14:dataValidation>
        <x14:dataValidation type="list" allowBlank="1" showInputMessage="1" showErrorMessage="1" xr:uid="{245C53A5-F75B-3E44-A0A5-00226774441D}">
          <x14:formula1>
            <xm:f>Listas!$I$2:$I$11</xm:f>
          </x14:formula1>
          <xm:sqref>H7:H21</xm:sqref>
        </x14:dataValidation>
        <x14:dataValidation type="list" allowBlank="1" showInputMessage="1" showErrorMessage="1" xr:uid="{94D3FA47-E799-AB43-AD0B-B065B73B661C}">
          <x14:formula1>
            <xm:f>Listas!$J$2:$J$21</xm:f>
          </x14:formula1>
          <xm:sqref>I7:I21</xm:sqref>
        </x14:dataValidation>
        <x14:dataValidation type="list" allowBlank="1" showInputMessage="1" showErrorMessage="1" xr:uid="{241ADC8E-A4E0-6F4B-9C99-090781F9C8D1}">
          <x14:formula1>
            <xm:f>Listas!$A$2:$A$4</xm:f>
          </x14:formula1>
          <xm:sqref>C7:C21</xm:sqref>
        </x14:dataValidation>
        <x14:dataValidation type="list" allowBlank="1" showInputMessage="1" showErrorMessage="1" xr:uid="{1D992ABF-D917-364D-BD33-10F612FA318B}">
          <x14:formula1>
            <xm:f>'Plan Estrategico Institucional'!$A$5:$A$18</xm:f>
          </x14:formula1>
          <xm:sqref>A7:A21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opLeftCell="E1" workbookViewId="0">
      <selection activeCell="A7" sqref="A7"/>
    </sheetView>
  </sheetViews>
  <sheetFormatPr baseColWidth="10" defaultColWidth="10.85546875" defaultRowHeight="15" x14ac:dyDescent="0.25"/>
  <cols>
    <col min="1" max="1" width="23.140625" style="12" customWidth="1"/>
    <col min="2" max="3" width="10.85546875" style="12"/>
    <col min="4" max="4" width="49.28515625" style="12" customWidth="1"/>
    <col min="5" max="5" width="10.85546875" style="12"/>
    <col min="6" max="6" width="35.140625" style="12" customWidth="1"/>
    <col min="7" max="7" width="70.140625" style="12" customWidth="1"/>
    <col min="8" max="8" width="10.85546875" style="12"/>
    <col min="9" max="9" width="57.7109375" style="12" customWidth="1"/>
    <col min="10" max="10" width="46.7109375" style="12" customWidth="1"/>
    <col min="11" max="16384" width="10.85546875" style="12"/>
  </cols>
  <sheetData>
    <row r="1" spans="1:10" x14ac:dyDescent="0.25">
      <c r="A1" s="14" t="s">
        <v>111</v>
      </c>
      <c r="D1" s="14" t="s">
        <v>128</v>
      </c>
      <c r="F1" s="14" t="s">
        <v>119</v>
      </c>
      <c r="G1" s="14" t="s">
        <v>129</v>
      </c>
      <c r="I1" s="14" t="s">
        <v>121</v>
      </c>
      <c r="J1" s="14" t="s">
        <v>122</v>
      </c>
    </row>
    <row r="2" spans="1:10" x14ac:dyDescent="0.25">
      <c r="A2" s="12" t="s">
        <v>130</v>
      </c>
      <c r="D2" s="12" t="s">
        <v>131</v>
      </c>
      <c r="F2" s="19" t="s">
        <v>132</v>
      </c>
      <c r="G2" s="19" t="s">
        <v>133</v>
      </c>
      <c r="I2" s="12" t="s">
        <v>134</v>
      </c>
      <c r="J2" s="20" t="s">
        <v>135</v>
      </c>
    </row>
    <row r="3" spans="1:10" ht="30" x14ac:dyDescent="0.25">
      <c r="A3" s="12" t="s">
        <v>26</v>
      </c>
      <c r="D3" s="12" t="s">
        <v>136</v>
      </c>
      <c r="F3" s="19" t="s">
        <v>137</v>
      </c>
      <c r="G3" s="19" t="s">
        <v>138</v>
      </c>
      <c r="I3" s="12" t="s">
        <v>139</v>
      </c>
      <c r="J3" s="20" t="s">
        <v>140</v>
      </c>
    </row>
    <row r="4" spans="1:10" ht="30" x14ac:dyDescent="0.25">
      <c r="A4" s="13" t="s">
        <v>141</v>
      </c>
      <c r="D4" s="12" t="s">
        <v>142</v>
      </c>
      <c r="F4" s="19" t="s">
        <v>143</v>
      </c>
      <c r="G4" s="19" t="s">
        <v>144</v>
      </c>
      <c r="I4" s="12" t="s">
        <v>145</v>
      </c>
      <c r="J4" s="20" t="s">
        <v>146</v>
      </c>
    </row>
    <row r="5" spans="1:10" ht="30" x14ac:dyDescent="0.25">
      <c r="D5" s="12" t="s">
        <v>147</v>
      </c>
      <c r="F5" s="19" t="s">
        <v>148</v>
      </c>
      <c r="G5" s="19" t="s">
        <v>149</v>
      </c>
      <c r="I5" s="12" t="s">
        <v>150</v>
      </c>
      <c r="J5" s="20" t="s">
        <v>151</v>
      </c>
    </row>
    <row r="6" spans="1:10" x14ac:dyDescent="0.25">
      <c r="D6" s="12" t="s">
        <v>152</v>
      </c>
      <c r="F6" s="19" t="s">
        <v>153</v>
      </c>
      <c r="G6" s="19" t="s">
        <v>154</v>
      </c>
      <c r="I6" s="12" t="s">
        <v>155</v>
      </c>
      <c r="J6" s="20" t="s">
        <v>156</v>
      </c>
    </row>
    <row r="7" spans="1:10" ht="30" x14ac:dyDescent="0.25">
      <c r="D7" s="12" t="s">
        <v>157</v>
      </c>
      <c r="F7" s="19" t="s">
        <v>158</v>
      </c>
      <c r="G7" s="19" t="s">
        <v>159</v>
      </c>
      <c r="I7" s="12" t="s">
        <v>160</v>
      </c>
      <c r="J7" s="20" t="s">
        <v>161</v>
      </c>
    </row>
    <row r="8" spans="1:10" ht="30" x14ac:dyDescent="0.25">
      <c r="D8" s="12" t="s">
        <v>162</v>
      </c>
      <c r="F8" s="19" t="s">
        <v>163</v>
      </c>
      <c r="G8" s="19" t="s">
        <v>164</v>
      </c>
      <c r="I8" s="13" t="s">
        <v>165</v>
      </c>
      <c r="J8" s="20" t="s">
        <v>166</v>
      </c>
    </row>
    <row r="9" spans="1:10" ht="45" x14ac:dyDescent="0.25">
      <c r="D9" s="12" t="s">
        <v>167</v>
      </c>
      <c r="F9" s="19" t="s">
        <v>168</v>
      </c>
      <c r="G9" s="19" t="s">
        <v>169</v>
      </c>
      <c r="I9" s="13" t="s">
        <v>170</v>
      </c>
      <c r="J9" s="20" t="s">
        <v>171</v>
      </c>
    </row>
    <row r="10" spans="1:10" ht="30" x14ac:dyDescent="0.25">
      <c r="D10" s="12" t="s">
        <v>172</v>
      </c>
      <c r="F10" s="19" t="s">
        <v>173</v>
      </c>
      <c r="G10" s="19" t="s">
        <v>174</v>
      </c>
      <c r="I10" s="12" t="s">
        <v>175</v>
      </c>
      <c r="J10" s="20" t="s">
        <v>176</v>
      </c>
    </row>
    <row r="11" spans="1:10" x14ac:dyDescent="0.25">
      <c r="F11" s="19" t="s">
        <v>177</v>
      </c>
      <c r="G11" s="19" t="s">
        <v>178</v>
      </c>
      <c r="I11" s="12" t="s">
        <v>63</v>
      </c>
      <c r="J11" s="21" t="s">
        <v>179</v>
      </c>
    </row>
    <row r="12" spans="1:10" ht="30" x14ac:dyDescent="0.25">
      <c r="F12" s="19" t="s">
        <v>180</v>
      </c>
      <c r="G12" s="19" t="s">
        <v>181</v>
      </c>
      <c r="I12" s="14"/>
      <c r="J12" s="21" t="s">
        <v>182</v>
      </c>
    </row>
    <row r="13" spans="1:10" ht="30" x14ac:dyDescent="0.25">
      <c r="F13" s="19" t="s">
        <v>183</v>
      </c>
      <c r="G13" s="19" t="s">
        <v>184</v>
      </c>
      <c r="J13" s="21" t="s">
        <v>185</v>
      </c>
    </row>
    <row r="14" spans="1:10" x14ac:dyDescent="0.25">
      <c r="F14" s="19" t="s">
        <v>186</v>
      </c>
      <c r="G14" s="19" t="s">
        <v>187</v>
      </c>
      <c r="J14" s="21" t="s">
        <v>188</v>
      </c>
    </row>
    <row r="15" spans="1:10" ht="30" x14ac:dyDescent="0.25">
      <c r="F15" s="19" t="s">
        <v>189</v>
      </c>
      <c r="G15" s="19" t="s">
        <v>190</v>
      </c>
      <c r="J15" s="21" t="s">
        <v>191</v>
      </c>
    </row>
    <row r="16" spans="1:10" ht="60" x14ac:dyDescent="0.25">
      <c r="F16" s="19" t="s">
        <v>192</v>
      </c>
      <c r="G16" s="19" t="s">
        <v>193</v>
      </c>
      <c r="J16" s="21" t="s">
        <v>194</v>
      </c>
    </row>
    <row r="17" spans="6:10" ht="45" x14ac:dyDescent="0.25">
      <c r="F17" s="19" t="s">
        <v>195</v>
      </c>
      <c r="G17" s="19" t="s">
        <v>196</v>
      </c>
      <c r="J17" s="21" t="s">
        <v>197</v>
      </c>
    </row>
    <row r="18" spans="6:10" ht="30" x14ac:dyDescent="0.25">
      <c r="F18" s="19" t="s">
        <v>198</v>
      </c>
      <c r="G18" s="19" t="s">
        <v>199</v>
      </c>
      <c r="J18" s="21" t="s">
        <v>200</v>
      </c>
    </row>
    <row r="19" spans="6:10" x14ac:dyDescent="0.25">
      <c r="F19" s="19" t="s">
        <v>172</v>
      </c>
      <c r="J19" s="21" t="s">
        <v>201</v>
      </c>
    </row>
    <row r="20" spans="6:10" x14ac:dyDescent="0.25">
      <c r="F20" s="19" t="s">
        <v>202</v>
      </c>
      <c r="J20" s="21" t="s">
        <v>203</v>
      </c>
    </row>
    <row r="21" spans="6:10" x14ac:dyDescent="0.25">
      <c r="J21" s="2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9F9D-B3D6-4D7A-9ED4-18B20394AD57}">
  <dimension ref="E1:O34"/>
  <sheetViews>
    <sheetView workbookViewId="0">
      <selection activeCell="A7" sqref="A7"/>
    </sheetView>
  </sheetViews>
  <sheetFormatPr baseColWidth="10" defaultColWidth="11.42578125" defaultRowHeight="15" customHeight="1" x14ac:dyDescent="0.25"/>
  <cols>
    <col min="5" max="5" width="61.140625" bestFit="1" customWidth="1"/>
    <col min="6" max="6" width="43.28515625" customWidth="1"/>
    <col min="7" max="7" width="67.140625" customWidth="1"/>
    <col min="8" max="8" width="20.42578125" customWidth="1"/>
    <col min="9" max="9" width="84" bestFit="1" customWidth="1"/>
    <col min="10" max="10" width="18.42578125" customWidth="1"/>
    <col min="11" max="11" width="18.140625" customWidth="1"/>
    <col min="12" max="13" width="43.5703125" customWidth="1"/>
    <col min="14" max="14" width="25.28515625" customWidth="1"/>
  </cols>
  <sheetData>
    <row r="1" spans="5:15" s="22" customFormat="1" ht="49.5" x14ac:dyDescent="0.3">
      <c r="E1" s="25"/>
      <c r="F1" s="25" t="s">
        <v>204</v>
      </c>
      <c r="G1" s="26" t="s">
        <v>205</v>
      </c>
      <c r="H1" s="26" t="s">
        <v>206</v>
      </c>
      <c r="I1" s="26" t="s">
        <v>207</v>
      </c>
      <c r="J1" s="26" t="s">
        <v>208</v>
      </c>
      <c r="K1" s="26" t="s">
        <v>209</v>
      </c>
      <c r="L1" s="26" t="s">
        <v>210</v>
      </c>
      <c r="M1" s="36" t="s">
        <v>211</v>
      </c>
      <c r="N1" s="23" t="s">
        <v>212</v>
      </c>
      <c r="O1" s="22" t="s">
        <v>213</v>
      </c>
    </row>
    <row r="2" spans="5:15" ht="67.5" customHeight="1" x14ac:dyDescent="0.3">
      <c r="E2" s="33" t="s">
        <v>214</v>
      </c>
      <c r="F2" s="24" t="s">
        <v>132</v>
      </c>
      <c r="G2" s="24" t="s">
        <v>131</v>
      </c>
      <c r="H2" s="24"/>
      <c r="I2" s="27" t="s">
        <v>215</v>
      </c>
      <c r="J2" s="24" t="s">
        <v>134</v>
      </c>
      <c r="K2" s="28" t="s">
        <v>135</v>
      </c>
      <c r="L2" s="29" t="s">
        <v>216</v>
      </c>
      <c r="M2" s="37" t="s">
        <v>217</v>
      </c>
      <c r="N2" s="24" t="s">
        <v>218</v>
      </c>
      <c r="O2" s="24" t="s">
        <v>219</v>
      </c>
    </row>
    <row r="3" spans="5:15" ht="34.5" customHeight="1" x14ac:dyDescent="0.25">
      <c r="E3" s="33" t="s">
        <v>204</v>
      </c>
      <c r="F3" s="24" t="s">
        <v>137</v>
      </c>
      <c r="G3" s="24" t="s">
        <v>136</v>
      </c>
      <c r="H3" s="24"/>
      <c r="I3" s="27" t="s">
        <v>220</v>
      </c>
      <c r="J3" s="24" t="s">
        <v>139</v>
      </c>
      <c r="K3" s="28" t="s">
        <v>140</v>
      </c>
      <c r="L3" s="30" t="s">
        <v>221</v>
      </c>
      <c r="M3" s="38" t="s">
        <v>222</v>
      </c>
      <c r="N3" s="24" t="s">
        <v>223</v>
      </c>
      <c r="O3" s="24" t="s">
        <v>224</v>
      </c>
    </row>
    <row r="4" spans="5:15" ht="40.5" x14ac:dyDescent="0.25">
      <c r="E4" s="26" t="s">
        <v>205</v>
      </c>
      <c r="F4" s="24" t="s">
        <v>143</v>
      </c>
      <c r="G4" s="24" t="s">
        <v>142</v>
      </c>
      <c r="H4" s="24"/>
      <c r="I4" s="27" t="s">
        <v>225</v>
      </c>
      <c r="J4" s="24" t="s">
        <v>145</v>
      </c>
      <c r="K4" s="28" t="s">
        <v>146</v>
      </c>
      <c r="L4" s="30" t="s">
        <v>226</v>
      </c>
      <c r="M4" s="35"/>
      <c r="N4" s="24" t="s">
        <v>227</v>
      </c>
      <c r="O4" s="24" t="s">
        <v>228</v>
      </c>
    </row>
    <row r="5" spans="5:15" ht="54" x14ac:dyDescent="0.25">
      <c r="E5" s="26" t="s">
        <v>206</v>
      </c>
      <c r="F5" s="24" t="s">
        <v>148</v>
      </c>
      <c r="G5" s="24" t="s">
        <v>147</v>
      </c>
      <c r="H5" s="24"/>
      <c r="I5" s="27" t="s">
        <v>229</v>
      </c>
      <c r="J5" s="24" t="s">
        <v>150</v>
      </c>
      <c r="K5" s="28" t="s">
        <v>151</v>
      </c>
      <c r="L5" s="31" t="s">
        <v>230</v>
      </c>
      <c r="M5" s="35"/>
      <c r="N5" s="24" t="s">
        <v>231</v>
      </c>
      <c r="O5" s="24" t="s">
        <v>232</v>
      </c>
    </row>
    <row r="6" spans="5:15" ht="67.5" x14ac:dyDescent="0.25">
      <c r="E6" s="26" t="s">
        <v>207</v>
      </c>
      <c r="F6" s="24" t="s">
        <v>153</v>
      </c>
      <c r="G6" s="24" t="s">
        <v>152</v>
      </c>
      <c r="H6" s="24"/>
      <c r="I6" s="27" t="s">
        <v>233</v>
      </c>
      <c r="J6" s="24" t="s">
        <v>155</v>
      </c>
      <c r="K6" s="28" t="s">
        <v>156</v>
      </c>
      <c r="L6" s="32"/>
      <c r="M6" s="35"/>
      <c r="N6" s="24" t="s">
        <v>234</v>
      </c>
      <c r="O6" s="24"/>
    </row>
    <row r="7" spans="5:15" ht="94.5" x14ac:dyDescent="0.25">
      <c r="E7" s="26" t="s">
        <v>208</v>
      </c>
      <c r="F7" s="24" t="s">
        <v>158</v>
      </c>
      <c r="G7" s="24" t="s">
        <v>157</v>
      </c>
      <c r="H7" s="24"/>
      <c r="I7" s="27" t="s">
        <v>235</v>
      </c>
      <c r="J7" s="24" t="s">
        <v>160</v>
      </c>
      <c r="K7" s="28" t="s">
        <v>161</v>
      </c>
      <c r="L7" s="25"/>
      <c r="M7" s="25"/>
      <c r="N7" s="24" t="s">
        <v>236</v>
      </c>
      <c r="O7" s="24"/>
    </row>
    <row r="8" spans="5:15" ht="94.5" x14ac:dyDescent="0.25">
      <c r="E8" s="26" t="s">
        <v>209</v>
      </c>
      <c r="F8" s="24" t="s">
        <v>163</v>
      </c>
      <c r="G8" s="24" t="s">
        <v>162</v>
      </c>
      <c r="H8" s="24"/>
      <c r="I8" s="27" t="s">
        <v>237</v>
      </c>
      <c r="J8" s="24" t="s">
        <v>165</v>
      </c>
      <c r="K8" s="28" t="s">
        <v>166</v>
      </c>
      <c r="L8" s="24"/>
      <c r="M8" s="24"/>
      <c r="N8" s="24" t="s">
        <v>238</v>
      </c>
      <c r="O8" s="24"/>
    </row>
    <row r="9" spans="5:15" ht="108" x14ac:dyDescent="0.25">
      <c r="E9" s="26" t="s">
        <v>210</v>
      </c>
      <c r="F9" s="24" t="s">
        <v>168</v>
      </c>
      <c r="G9" s="24" t="s">
        <v>167</v>
      </c>
      <c r="H9" s="24"/>
      <c r="I9" s="27" t="s">
        <v>239</v>
      </c>
      <c r="J9" s="24" t="s">
        <v>170</v>
      </c>
      <c r="K9" s="28" t="s">
        <v>171</v>
      </c>
      <c r="L9" s="24"/>
      <c r="M9" s="24"/>
      <c r="N9" s="24"/>
      <c r="O9" s="24"/>
    </row>
    <row r="10" spans="5:15" ht="40.5" x14ac:dyDescent="0.25">
      <c r="E10" s="23" t="s">
        <v>211</v>
      </c>
      <c r="F10" s="24" t="s">
        <v>173</v>
      </c>
      <c r="G10" s="24" t="s">
        <v>172</v>
      </c>
      <c r="H10" s="24"/>
      <c r="I10" s="27" t="s">
        <v>240</v>
      </c>
      <c r="J10" s="24" t="s">
        <v>175</v>
      </c>
      <c r="K10" s="28" t="s">
        <v>176</v>
      </c>
      <c r="L10" s="24"/>
      <c r="M10" s="24"/>
      <c r="N10" s="24"/>
      <c r="O10" s="24"/>
    </row>
    <row r="11" spans="5:15" ht="26.25" x14ac:dyDescent="0.25">
      <c r="E11" s="23" t="s">
        <v>212</v>
      </c>
      <c r="F11" s="24" t="s">
        <v>177</v>
      </c>
      <c r="G11" s="24"/>
      <c r="H11" s="24"/>
      <c r="I11" s="27" t="s">
        <v>241</v>
      </c>
      <c r="J11" s="24" t="s">
        <v>63</v>
      </c>
      <c r="K11" s="28" t="s">
        <v>179</v>
      </c>
      <c r="L11" s="24"/>
      <c r="M11" s="24"/>
      <c r="N11" s="24"/>
      <c r="O11" s="24"/>
    </row>
    <row r="12" spans="5:15" ht="26.25" x14ac:dyDescent="0.25">
      <c r="E12" s="34" t="s">
        <v>213</v>
      </c>
      <c r="F12" s="24" t="s">
        <v>180</v>
      </c>
      <c r="G12" s="24"/>
      <c r="H12" s="24"/>
      <c r="I12" s="27" t="s">
        <v>242</v>
      </c>
      <c r="J12" s="24"/>
      <c r="K12" s="28" t="s">
        <v>182</v>
      </c>
      <c r="L12" s="24"/>
      <c r="M12" s="24"/>
      <c r="N12" s="24"/>
      <c r="O12" s="24"/>
    </row>
    <row r="13" spans="5:15" ht="26.25" x14ac:dyDescent="0.25">
      <c r="E13" s="24"/>
      <c r="F13" s="24" t="s">
        <v>183</v>
      </c>
      <c r="G13" s="24"/>
      <c r="H13" s="24"/>
      <c r="I13" s="27" t="s">
        <v>243</v>
      </c>
      <c r="J13" s="24"/>
      <c r="K13" s="28" t="s">
        <v>185</v>
      </c>
      <c r="L13" s="24"/>
      <c r="M13" s="24"/>
      <c r="N13" s="24"/>
      <c r="O13" s="24"/>
    </row>
    <row r="14" spans="5:15" x14ac:dyDescent="0.25">
      <c r="E14" s="24"/>
      <c r="F14" s="24" t="s">
        <v>186</v>
      </c>
      <c r="G14" s="24"/>
      <c r="H14" s="24"/>
      <c r="I14" s="27" t="s">
        <v>244</v>
      </c>
      <c r="J14" s="24"/>
      <c r="K14" s="28" t="s">
        <v>188</v>
      </c>
      <c r="L14" s="24"/>
      <c r="M14" s="24"/>
      <c r="N14" s="24"/>
      <c r="O14" s="24"/>
    </row>
    <row r="15" spans="5:15" ht="40.5" x14ac:dyDescent="0.25">
      <c r="F15" s="24" t="s">
        <v>189</v>
      </c>
      <c r="G15" s="24"/>
      <c r="H15" s="24"/>
      <c r="I15" s="27" t="s">
        <v>245</v>
      </c>
      <c r="J15" s="24"/>
      <c r="K15" s="28" t="s">
        <v>191</v>
      </c>
      <c r="L15" s="24"/>
      <c r="M15" s="24"/>
      <c r="N15" s="24"/>
      <c r="O15" s="24"/>
    </row>
    <row r="16" spans="5:15" x14ac:dyDescent="0.25">
      <c r="E16" s="24"/>
      <c r="F16" s="24" t="s">
        <v>192</v>
      </c>
      <c r="G16" s="24"/>
      <c r="H16" s="24"/>
      <c r="I16" s="27" t="s">
        <v>246</v>
      </c>
      <c r="J16" s="24"/>
      <c r="K16" s="28" t="s">
        <v>194</v>
      </c>
      <c r="L16" s="24"/>
      <c r="M16" s="24"/>
      <c r="N16" s="24"/>
      <c r="O16" s="24"/>
    </row>
    <row r="17" spans="5:15" ht="40.5" x14ac:dyDescent="0.25">
      <c r="E17" s="24"/>
      <c r="F17" s="24" t="s">
        <v>195</v>
      </c>
      <c r="G17" s="24"/>
      <c r="H17" s="24"/>
      <c r="I17" s="27" t="s">
        <v>247</v>
      </c>
      <c r="J17" s="24"/>
      <c r="K17" s="28" t="s">
        <v>197</v>
      </c>
      <c r="L17" s="24"/>
      <c r="M17" s="24"/>
      <c r="N17" s="24"/>
      <c r="O17" s="24"/>
    </row>
    <row r="18" spans="5:15" ht="54" x14ac:dyDescent="0.25">
      <c r="E18" s="24"/>
      <c r="F18" s="24" t="s">
        <v>198</v>
      </c>
      <c r="G18" s="24"/>
      <c r="H18" s="24"/>
      <c r="I18" s="27" t="s">
        <v>248</v>
      </c>
      <c r="J18" s="24"/>
      <c r="K18" s="28" t="s">
        <v>200</v>
      </c>
      <c r="L18" s="24"/>
      <c r="M18" s="24"/>
      <c r="N18" s="24"/>
      <c r="O18" s="24"/>
    </row>
    <row r="19" spans="5:15" x14ac:dyDescent="0.25">
      <c r="E19" s="24"/>
      <c r="F19" s="24" t="s">
        <v>172</v>
      </c>
      <c r="G19" s="24"/>
      <c r="H19" s="24"/>
      <c r="I19" s="27" t="s">
        <v>249</v>
      </c>
      <c r="J19" s="24"/>
      <c r="K19" s="28" t="s">
        <v>201</v>
      </c>
      <c r="L19" s="24"/>
      <c r="M19" s="24"/>
      <c r="N19" s="24"/>
      <c r="O19" s="24"/>
    </row>
    <row r="20" spans="5:15" ht="27" x14ac:dyDescent="0.25">
      <c r="E20" s="24"/>
      <c r="F20" s="24" t="s">
        <v>202</v>
      </c>
      <c r="G20" s="24"/>
      <c r="H20" s="24"/>
      <c r="I20" s="27" t="s">
        <v>250</v>
      </c>
      <c r="J20" s="24"/>
      <c r="K20" s="28" t="s">
        <v>203</v>
      </c>
      <c r="L20" s="24"/>
      <c r="M20" s="24"/>
      <c r="N20" s="24"/>
      <c r="O20" s="24"/>
    </row>
    <row r="21" spans="5:15" ht="39" x14ac:dyDescent="0.25">
      <c r="E21" s="24"/>
      <c r="F21" s="24"/>
      <c r="G21" s="24"/>
      <c r="H21" s="24"/>
      <c r="I21" s="27" t="s">
        <v>251</v>
      </c>
      <c r="J21" s="24"/>
      <c r="K21" s="28" t="s">
        <v>172</v>
      </c>
      <c r="L21" s="24"/>
      <c r="M21" s="24"/>
      <c r="N21" s="24"/>
      <c r="O21" s="24"/>
    </row>
    <row r="22" spans="5:15" x14ac:dyDescent="0.25">
      <c r="E22" s="25"/>
      <c r="F22" s="25"/>
      <c r="G22" s="25"/>
      <c r="H22" s="25"/>
      <c r="I22" s="27" t="s">
        <v>252</v>
      </c>
      <c r="J22" s="25"/>
      <c r="K22" s="25"/>
      <c r="L22" s="25"/>
      <c r="M22" s="25"/>
    </row>
    <row r="23" spans="5:15" ht="25.5" x14ac:dyDescent="0.25">
      <c r="E23" s="25"/>
      <c r="F23" s="25"/>
      <c r="G23" s="25"/>
      <c r="H23" s="25"/>
      <c r="I23" s="27" t="s">
        <v>253</v>
      </c>
      <c r="J23" s="25"/>
      <c r="K23" s="25"/>
      <c r="L23" s="25"/>
      <c r="M23" s="25"/>
    </row>
    <row r="24" spans="5:15" x14ac:dyDescent="0.25">
      <c r="E24" s="25"/>
      <c r="F24" s="25"/>
      <c r="G24" s="25"/>
      <c r="H24" s="25"/>
      <c r="I24" s="25"/>
      <c r="J24" s="25"/>
      <c r="K24" s="25"/>
      <c r="L24" s="25"/>
      <c r="M24" s="25"/>
    </row>
    <row r="25" spans="5:15" x14ac:dyDescent="0.25">
      <c r="F25" s="25"/>
      <c r="G25" s="25"/>
      <c r="H25" s="25"/>
      <c r="I25" s="25"/>
      <c r="J25" s="25"/>
      <c r="K25" s="25"/>
      <c r="L25" s="25"/>
      <c r="M25" s="25"/>
    </row>
    <row r="26" spans="5:15" x14ac:dyDescent="0.25">
      <c r="F26" s="25"/>
      <c r="G26" s="25"/>
      <c r="H26" s="25"/>
      <c r="I26" s="25"/>
      <c r="J26" s="25"/>
      <c r="K26" s="25"/>
      <c r="L26" s="25"/>
      <c r="M26" s="25"/>
    </row>
    <row r="27" spans="5:15" x14ac:dyDescent="0.25">
      <c r="F27" s="25"/>
      <c r="G27" s="25"/>
      <c r="H27" s="25"/>
      <c r="I27" s="25"/>
      <c r="J27" s="25"/>
      <c r="K27" s="25"/>
      <c r="L27" s="25"/>
      <c r="M27" s="25"/>
    </row>
    <row r="28" spans="5:15" x14ac:dyDescent="0.25">
      <c r="F28" s="25"/>
      <c r="G28" s="25"/>
      <c r="H28" s="25"/>
      <c r="I28" s="25"/>
      <c r="J28" s="25"/>
      <c r="K28" s="25"/>
      <c r="L28" s="25"/>
      <c r="M28" s="25"/>
    </row>
    <row r="29" spans="5:15" x14ac:dyDescent="0.25"/>
    <row r="30" spans="5:15" x14ac:dyDescent="0.25"/>
    <row r="31" spans="5:15" x14ac:dyDescent="0.25"/>
    <row r="32" spans="5:15" x14ac:dyDescent="0.25"/>
    <row r="33" x14ac:dyDescent="0.25"/>
    <row r="34" x14ac:dyDescent="0.25"/>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D1CC6-462F-4C9A-A700-C327479B4C4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Plan Estrategico Institucional</vt:lpstr>
      <vt:lpstr>Seguimiento PEI - 4T 2024</vt:lpstr>
      <vt:lpstr>PEI</vt:lpstr>
      <vt:lpstr>Listas</vt:lpstr>
      <vt:lpstr>Hoja1</vt:lpstr>
      <vt:lpstr>Modelo_Integrado_de_Planeación_y_Gestión</vt:lpstr>
      <vt:lpstr>Objetivos_de_Desarrollo_Sostenibles_ODS</vt:lpstr>
      <vt:lpstr>Organización_para_la_Cooperación_y_el_Desarrollo_Económicos_OCDE</vt:lpstr>
      <vt:lpstr>Plan_Marco_de_Implementación_PMI</vt:lpstr>
      <vt:lpstr>Plan_Nacional_de_Desarrollo_Colombia_Potencia_de_Vida_2022_2026_PND</vt:lpstr>
      <vt:lpstr>Política_Pública_CONPES</vt:lpstr>
      <vt:lpstr>Proyectos_de_inversión</vt:lpstr>
      <vt:lpstr>Recomendaciones_de_Transparencia_por_Colombia</vt:lpstr>
      <vt:lpstr>Trazadores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2026-05-20T20:36:40Z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