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updateLinks="never"/>
  <mc:AlternateContent xmlns:mc="http://schemas.openxmlformats.org/markup-compatibility/2006">
    <mc:Choice Requires="x15">
      <x15ac:absPath xmlns:x15ac="http://schemas.microsoft.com/office/spreadsheetml/2010/11/ac" url="https://cceficiente-my.sharepoint.com/personal/maira_davila_colombiacompra_gov_co/Documents/ANCP-CCE/PLANES Y PROGRAMAS/PLAN ESTRATEGICO INSTITUCIONAL 2023-2026/2026/"/>
    </mc:Choice>
  </mc:AlternateContent>
  <xr:revisionPtr revIDLastSave="688" documentId="8_{A79B2769-14FA-4EDF-8A00-C82C7FB9602F}" xr6:coauthVersionLast="47" xr6:coauthVersionMax="47" xr10:uidLastSave="{32E9303A-4949-45F0-B674-78B5B76B715E}"/>
  <bookViews>
    <workbookView xWindow="-120" yWindow="-120" windowWidth="20730" windowHeight="11040" xr2:uid="{00000000-000D-0000-FFFF-FFFF00000000}"/>
  </bookViews>
  <sheets>
    <sheet name="Plan Estrategico Institucional" sheetId="3" r:id="rId1"/>
    <sheet name="Modificaciones" sheetId="11" r:id="rId2"/>
    <sheet name="Graficas 4T-2025" sheetId="5" state="hidden" r:id="rId3"/>
    <sheet name="Listas" sheetId="10" state="hidden" r:id="rId4"/>
  </sheets>
  <externalReferences>
    <externalReference r:id="rId5"/>
  </externalReferences>
  <definedNames>
    <definedName name="_xlnm._FilterDatabase" localSheetId="0" hidden="1">'Plan Estrategico Institucional'!$A$3:$P$20</definedName>
    <definedName name="Modelo_Integrado_de_Planeación_y_Gestión">#REF!</definedName>
    <definedName name="Objetivos_de_Desarrollo_Sostenibles_ODS">#REF!</definedName>
    <definedName name="Organización_para_la_Cooperación_y_el_Desarrollo_Económicos_OCDE">#REF!</definedName>
    <definedName name="Plan_Marco_de_Implementación_PMI">#REF!</definedName>
    <definedName name="Plan_Nacional_de_Desarrollo_Colombia_Potencia_de_Vida_2022_2026_PND">#REF!</definedName>
    <definedName name="Política_Pública_CONPES">#REF!</definedName>
    <definedName name="Proyectos_de_inversión">#REF!</definedName>
    <definedName name="Recomendaciones_de_Transparencia_por_Colombia">#REF!</definedName>
    <definedName name="Trazador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11" l="1"/>
  <c r="P16" i="11"/>
  <c r="E16" i="11"/>
  <c r="A15" i="11"/>
  <c r="O8" i="11"/>
  <c r="N8" i="11"/>
  <c r="P7" i="11"/>
  <c r="L7" i="11"/>
  <c r="O6" i="11"/>
  <c r="H6" i="3" l="1"/>
  <c r="H8" i="3"/>
  <c r="E55" i="5"/>
  <c r="C78" i="5" l="1"/>
  <c r="E41" i="5"/>
  <c r="C41" i="5"/>
  <c r="D54" i="5"/>
  <c r="C54" i="5"/>
  <c r="C52" i="5"/>
  <c r="C53" i="5" s="1"/>
  <c r="C47" i="5" s="1"/>
  <c r="C42" i="5"/>
  <c r="C49" i="5"/>
  <c r="C51" i="5" s="1"/>
  <c r="C44" i="5"/>
  <c r="C48" i="5" s="1"/>
  <c r="C45" i="5" s="1"/>
  <c r="C46" i="5"/>
  <c r="C55" i="5"/>
  <c r="C56" i="5"/>
  <c r="C43" i="5"/>
  <c r="C50" i="5" s="1"/>
  <c r="E79" i="5" l="1"/>
  <c r="H15" i="3" l="1"/>
  <c r="D68" i="5" l="1"/>
  <c r="E56" i="5"/>
  <c r="E86" i="5"/>
  <c r="J12" i="5"/>
  <c r="E44" i="5" l="1"/>
  <c r="E51" i="5"/>
  <c r="E52" i="5"/>
  <c r="E46" i="5"/>
  <c r="E45" i="5"/>
  <c r="E48" i="5"/>
  <c r="E89" i="5"/>
  <c r="E87" i="5"/>
  <c r="E88" i="5"/>
  <c r="E90" i="5"/>
  <c r="D71" i="5"/>
  <c r="E50" i="5"/>
  <c r="E49" i="5"/>
  <c r="E43" i="5"/>
  <c r="D74" i="5"/>
  <c r="D70" i="5"/>
  <c r="D72" i="5"/>
  <c r="E54" i="5"/>
  <c r="D69" i="5"/>
  <c r="E53" i="5"/>
  <c r="E61" i="5"/>
  <c r="G20" i="5"/>
  <c r="M12" i="5"/>
  <c r="H7" i="3"/>
  <c r="N16" i="3"/>
  <c r="E92" i="5" l="1"/>
  <c r="D30" i="5"/>
  <c r="E47" i="5"/>
  <c r="D34" i="5"/>
  <c r="E42" i="5"/>
  <c r="D28" i="5"/>
  <c r="F61" i="5"/>
  <c r="D33" i="5"/>
  <c r="D31" i="5"/>
  <c r="D73" i="5"/>
  <c r="D75" i="5" s="1"/>
  <c r="D32" i="5"/>
  <c r="D61" i="5"/>
  <c r="D35" i="5" l="1"/>
  <c r="E5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Vargas</author>
    <author>ASUS</author>
  </authors>
  <commentList>
    <comment ref="E2" authorId="0" shapeId="0" xr:uid="{73411D39-3C49-406A-A957-E82D0A713910}">
      <text>
        <r>
          <rPr>
            <b/>
            <sz val="9"/>
            <color indexed="81"/>
            <rFont val="Tahoma"/>
            <family val="2"/>
          </rPr>
          <t>Mide el avance del (los) resultado(s) esperado(s).</t>
        </r>
      </text>
    </comment>
    <comment ref="G2" authorId="0" shapeId="0" xr:uid="{32B01CB6-55C6-4B7F-A81F-D02A51BA601F}">
      <text>
        <r>
          <rPr>
            <b/>
            <sz val="9"/>
            <color indexed="81"/>
            <rFont val="Tahoma"/>
            <family val="2"/>
          </rPr>
          <t>Valores o estado de los indicadores de resultado al inicio del proyecto.</t>
        </r>
      </text>
    </comment>
    <comment ref="H2" authorId="0" shapeId="0" xr:uid="{95318082-4962-411D-A39B-CE8CBA60B70B}">
      <text>
        <r>
          <rPr>
            <b/>
            <sz val="9"/>
            <color indexed="81"/>
            <rFont val="Tahoma"/>
            <family val="2"/>
          </rPr>
          <t>Valor o estado de los productos al final del periodo de gobierno.</t>
        </r>
      </text>
    </comment>
    <comment ref="H16" authorId="1" shapeId="0" xr:uid="{3E9212B9-8B0B-40A8-937C-73E6354452DB}">
      <text>
        <r>
          <rPr>
            <b/>
            <sz val="9"/>
            <color indexed="81"/>
            <rFont val="Tahoma"/>
            <family val="2"/>
          </rPr>
          <t>ASUS:</t>
        </r>
        <r>
          <rPr>
            <sz val="9"/>
            <color indexed="81"/>
            <rFont val="Tahoma"/>
            <family val="2"/>
          </rPr>
          <t xml:space="preserve">
SE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Ivan Vargas</author>
  </authors>
  <commentList>
    <comment ref="D41" authorId="0" shapeId="0" xr:uid="{33A8409F-18D9-4D08-83C8-5F28CD4B3AD6}">
      <text>
        <r>
          <rPr>
            <b/>
            <sz val="9"/>
            <color indexed="81"/>
            <rFont val="Tahoma"/>
            <family val="2"/>
          </rPr>
          <t>Mide el avance del (los) resultado(s) esperado(s).</t>
        </r>
      </text>
    </comment>
    <comment ref="D78" authorId="0" shapeId="0" xr:uid="{EDD15382-167C-4A42-9AA4-003AFBC49BA5}">
      <text>
        <r>
          <rPr>
            <b/>
            <sz val="9"/>
            <color indexed="81"/>
            <rFont val="Tahoma"/>
            <family val="2"/>
          </rPr>
          <t>Mide el avance del (los) resultado(s) esperado(s).</t>
        </r>
      </text>
    </comment>
  </commentList>
</comments>
</file>

<file path=xl/sharedStrings.xml><?xml version="1.0" encoding="utf-8"?>
<sst xmlns="http://schemas.openxmlformats.org/spreadsheetml/2006/main" count="376" uniqueCount="197">
  <si>
    <t xml:space="preserve">AGENCIA NACIONAL DE CONTRATACIÓN PÚBLICA - COLOMBIA COMPRA EFICIENTE - 
PLAN ESTRATEGICO INSTITUCIONAL
2023 -2026									</t>
  </si>
  <si>
    <t>OBJETIVO ESTRATÉGICO PROPUESTO</t>
  </si>
  <si>
    <t xml:space="preserve">DESCRIPCIÓN </t>
  </si>
  <si>
    <t xml:space="preserve">EJES ESTRATÉGICOS </t>
  </si>
  <si>
    <t xml:space="preserve">PRODUCTOS </t>
  </si>
  <si>
    <t xml:space="preserve">INDICADORES </t>
  </si>
  <si>
    <t>DESCRIPCIÓN DEL INDICADOR: SEÑALAR HITOS O ENTREGABLES DE CADA META POR AÑO</t>
  </si>
  <si>
    <t>LÍNEA BASE</t>
  </si>
  <si>
    <t xml:space="preserve">META CUATRIENIO </t>
  </si>
  <si>
    <t>UNIDAD DE MEDIDA</t>
  </si>
  <si>
    <t>RESPONSABLE</t>
  </si>
  <si>
    <t>DESAGREGACIÓN DE META CUATRIENIO</t>
  </si>
  <si>
    <t xml:space="preserve">OBSERVACIONES </t>
  </si>
  <si>
    <t>Son los propósitos o determinantes definidos por la entidad en el largo plazo, con lo cual se busca dar cumplimiento a las apuestas de transformación. Los objetivos sirven como articuladores de instrumentos de planeación (planes programas y proyectos) y del análisis prospectivo (propósito superior, misión, visión).</t>
  </si>
  <si>
    <t xml:space="preserve">Se describen los objetivos estratégicos </t>
  </si>
  <si>
    <t xml:space="preserve">Representan la concreción de campos de acción en que se desarrollan los objetivos estratégicos </t>
  </si>
  <si>
    <t xml:space="preserve">Son bienes o servicios de una entidad resultado del desarrollo de acciones programadas para dar cumplimiento a un objetivo; es decir, es la materialización de lo propuesto.  </t>
  </si>
  <si>
    <t>Tiene como propósito medir el avance del producto en relación con las metas propuestas. La información producida del indicador debe ser observable y verificable, de modo que permita generar un análisis cuantitativo o cualitativo de la situación, estado, evolución, progreso e intensidad de los procesos o actividades en ejecución</t>
  </si>
  <si>
    <t xml:space="preserve">Son resultados obtenidos en años anteriores, y se toman como punto de referencia para plantear las metas. </t>
  </si>
  <si>
    <t xml:space="preserve"> Cantidad de bienes y servicios suficientes para materializar el objetivo propuesto</t>
  </si>
  <si>
    <t xml:space="preserve">Expresa el resultado de medición del producto a medir. Tenga presente que debe acoplarse al producto y a la lectura analítica de los resultados que este arroje. Esto puede ser porcentaje, número, pesos, entre otras unidades de medición.  </t>
  </si>
  <si>
    <t>Responsables de recolectar la información del indicador, y generar los reportes para la medición y seguimiento del desempeño del área.</t>
  </si>
  <si>
    <t xml:space="preserve"> Cantidad de bienes y servicios suficientes para materializar el objetivo propuesta para el cuatrienio</t>
  </si>
  <si>
    <t>Aclaraciones adicionales que se requiera para la comprensión del producto y el indicador</t>
  </si>
  <si>
    <t>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t>
  </si>
  <si>
    <t xml:space="preserve">El propósito es optimizar los procesos de compra y contratación pública y  fomentar la transparencia en el uso de los recursos públicos, para lo cual es esencial disponer instrumentos o herramientas técnicas y normativas adecuadas, las cuales deben incluir directrices específicas que fomenten la compra pública sostenible, estratégica e innovadora; lo que a su vez facilitará la adopción de buenas prácticas en materia de la política de compra y contratación.  En este sentido, se aporta a la democratización de la compra pública, en línea con las metas y enfoques del Gobierno Nacional, materializando la inclusión de actores de la economía popular y comunitaria en el Sistema de Compra Pública. </t>
  </si>
  <si>
    <t>Investigación y Desarrollo</t>
  </si>
  <si>
    <t>Un Modelo de Abastecimiento Estratégico actualizado que incorpore como propósito la democratización de la compra pública.</t>
  </si>
  <si>
    <t>Modelo de Abastecimiento Estratégico actualizado</t>
  </si>
  <si>
    <r>
      <rPr>
        <b/>
        <sz val="10"/>
        <rFont val="Verdana"/>
        <family val="2"/>
      </rPr>
      <t xml:space="preserve">Hito 1 </t>
    </r>
    <r>
      <rPr>
        <sz val="10"/>
        <rFont val="Verdana"/>
        <family val="2"/>
      </rPr>
      <t xml:space="preserve">(2024): Modelo de Abastecimiento Estratégico Actualizado (Versión 3.0)
</t>
    </r>
    <r>
      <rPr>
        <b/>
        <sz val="10"/>
        <rFont val="Verdana"/>
        <family val="2"/>
      </rPr>
      <t xml:space="preserve">Hito 2 </t>
    </r>
    <r>
      <rPr>
        <sz val="10"/>
        <rFont val="Verdana"/>
        <family val="2"/>
      </rPr>
      <t xml:space="preserve">(2025): Actualización del  Modelo de Abastecimiento Estratégico de acuerdo con la elaboración y difusión de instrumentos normativos sostenibles vigentes, estratégicos o innovadores que promuevan la inclusión de todas las partes interesadas en el Sistema
</t>
    </r>
    <r>
      <rPr>
        <b/>
        <sz val="10"/>
        <rFont val="Verdana"/>
        <family val="2"/>
      </rPr>
      <t xml:space="preserve">Hito 3 </t>
    </r>
    <r>
      <rPr>
        <sz val="10"/>
        <rFont val="Verdana"/>
        <family val="2"/>
      </rPr>
      <t>(2026): Actualización del  Modelo de Abastecimiento Estratégico de acuerdo con la elaboración y difusión de instrumentos normativos sostenibles vigentes, estratégicos o innovadores que promuevan la inclusión de todas las partes interesadas en el Sistema.</t>
    </r>
  </si>
  <si>
    <t xml:space="preserve">Número </t>
  </si>
  <si>
    <t>Subdirección de Estudios de Mercado y Abastecimiento Estratégico</t>
  </si>
  <si>
    <t>0.7</t>
  </si>
  <si>
    <t>0.2</t>
  </si>
  <si>
    <t>0.1</t>
  </si>
  <si>
    <t xml:space="preserve">Desde la Subdirección de Estudios de Mercado y Abastecimiento Estratégico, se plantea una actualización al Modelo de Abastecimiento Estratégico con el propósito de integrar la democratización de las compras públicas en Colombia. Esta actualización incluirá herramientas existentes en el marco jurídico y los instrumentos desarrollados por la agencia. Este esfuerzo contribuirá al objetivo estratégico de establecer lineamientos técnicos, conceptuales o metodológicos para consolidar y democratizar el Sistema de Compra Pública. La actualización del Modelo se alinea con la elaboración y difusión de instrumentos normativos sostenibles vigentes, estratégicos o innovadores que promuevan la inclusión de todas las partes interesadas en el Sistema.  La medición se realizará a través de un documento en cada vigencia que refleje el resultado de la actualización del Modelo. </t>
  </si>
  <si>
    <t xml:space="preserve">Fortalecimiento de Economías Populares y comunitarias </t>
  </si>
  <si>
    <t xml:space="preserve">Documentos de buenas prácticas contractuales </t>
  </si>
  <si>
    <t xml:space="preserve">Número de documentos elaborados </t>
  </si>
  <si>
    <t xml:space="preserve">Elaboración o actualización de manuales, guías y reglamentos normativos de acuerdo a las necesidades suscitadas de cada vigencia. </t>
  </si>
  <si>
    <t>Número</t>
  </si>
  <si>
    <r>
      <rPr>
        <b/>
        <sz val="10"/>
        <color rgb="FFFF0000"/>
        <rFont val="Verdana"/>
        <family val="2"/>
      </rPr>
      <t xml:space="preserve"> </t>
    </r>
    <r>
      <rPr>
        <b/>
        <sz val="10"/>
        <color theme="1"/>
        <rFont val="Verdana"/>
        <family val="2"/>
      </rPr>
      <t>Subdirección de Gestión Contractual</t>
    </r>
  </si>
  <si>
    <r>
      <t xml:space="preserve">Teniendo como referente el concepto de documentos de lineamientos del DNP, para el cumplimiento y despliegue de esta meta se tiene presente la elaboración y/o actualización de guías, manuales, y reglamentos que se expiden al interior de la subdirección; </t>
    </r>
    <r>
      <rPr>
        <b/>
        <sz val="10"/>
        <rFont val="Verdana"/>
        <family val="2"/>
      </rPr>
      <t>algunos de estos enfocados en promover la participación de actores de economía popular</t>
    </r>
    <r>
      <rPr>
        <sz val="10"/>
        <rFont val="Verdana"/>
        <family val="2"/>
      </rPr>
      <t xml:space="preserve"> </t>
    </r>
    <r>
      <rPr>
        <b/>
        <sz val="10"/>
        <rFont val="Verdana"/>
        <family val="2"/>
      </rPr>
      <t>dentro del sistema de contratación pública, y las demás líneas estratégicas como medio ambiente, entre otras</t>
    </r>
    <r>
      <rPr>
        <sz val="10"/>
        <rFont val="Verdana"/>
        <family val="2"/>
      </rPr>
      <t xml:space="preserve">. Así mismo, se tiene en cuenta para esta meta la proyección de boletines de relatorías donde se plasmen los conceptos y línea jurisprudencial más relevante en materia de contratación estatal. En cuanto a la medición del indicador, se hará a través del número de documentos entregados, es decir, la guía o manual elaborado o actualizado así como el número de boletines que se llegasen a expedir. </t>
    </r>
  </si>
  <si>
    <t xml:space="preserve">Documentos normativos </t>
  </si>
  <si>
    <r>
      <t xml:space="preserve">Número de documentos </t>
    </r>
    <r>
      <rPr>
        <sz val="10"/>
        <rFont val="Verdana"/>
        <family val="2"/>
      </rPr>
      <t>normativos elaborados</t>
    </r>
  </si>
  <si>
    <t>La expedición de nuevos documentos tipo esta asociada a la producción del cubo del gasto y los análisis a los planes de adquisiciones de las entidades que se suministran por parte de la Subdirección de Estudios de Mercado y Abastecimiento Estratégico de manera semestral. Así mismo, la actualización depende del análisis que se haga a la implementación del instrumentos contractual,  de las mesas de trabajo que se sostengan con los actores involucrados en el tema y de las normas que se expidan al respecto.</t>
  </si>
  <si>
    <t xml:space="preserve">El cumplimiento de esta meta esta asociado a la construcción de nuevos documentos tipo que estén enfocados en las nuevas dinámicas de vinculación de actores de economía popular a la contratación pública, o la actualización de los ya existentes, teniendo en cuenta las nuevas normas que se expidan en cumplimiento de las líneas de Gobierno. También, se incluye la participación de la Agencia en la elaboración de decretos y proyectos normativos a los que se la convoque por parte de otras oficinas, como Ministerios y Departamentos Administrativos. En cuanto a la medición del indicador, esta se tendrá como número de documentos entregados, pues la validación se hace a partir de la resolución que da vigencia a los documentos tipo que se expidan o actualicen. Y para el caso de la participación en decretos o proyectos normativos, de igual manera de tendrá como insumo el documentos que se envíe con el proyecto contenido. </t>
  </si>
  <si>
    <t xml:space="preserve">Promover la compra pública estratégica como factor del desarrollo económico, contribuyendo a la dinamización del desarrollo regional en diferentes sectores del mercado y de la economía popular, a través de mecanismos de agregación de demanda. </t>
  </si>
  <si>
    <t>Se busca desarrollar mecanismos de agregación de demanda que fortalezcan el desarrollo regional de encadenamientos productivos, y amplíen la participación de actores en el Sistema de Compra Pública. Esto se llevará a cabo mediante la promoción de la compra pública estratégica, innovadora y sostenible en los mecanismos desarrollados por la Agencia,  impulsando la inclusión de actores de la economía popular en el mercado, para generar  una mayor diversidad y alcance de la participación de estos agentes económicos.</t>
  </si>
  <si>
    <t>Mecanismos de Agregación de Demanda para la Economía Popular  estructurados</t>
  </si>
  <si>
    <t xml:space="preserve">Número de mecanismos de Agregación de Demanda estructurados para la Economía Popular </t>
  </si>
  <si>
    <t>Elaboración de mecanismos de agregación de demanda</t>
  </si>
  <si>
    <t>Subdirección de Negocios</t>
  </si>
  <si>
    <t xml:space="preserve">Previo a 2023 no existían en Colombia mecanismos de agregación de demanda enfocados a la economía popular, que fueron incorporados a través del Plan Nacional de Desarrollo 2022-2026. Por lo tanto, la línea de base es 0. Cuando nos referimos a "Estructurados" es contar con los documentos elaborados, aprobados y listos para publicar borrador en el SECOP. Se trata de la construcción del mecanismo de agregación de demanda, entendido esto como la disponibilidad de catálogos o sistemas dinámicos en los que actores de la economía popular puedan presentar sus ofertas.  </t>
  </si>
  <si>
    <t>Mecanismos de Agregación de Demanda</t>
  </si>
  <si>
    <t>Porcentaje de proveedores de Economía Popular que participa en los mecanismos puestos en operación a partir del 2023</t>
  </si>
  <si>
    <t>Proveedores de Economía Popular que participan en los mecanismos puestos en operación a partir del 2023</t>
  </si>
  <si>
    <t>Porcentaje (%)</t>
  </si>
  <si>
    <t>Se calculará la proporción de proveedores de la economía popular que cuentan con características de microempresas habilitadas, con respecto a la totalidad de proveedores habilitados a partir del año 2023.   El conteo de proveedores se hace a partir de los reportes construidos por Colombia Compra Eficiente a partir de los actos administrativos, anexos y demás herramientas que utilice la entidad para comunicar las listas de proveedores autorizados para vender en la Tienda Virtual del Estado Colombiano. Debido a que es una metodología propia no se emplean modelos regionales, sectoriales o internacionales y  dado que se calculará a partir del año 2023, no será retroactivo. El producto se medirá a través de los proveedores seleccionados en los mecanismos de agregación de demanda</t>
  </si>
  <si>
    <t>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t>
  </si>
  <si>
    <t>Se busca promover la transparencia en la compra y contratación pública a través de la implementación de una sólida Gobernanza de datos y el desarrollo de una plataforma de compras públicas propia mediante procesos innovadores. Esta plataforma tiene como objetivo la soberanía y autonomía de la información que permita mejorar la eficiencia, la disponibilidad de datos y la transaccionalidad en la compra y contratación pública, enfocándose prioritariamente en la participación de actores de la economía popular y comunitaria. Además, contempla el análisis de información sobre el sistema de compras públicas y sus diversos actores.</t>
  </si>
  <si>
    <t>Plataforma tecnológica que habilite mecanismos de agregacion de demanda por parte de las entidades estatales a actores de la economía popular - Mi Mercado Popular</t>
  </si>
  <si>
    <t xml:space="preserve">Porcentaje de cumplimiento del cronograma de trabajo del proyecto </t>
  </si>
  <si>
    <t>No aplica</t>
  </si>
  <si>
    <t>Subidrección de Información y Desarrollo Tecnológico</t>
  </si>
  <si>
    <t>Interoperabilidad SECOP con el Registro Único de Proponentes - RUP</t>
  </si>
  <si>
    <t>Número de Sistemas de compras públicas interoperable con el registro Único de Proponentes - RUP</t>
  </si>
  <si>
    <t>Solución tecnológica para la compra y contratación  pública</t>
  </si>
  <si>
    <t>Número de documentos funcionales y técnicos relacionados con el desarrollo de una nueva plataforma de compras publicas</t>
  </si>
  <si>
    <t>interinstitucional</t>
  </si>
  <si>
    <t>Desarrollo del modelo integral de Gobernanza de datos de la ANCP-CCE</t>
  </si>
  <si>
    <r>
      <t xml:space="preserve">Para </t>
    </r>
    <r>
      <rPr>
        <b/>
        <sz val="10"/>
        <color theme="1"/>
        <rFont val="Verdana"/>
        <family val="2"/>
      </rPr>
      <t>2023</t>
    </r>
    <r>
      <rPr>
        <sz val="10"/>
        <color theme="1"/>
        <rFont val="Verdana"/>
        <family val="2"/>
      </rPr>
      <t xml:space="preserve"> documento de evaluación del estado de madurez del gobierno de datos y la conceptualización de la estrategia de gobierno de datos.
Para </t>
    </r>
    <r>
      <rPr>
        <b/>
        <sz val="10"/>
        <color theme="1"/>
        <rFont val="Verdana"/>
        <family val="2"/>
      </rPr>
      <t>2024</t>
    </r>
    <r>
      <rPr>
        <sz val="10"/>
        <color theme="1"/>
        <rFont val="Verdana"/>
        <family val="2"/>
      </rPr>
      <t xml:space="preserve"> el hito será la fase 1 del desarrollo táctico y operativo que contenga roles y responsabilidades, politicas y estándares de datos y la definicion e implementacion de la estructura inicial de lo que seria la oficina de datos
Para </t>
    </r>
    <r>
      <rPr>
        <b/>
        <sz val="10"/>
        <color theme="1"/>
        <rFont val="Verdana"/>
        <family val="2"/>
      </rPr>
      <t>2025</t>
    </r>
    <r>
      <rPr>
        <sz val="10"/>
        <color theme="1"/>
        <rFont val="Verdana"/>
        <family val="2"/>
      </rPr>
      <t xml:space="preserve"> el hito contempla la terminacion del  plan táctico y operativo del modelo de gobierno de datos que incluye la gestion de datos, la implementacion de herramientas de analitica de datos y la consolidacion de la oficina de datos
Para </t>
    </r>
    <r>
      <rPr>
        <b/>
        <sz val="10"/>
        <color theme="1"/>
        <rFont val="Verdana"/>
        <family val="2"/>
      </rPr>
      <t>2026</t>
    </r>
    <r>
      <rPr>
        <sz val="10"/>
        <color theme="1"/>
        <rFont val="Verdana"/>
        <family val="2"/>
      </rPr>
      <t xml:space="preserve"> el hito será contar con un modelo maduro de gobierno de datos a la luz de las buenas prácticas, liderado por el Comite de Gobierno de Datos</t>
    </r>
  </si>
  <si>
    <t>Hoja de Ruta Gobierno de Datos</t>
  </si>
  <si>
    <t>Producto #4: Desarrollo del modelo integral de Gobernanza de datos de la ANCP-CCE, el cual tiene un alcance transversal e integral sobre los componentes de datos de toda la Agencia.
Para 2023 documento de evaluación del estado de madurez del gobierno de datos y la conceptualización de la estrategia de gobierno de datos.
Para 2024 el hito será la fase 1 del desarrollo táctico y operativo que contenga roles y responsabilidades, politicas y estándares de datos y la definicion e implementacion de la estructura inicial de lo que seria la oficina de datos
Para 2025 el hito contempla la terminacion del  plan táctico y operativo del modelo de gobierno de datos que incluye la gestion de datos, la implementacion de herramientas de analitica de datos y la consolidacion de la oficina de datos
Para 2026 el hito será contar con un modelo maduro de gobierno de datos a la luz de las buenas prácticas, liderado por el Comite de Gobierno de Datos</t>
  </si>
  <si>
    <t>Fomentar la participación e inclusión de actores del Sistema de Compra Pública a través de mecanismos que promuevan la apropiación y difusión del conocimiento, fortalezcan sus capacidades, y mejoren el relacionamiento con la ciudadanía y grupos de valor.</t>
  </si>
  <si>
    <t xml:space="preserve">Esta encaminado a promover la participación e inclusión de diferentes actores en el Sistema de Compra Pública mediante la implementación de estrategias de capacitación, formación y asistencia técnica que les permitan mejorar su conocimiento y capacidades; y a su vez contribuya a mejorar la relación con la ciudadanía y otros grupos interesados. Se busca que más actores puedan participar de manera efectiva en procesos de compra y contratación pública,  y que la información y el conocimiento se compartan de manera más amplia y accesible, especialmente orientado a la inclusión de actores de la economía popular. </t>
  </si>
  <si>
    <t xml:space="preserve">Interinstitucional </t>
  </si>
  <si>
    <t xml:space="preserve">Servicio de capacitación y  formación </t>
  </si>
  <si>
    <t xml:space="preserve">Número de personas capacitadas </t>
  </si>
  <si>
    <t xml:space="preserve">Dirección General </t>
  </si>
  <si>
    <r>
      <rPr>
        <b/>
        <sz val="10"/>
        <rFont val="Verdana"/>
        <family val="2"/>
      </rPr>
      <t>Descripción del producto:</t>
    </r>
    <r>
      <rPr>
        <sz val="10"/>
        <rFont val="Verdana"/>
        <family val="2"/>
      </rPr>
      <t xml:space="preserve"> 
Sesiones desarrolladas  en el marco de la estrategia denominada "Ruta de la Democratización de la Compra Pública", la cuál se busca generar jornadas tanto de capacitación como de formación en diferentes temáticas del sistema de compra pública, bajo las modalidades (virtual y presencial) y dirigidas a los  tres públicos objetivos de la estrategia: proveedores (énfasis a los actores de la economía popular), funcionarios públicos (Entidades) y ciudadanía en general (Ciudadanía, Veedurías; Estudiantes etc...).
</t>
    </r>
    <r>
      <rPr>
        <b/>
        <sz val="10"/>
        <rFont val="Verdana"/>
        <family val="2"/>
      </rPr>
      <t xml:space="preserve">
Descripción del modo de medición del indicador:</t>
    </r>
    <r>
      <rPr>
        <sz val="10"/>
        <rFont val="Verdana"/>
        <family val="2"/>
      </rPr>
      <t xml:space="preserve"> Sumatoria de las personas capacitadas en cada una de las sesiones de capacitación y formación desarrolladas en el marco de la estrategia de capacitaciones "Ruta de la Democratización de la Compra Pública".</t>
    </r>
  </si>
  <si>
    <t>Servicio de capacitación y formación</t>
  </si>
  <si>
    <t>Número  de personas capacitadas de la económia popular y comunitaria</t>
  </si>
  <si>
    <r>
      <rPr>
        <b/>
        <sz val="10"/>
        <rFont val="Verdana"/>
        <family val="2"/>
      </rPr>
      <t>Descripción del producto:</t>
    </r>
    <r>
      <rPr>
        <sz val="10"/>
        <rFont val="Verdana"/>
        <family val="2"/>
      </rPr>
      <t xml:space="preserve"> Este es un producto secundario que surge de la meta inicialmente propuesta, denomina sesiones de capacitación  y/o formación  de la estrategia "Ruta de la Democratización de la Compra Pública" ,  en las diferentes  temáticas del sistema de compra pública con el enfoque a proveedores, bajo las modalidades (virtual y presencial) y están dirigidas  a la  de la económica popular, atendiendo a la necesidades  del Plan Nacional de Desarrollo de reconocer e impulsar la  a nuevos actores a hacer parte del sistema de compra pública . 
</t>
    </r>
    <r>
      <rPr>
        <b/>
        <sz val="10"/>
        <rFont val="Verdana"/>
        <family val="2"/>
      </rPr>
      <t xml:space="preserve">Descripción del modo de medición del indicador: </t>
    </r>
    <r>
      <rPr>
        <sz val="10"/>
        <rFont val="Verdana"/>
        <family val="2"/>
      </rPr>
      <t>Sumatoria de las personas identificadas como actores de la economía popular capacitadas  en cada una de las sesiones de capacitación y/o formación desarrolladas en el marco de la estrategia de capacitaciones "Ruta de la Democratización de la Compra Pública"</t>
    </r>
    <r>
      <rPr>
        <b/>
        <sz val="10"/>
        <rFont val="Verdana"/>
        <family val="2"/>
      </rPr>
      <t>.</t>
    </r>
  </si>
  <si>
    <t xml:space="preserve">Despliegue territorial de la estrategia de capacitaciones </t>
  </si>
  <si>
    <t xml:space="preserve">Número  de  Departamentos en que se han desarrollado eventos de  capacitación o formación  de manera presencial. </t>
  </si>
  <si>
    <t>Optimizar el modelo de operación de la Agencia con el propósito de promover sinergias al interior y con otras instituciones, que faciliten los procesos de toma de decisiones y el logro de resultados efectivos.</t>
  </si>
  <si>
    <t>Se pretende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</si>
  <si>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Propuesta de Rediseño institucional presentada ante el Comité de Rediseño</t>
  </si>
  <si>
    <t>Propuesta de rediseño presentada</t>
  </si>
  <si>
    <t xml:space="preserve">1. 2023: 20%  al recibo del documento de diagnóstico que debe contener la siguiente información: a) Caracterización institucional, b) Marco legal que suscita el fortalecimiento institucional, c) Análisis de factores externos, d) Análisis de factores internos, e) Análisis de la prestación de los servicios, f) Análisis presupuestal costo planta-contratos.
2. 2024: La fase de ARQUITECTURA INSTITUCIONAL contempla la elaboración de los siguientes 6 documentos a) Diseño Modelo de Operación por Procesos MOP, b) Diseño Estructura Administrativa alineada al MOP, c) Diseño Planta de Empleos – (Anexo Cargas Trabajo – Anexo Matriz costos), d) Diseño Funciones y perfiles – (Anexo Fichas del Manual de Funciones y Competencias Laborales – MEFCL, e) Elaboración de los proyectos de actos administrativos (Estructura Administrativa, Planta de Personal, y MEFCL) y f) Elaboración memorias justificativas, a cada uno de los cuales se les asigna un peso del 12% excepto a los actos administrativos del literal e, que tendrán un peso del 20%.
Se programa que a marzo 31 de 2024 se cuente con dos de los seis documentos elaorados, para un avance estimado del 24%. A junio del 2024 se deben tener elaborados los restantes 4 documentos, para un avance del 56%, alcanzando el 80% proyectado del Plan Estratégico para esa vigencia. </t>
  </si>
  <si>
    <t>Propuesta de rediseño de 2019</t>
  </si>
  <si>
    <t xml:space="preserve">Porcentaje </t>
  </si>
  <si>
    <t>Secretaría General</t>
  </si>
  <si>
    <t xml:space="preserve">Descripción del producto: La ANCP-CCE, a fin de cumplir con el mandato que le ha sido asignado legalmente en razón a su misionalidad y competencias, debe restructurar sus procesos; de la mano con un rediseño organizacional, en el marco del cual se modifique su estructura administrativa y, por ende, su planta de personal. Esta necesidad se encuentra alineada con otra de las bases del PND, como lo es la formalización del empleo en todas las entidades de la administración pública.
</t>
  </si>
  <si>
    <t>Sistema Integrado de Gestión</t>
  </si>
  <si>
    <t xml:space="preserve">Porcentaje del Sistema Integrado de gestión diseñado e implementado </t>
  </si>
  <si>
    <r>
      <rPr>
        <b/>
        <sz val="10"/>
        <rFont val="Verdana"/>
        <family val="2"/>
      </rPr>
      <t xml:space="preserve">Hito 1 (2024): </t>
    </r>
    <r>
      <rPr>
        <sz val="10"/>
        <rFont val="Verdana"/>
        <family val="2"/>
      </rPr>
      <t xml:space="preserve">(01) un Plan  de implementación del modelo en la Agencia 
                      (01) Documento de diagnóstico de operación de la entidad 
                      (01) Herramientas de construcción y seguimiento
</t>
    </r>
    <r>
      <rPr>
        <b/>
        <sz val="10"/>
        <rFont val="Verdana"/>
        <family val="2"/>
      </rPr>
      <t xml:space="preserve">Hito 2 (2025):  </t>
    </r>
    <r>
      <rPr>
        <sz val="10"/>
        <rFont val="Verdana"/>
        <family val="2"/>
      </rPr>
      <t>(01)</t>
    </r>
    <r>
      <rPr>
        <b/>
        <sz val="10"/>
        <rFont val="Verdana"/>
        <family val="2"/>
      </rPr>
      <t xml:space="preserve"> </t>
    </r>
    <r>
      <rPr>
        <sz val="10"/>
        <rFont val="Verdana"/>
        <family val="2"/>
      </rPr>
      <t xml:space="preserve">Estrategia de comunicación para la divulgación
                      (01) Manual de del Sistema Integrado de Gestión 
</t>
    </r>
    <r>
      <rPr>
        <b/>
        <sz val="10"/>
        <rFont val="Verdana"/>
        <family val="2"/>
      </rPr>
      <t xml:space="preserve">Hito 3 (2026):  </t>
    </r>
    <r>
      <rPr>
        <sz val="10"/>
        <rFont val="Verdana"/>
        <family val="2"/>
      </rPr>
      <t>(01)</t>
    </r>
    <r>
      <rPr>
        <b/>
        <sz val="10"/>
        <rFont val="Verdana"/>
        <family val="2"/>
      </rPr>
      <t xml:space="preserve"> </t>
    </r>
    <r>
      <rPr>
        <sz val="10"/>
        <rFont val="Verdana"/>
        <family val="2"/>
      </rPr>
      <t>Informe de seguimiento e implementación del modelo de operación</t>
    </r>
  </si>
  <si>
    <t xml:space="preserve">No aplica </t>
  </si>
  <si>
    <t>Dirección General</t>
  </si>
  <si>
    <t>Para el desarrollo del Sistema Integrado de Gestión, se debe contar con un equipo interdisciplinario enfocado al desarrollo del sistema.</t>
  </si>
  <si>
    <t>Insumos estratégicos de análisis o evaluación de los instrumentos que diseñe la ANCP-CCE en el marco del cumplimiento de sus objetivos estratégicos</t>
  </si>
  <si>
    <t xml:space="preserve">Número de insumos estratégicos desarrollados de análisis o evaluación de los instrumentos que diseñe la ANCP-CCE </t>
  </si>
  <si>
    <r>
      <rPr>
        <b/>
        <sz val="10"/>
        <rFont val="Verdana"/>
        <family val="2"/>
      </rPr>
      <t xml:space="preserve">Hito 1 (2024): </t>
    </r>
    <r>
      <rPr>
        <sz val="10"/>
        <rFont val="Verdana"/>
        <family val="2"/>
      </rPr>
      <t xml:space="preserve">Dos (2) documentos de análisis o evaluación de instrumentos desarrollados por las áreas misionales de la Agencia. 
</t>
    </r>
    <r>
      <rPr>
        <b/>
        <sz val="10"/>
        <rFont val="Verdana"/>
        <family val="2"/>
      </rPr>
      <t>Hito 2 (2025):</t>
    </r>
    <r>
      <rPr>
        <sz val="10"/>
        <rFont val="Verdana"/>
        <family val="2"/>
      </rPr>
      <t xml:space="preserve"> Dos (2) documentos de análisis o evaluación de instrumentos desarrollados por las áreas misionales de la Agencia. 
</t>
    </r>
    <r>
      <rPr>
        <b/>
        <sz val="10"/>
        <rFont val="Verdana"/>
        <family val="2"/>
      </rPr>
      <t xml:space="preserve">Hito 3 (2026): </t>
    </r>
    <r>
      <rPr>
        <sz val="10"/>
        <rFont val="Verdana"/>
        <family val="2"/>
      </rPr>
      <t xml:space="preserve">Dos (2) documentos de análisis o evaluación de instrumentos desarrollados por las áreas misionales de la Agencia. </t>
    </r>
  </si>
  <si>
    <t xml:space="preserve">La Subdirección de Estudios de Mercado y Abastecimiento Estratégico genera insumos estratégicos para que las dependencias y áreas de la Entidad tomen decisiones de política pública basadas en evidencia y multipliquen el impacto de sus actividades misionales en el sistema de compra pública. En el marco de los instrumentos que sean diseñados por las áreas misionales de la Entidad para atender los objetivos misionales estratégicos del PEI, la Subdirección de EMAE desarrollará insumos estratégicos en forma de análisis o evaluaciones de dichos instrumentos. El Modo de medición se realizará por medio del número de documentos de análisis o evaluación de los instrumentos diseñados por la ANCP-CCE en el marco del cumplimiento de sus objetivos estratégicos para cada vigencia. </t>
  </si>
  <si>
    <t>Subdirección de Información y Desarrollo Técnologico</t>
  </si>
  <si>
    <t>Subdirección de Gestión Contractual</t>
  </si>
  <si>
    <t>Dirección General - GI de Articulaciones</t>
  </si>
  <si>
    <t>Número  de personas capacitadas de la economía popular y comunitaria</t>
  </si>
  <si>
    <t>PROGRAMACIÓN PLAN ESTRATEGICO INSTITUCIONAL (PEI) 2023-2026</t>
  </si>
  <si>
    <t>Objetivo estrategico</t>
  </si>
  <si>
    <t>No. indicadores</t>
  </si>
  <si>
    <t>Ejes estrategicos</t>
  </si>
  <si>
    <t>Área</t>
  </si>
  <si>
    <t>No. indicadores por áreas</t>
  </si>
  <si>
    <t>Dirección General - GI Articulaciones</t>
  </si>
  <si>
    <t>Dirección General - GI Planeación</t>
  </si>
  <si>
    <t>Interinstitucional</t>
  </si>
  <si>
    <t>Subdirección de IDT</t>
  </si>
  <si>
    <t>Subdirección de EMAE</t>
  </si>
  <si>
    <t>Total</t>
  </si>
  <si>
    <t>SEGUIMIENTO ACUMULADO</t>
  </si>
  <si>
    <t>% Avance promedio 2023-2025</t>
  </si>
  <si>
    <t>Indicadores por área</t>
  </si>
  <si>
    <t>VIGENCIA</t>
  </si>
  <si>
    <t>% Anual</t>
  </si>
  <si>
    <t>% Cuatrienio Acumulado</t>
  </si>
  <si>
    <t>SEGUIMIENTO ACUMULADO 2025</t>
  </si>
  <si>
    <t>Indicadores programados</t>
  </si>
  <si>
    <t>Áreas</t>
  </si>
  <si>
    <t xml:space="preserve">Dirección General - GI de Planeación </t>
  </si>
  <si>
    <t xml:space="preserve">Secretaria General </t>
  </si>
  <si>
    <t>Objetivo 1</t>
  </si>
  <si>
    <t>Objetivo 2</t>
  </si>
  <si>
    <t>Objetivo 3</t>
  </si>
  <si>
    <t>Objetivo 5</t>
  </si>
  <si>
    <t>Objetivo 4</t>
  </si>
  <si>
    <t>No. Objetivo</t>
  </si>
  <si>
    <t>Indicador</t>
  </si>
  <si>
    <t>Porcentaje de cumplimiento del cronograma de trabajo del proyecto (Mi Mercado Popular)</t>
  </si>
  <si>
    <t xml:space="preserve">Porcentaje de cumplimiento del cronograma de trabajo del proyecto (Gobernanza de datos) </t>
  </si>
  <si>
    <t>% cumplimiento metas 2025</t>
  </si>
  <si>
    <r>
      <t>Para</t>
    </r>
    <r>
      <rPr>
        <b/>
        <sz val="10"/>
        <color rgb="FF000000"/>
        <rFont val="Verdana"/>
        <family val="2"/>
      </rPr>
      <t xml:space="preserve"> 2023 </t>
    </r>
    <r>
      <rPr>
        <sz val="10"/>
        <color rgb="FF000000"/>
        <rFont val="Verdana"/>
        <family val="2"/>
      </rPr>
      <t xml:space="preserve">derivado del convenio con Innpulsa se debe obtener un documento que incluya la caracterización del reto para ser lanzado en 2024 y el plan de trabajo para siguientes vigencias.
Para </t>
    </r>
    <r>
      <rPr>
        <b/>
        <sz val="10"/>
        <color rgb="FF000000"/>
        <rFont val="Verdana"/>
        <family val="2"/>
      </rPr>
      <t>2024</t>
    </r>
    <r>
      <rPr>
        <sz val="10"/>
        <color rgb="FF000000"/>
        <rFont val="Verdana"/>
        <family val="2"/>
      </rPr>
      <t xml:space="preserve"> dos documentos:i).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 </t>
    </r>
    <r>
      <rPr>
        <b/>
        <sz val="10"/>
        <color rgb="FF000000"/>
        <rFont val="Verdana"/>
        <family val="2"/>
      </rPr>
      <t>2026</t>
    </r>
    <r>
      <rPr>
        <sz val="10"/>
        <color rgb="FF000000"/>
        <rFont val="Verdana"/>
        <family val="2"/>
      </rPr>
      <t xml:space="preserve"> Documento que contenga los términos de referencia para salir a contratar a un desarrollador para la plataforma integral de compras públicas.</t>
    </r>
  </si>
  <si>
    <t>Solución tecnológica que dé respuesta al reto de innovación publica para la conceptualización de una plataforma nueva e integrada para las compras públicas del Estado. Las metas han sido establecidas conforme a los entregables del convenio con Innpulsa y a lo que desde la SIDT se debe adelantar de cara a lanzar un proceso para la construcción de la nueva plataforma.
Para 2023 derivado del convenio con Innpulsa se debe obtener un documento que incluya la caracterización del reto para ser lanzado en 2024 y el plan de trabajo para siguientes vigencias.
Para 2024 dos documentos: i).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 2026 Documento que contenga los términos de referencia para salir a contratar a un desarrollador para la plataforma integral de compras públicas.</t>
  </si>
  <si>
    <r>
      <rPr>
        <b/>
        <sz val="10"/>
        <rFont val="Verdana"/>
        <family val="2"/>
      </rPr>
      <t>La meta Cuatrienio corresponde a los 32 departamentos y la ciudad de Bogota D.C
Descripción del producto:</t>
    </r>
    <r>
      <rPr>
        <sz val="10"/>
        <rFont val="Verdana"/>
        <family val="2"/>
      </rPr>
      <t xml:space="preserve"> Este producto representa la presencia territorial que la estrategia de la " Ruta de la Democratización de la Compra Pública" busca desarrollar con la finalidad de aportar a una verdadera democratización de la compra pública, al llegar a los actores de la economía popular de los diferentes territorios del país que han estado alejado y excluidos del sistema de compras públicas. De igual forma, generar espacios de aprendizaje presencial para los funcionarios públicos y ciudadanía en general. 
</t>
    </r>
    <r>
      <rPr>
        <b/>
        <sz val="10"/>
        <rFont val="Verdana"/>
        <family val="2"/>
      </rPr>
      <t xml:space="preserve">
Descripción del modo de medición del indicador: </t>
    </r>
    <r>
      <rPr>
        <sz val="10"/>
        <rFont val="Verdana"/>
        <family val="2"/>
      </rPr>
      <t xml:space="preserve">Sumatoria de los  departamentos en los que se realizará eventos de capacitación y/o formalización por medio de la estrategia de la          "Ruta de la Democratización de la Compra pública".  </t>
    </r>
  </si>
  <si>
    <t>2024: Plan de trabajo a ejecutar con Confecámaras para la interoperabilidad con el RUP
2025: Disponibilidad la consulta de manera gratuita y libre del RUP mediante la WEB de la ANCP-CCE u otro mecanismo público y gratuito que se disponga.
2026: RFI de paso a producción del mantenimiento evolutivo</t>
  </si>
  <si>
    <t>Producto #2: Interoperabilidad SECOP / RUP: Teniendo en cuenta lo reportado a nivel del Plan Sectorial al DNP, a continuación, se detallan los entregables que corresponde a cada uno de los avances porcentuales del producto. Para 2024: Plan de trabajo a ejecutar con Confecámaras para la interoperabilidad con el RUP. Para 2025: Disponibilidad la consulta de manera gratuita y libre del RUP mediante la WEB de la ANCP-CCE u otro mecanismo público y gratuito que se disponga. Para 2026: RFI de paso a producción del mantenimiento evolutivo
La medición del indicador se hará conforme al plan de trabajo establecido para cumplir con cada entregable mencionado en el párrafo anterior, actividad que se conceptualizará al principio de cada vigencia. La meta es lograr un cumplimiento del 100% del plan de trabajo para cada vigencia.</t>
  </si>
  <si>
    <t>Para 2023 plataforma tecnológica que permita efectuar un proeso de registro de actores / proveedores de la economía popular
Para 2024 plataforma funcional que permita realizar transacciones entre los actores de la economía popular y las entidades públicas. 
Para 2025 desarrollar al menos dos nuevas funcionalidades relacionadas con la plataforma lanzada en 2024.
Para 2026 Integración de los simuladores web con la economía popular</t>
  </si>
  <si>
    <t xml:space="preserve">Producto #1: Como producto se establece una plataforma tecnológica que habilite mecanismos de agregación de demanda por parte de las entidades estatales a actores de la economía popular - Mi Mercado Popular. Este producto consiste en el desarrollo, implementación y puesta en funcionamiento de una tienda virtual que habilite mecanismos de agregación de demanda para la adquisición de bienes y servicios por parte de Entidades Estatales a actores de economía popular en todo el territorio nacional.
La medición del indicador se hará conforme al plan de trabajo establecido para cada una de las fases que se establezcan, actividad que se conceptualizará al principio de cada vigencia. La meta es lograr un cumplimiento del 100% del plan de trabajo para cada periodo. Para el año 2023 ya se cuenta con un cronograma que está siendo ejecutado para alcanzar la versión 1 de la plataforma, permitiendo realizar los procesos de registro de proveedores, así como la generación de bases de datos de características o perfiles de los actores de la compra pública.
En 2024 el trabajo estará orientado a la integración de algunos desarrollos complementarios del sistema, su estabilización y la conceptualización desde la perspectiva funcional de lo que será la nueva Tienda Virtual del Estado Colombiano. Para 2025 se trabajará en el desarrollo técnico de las funcionalidades entregadas a la SIDT en 2024, para que en 2026 se tendra una  Integración de los simuladores web con la economía popular. </t>
  </si>
  <si>
    <t>CONTROL DE SOLICITUD DE MODIFICACIONES, AJUSTES Y CAMBIOS
 PLAN ESTRATEGICO INSTITUCIONAL 2023 - 2026</t>
  </si>
  <si>
    <t>ÁREA RESPONSABLE</t>
  </si>
  <si>
    <t>FECHA DE SOLICITUD
DD/MM/AAAA</t>
  </si>
  <si>
    <t>PRODUCTO</t>
  </si>
  <si>
    <t>INDICADOR</t>
  </si>
  <si>
    <t>META CUATRIENIO</t>
  </si>
  <si>
    <t>DESAGREGACIÓN DE LA META CUATRIENIO</t>
  </si>
  <si>
    <t>JUSTIFICACIÓN DEL AJUSTE</t>
  </si>
  <si>
    <t>META CUATRIENIO (AJUSTADA)</t>
  </si>
  <si>
    <t>DESAGREGACIÓN DE LA META CUATRIENIO (AJUSTADA)</t>
  </si>
  <si>
    <t xml:space="preserve">VERSIÓN VIGENTE </t>
  </si>
  <si>
    <t>FECHA VERSIÓN</t>
  </si>
  <si>
    <r>
      <t>Debido a la terminación anticipada del convenio 381-2023, no es posible generar el total de la documentación comprometida en el indicador del PEI: “Número de documentos funcionales y técnicos relacionados con el desarrollo de una nueva plataforma de compras públicas”, para la vigencia 2024. Cabe mencionar que el entregable relacionado en el punto ii) “Documento que contenga la estrategia para el desarrollo del proyecto”, fue reportado en el RAE a corte de septiembre, sin embargo se solicita realizar la modificación del entregable i). Documento que contenga los resultados del diagnóstico de los solucionadores, las memorias de los Bootcamps realizado con solucionadores y la ruta
de trabajo con cada solucionador y que sea reemplazado por el entregable:</t>
    </r>
    <r>
      <rPr>
        <b/>
        <sz val="10"/>
        <color theme="1"/>
        <rFont val="Verdana"/>
        <family val="2"/>
      </rPr>
      <t xml:space="preserve">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t>
    </r>
    <r>
      <rPr>
        <sz val="10"/>
        <color theme="1"/>
        <rFont val="Verdana"/>
        <family val="2"/>
      </rPr>
      <t>. 
Vale la pena aclarar que no se está reduciendo la meta ni la programación, sino que se está reemplazando el entregable debido a la terminación del convenio.</t>
    </r>
  </si>
  <si>
    <t>N/A</t>
  </si>
  <si>
    <t>V2</t>
  </si>
  <si>
    <t>Número de sistema
de compras
públicas
interoperable con el
registro único de
proponentes – RUP</t>
  </si>
  <si>
    <t>El día 17 de octubre se recibió por parte de Confecámaras email dirigido a la Dirección General de la ANCP-CCE en el cual informaron las acciones que ellos deben adelantar en pro de dar cumplimiento al artículo 99 del PND, se inició a partir del 1 de noviembre de 2024 y tiene un cronograma previsto hasta el 8 de junio de 2025. En ese sentido, se hace necesario modificar las acciones previamente conceptualizadas en el marco de las reuniones que se habían sostenido con Confecámaras. 
Teniendo en cuenta que las acciones que la ANCP-CCE debe adelantar son posteriores a la liberación de los entregables de Confecámaras, este año no se lograría tener ningún entregable concreto referente a la actividad relacionada con el artículo 99 del PND, establecida en el Plan Estratégico Institucional, por lo cual se solicita modificar los hitos para los años 2024, 2025 y 2026 en relación con el entregable definido.</t>
  </si>
  <si>
    <t>Número de documentos normativos elaborados</t>
  </si>
  <si>
    <t>En el año 2023 se establecieron las metas del cuatrienio 2023-2026 para lo cual se contó con el histórico planteado en los años anteriores y la demanda de acompañamiento normativo que se tenía en el momento establecido en la ley 2294 de 2023. Lo anterior permitió plantear una meta de 2 documentos normativos para el 2024. 
En la ejecución del 2024 atendiendo la demanda de acompañamiento normativo se participó en la elaboración Decreto 147 del 7 de febrero de 2024 y en el Decreto 874 del 8 de julio de 2024, también dentro de la planeación se contempló la estructuración y actualización de los Documentos Tipo de consultoría de obra pública y Documentos Tipo de concurso de méritos para contratar la interventoría de obras públicas. Pero a solicitud de los grupos de valor del sector transporte tales como: el ministerio de Transporte, la ANDI, la Cámara Colombiana Infraestructura, Sociedad Colombiana de Ingenieros, entre otros requirieron estructurar y actualizar los 3 Documentos
Tipo de infraestructura de transporte en sus modalidades de mínima cuantía, licitación de obra pública y selección abreviada de menor cuantía. Por lo anterior la producción de
documentos normativos en el 2024 es de 7 documentos derivado de 2 participaciones de dos decretos reglamentarios y en la estructuración y actualización de 5 Documentos Tipo.</t>
  </si>
  <si>
    <t>En el año 2023 se estimó la elaboración de 4 documentos de lineamientos de buenas prácticas para ejecutar en el 2024, para lo cual se contó con el histórico planteado en los años anteriores y la actualización normativa en materia compras y contratación pública. En la ejecución del 2024 atendiendo la demanda actualización normativa de nuestros instrumentos
de buenas prácticas en materia de compras y contratación pública fue necesario actualizar los siguientes 7 documentos de buenas prácticas:
• Manual para el manejo de los Acuerdos Comerciales en Procesos de Contratación
• Guía para promover la participación de las MiPymes en los procesos de compra pública
• Manual de la modalidad de selección de mínima cuantía.
• Guía para elaborar el plan anual de adquisiciones.
• Guía de contratación pública sostenible y socialmente responsable
• Guía para Incentivar la Participación de Mujeres en el Sistema de Compras y Contratación
Pública
• Guía para el manejo de ofertas artificialmente bajas en Procesos de Contratación</t>
  </si>
  <si>
    <r>
      <t xml:space="preserve">Los principales factores que permitieron alcanzar y superar la meta establecida en la vigencia 2024 fueron los siguientes:
1.	Ampliación de la oferta
2.	Flexibilidad en la participación
3.	Mayor visibilidad y alcance
4.	Mejora en la experiencia del usuario:
5.	Contenidos especializados
6.	Mayor cobertura territorial a nivel nacional
La modificación esta alineada con la realizada en el proyecto de inversión </t>
    </r>
    <r>
      <rPr>
        <i/>
        <sz val="10"/>
        <color theme="1"/>
        <rFont val="Verdana"/>
        <family val="2"/>
      </rPr>
      <t>Generación de principales insumos para democratizar la compra pública Nacional.</t>
    </r>
  </si>
  <si>
    <t>Se solicita ajustar la meta establecida para el cuatrienio 2023-2026, derivado del cambio en el ti´po de acumulación del indicador de PND, por lo cual se propone modificar el indicador en la Matriz de Indicadores del PND y, por ende, en el Plan Estratégico Institucional (PEI).
El ajuste propuesto viene dado por, principalmente dos factores: 
i) la incorporación de nuevos criterios diferenciales de selección y/o habilitación para la participación de más actores de la economía popular en los Mecanismos de Agregación de Demanda.
ii) la puesta en marcha del módulo Mi Mercado Popular de la Tienda Virtual del Estado Colombiano, en cual se encuentran Instrumentos de Agregación de Demanda que operan como Sistemas Dinámicos de Adquisición que, mediante el mecanismo de ventanas de ingreso, permite la inclusión constante de nuevos proveedores pertenecientes a la economía popular.</t>
  </si>
  <si>
    <t xml:space="preserve">Se solicita el aumento de la meta de 2025 y el cuatrienio derivado de la necesidad de fortalecer el apoyo a los partícipes del sistema de compras y contratación pública, toda vez que se ha identificado un creciente interés y demanda por parte de las entidades estatales, proveedores y organismos de control en contar con documentos normativos más detallados y especializados.
Adicionalmente, el incremento presupuestal asignado a este componente posibilita la elaboración de documentos con mejor alcance y calidad.
Ajuste alineado a las metas del Proyecto de Inversión "GENERACIÓN DE PRINCIPALES INSUMOS PARA DEMOCRATIZAR LA COMPRA PÚBLICA NACIONAL“ del producto "Documentos normativos". 	</t>
  </si>
  <si>
    <t>V3</t>
  </si>
  <si>
    <t xml:space="preserve">Se solicita el aumento de la meta de 2025 y el cuatrienio derivado de la necesidad de fortalecer el apoyo a los grupos de valor y garantizar una mayor cobertura en la difusión de lineamientos clave para la contratación pública.
Adicionalmente, el incremento presupuestal asignado en la vigencia 2025 para este componente posibilita la elaboración de un número mayor de documentos que faciliten su aplicación. 	
Además, dicho ajuste permite alinear las metas del PEI con las definidas en el Plan de Acción Institucional (PAI) de la vigencia 2025, específicamente para la actividad GC3 "Elaborar documentos de buenas prácticas contractuales" 	</t>
  </si>
  <si>
    <r>
      <t xml:space="preserve">Se solicita ajuste a los entregables programados para la vigencia 2025 teniendo en cuenta los productos resultantes de la contratación de la nueva plataforma de Compras Públicas.
Dicho ajuste se encuentra alineado con los entregables definidos para la vigencia 2025 en el marco del proyecto de inversión "GENERACIÓN DE EFECTIVIDAD Y TRANSPARENCIA EN LAS PLATAFORMAS DE COMPRA PÚBLICA NACIONAL"- del producto "Documentos de Lineamientos Técnicos"
</t>
    </r>
    <r>
      <rPr>
        <b/>
        <sz val="10"/>
        <color theme="1"/>
        <rFont val="Verdana"/>
        <family val="2"/>
      </rPr>
      <t xml:space="preserve">Entregables iniciales 2025: 
</t>
    </r>
    <r>
      <rPr>
        <sz val="10"/>
        <color theme="1"/>
        <rFont val="Verdana"/>
        <family val="2"/>
      </rPr>
      <t xml:space="preserve">1. Documento que contenga las evidencias en el desarrollo de la solución tecnológica para el reto seleccionado.
2. Documento que permita establecer el presupuesto y posibles oferentes del mercado 
</t>
    </r>
    <r>
      <rPr>
        <b/>
        <sz val="10"/>
        <color theme="1"/>
        <rFont val="Verdana"/>
        <family val="2"/>
      </rPr>
      <t xml:space="preserve">
Entregables ajustados 2025: </t>
    </r>
    <r>
      <rPr>
        <sz val="10"/>
        <color theme="1"/>
        <rFont val="Verdana"/>
        <family val="2"/>
      </rPr>
      <t xml:space="preserve">
1. Documento que evidencie el desarrollo del alcance definido (Informe de pruebas ciclo 2 - Aprobado) para la nueva plataforma.
2. Documento con el plan de uso y apropiación del alcance definido para la nueva plataforma.</t>
    </r>
  </si>
  <si>
    <t>Se solicita aumentar la meta de la vigencia 2025 y del cuatrienio sustentado en las acciones que viene desarrollando la Agencia en el marco de la Estrategia de la Ruta de la Democratización de las compras públicas a través del fortalecimiento del equipo técnico, optimización y mejoras de las herramientas tecnológicas,	y el aumento de la presencia institucional en las regiones. 
Aunado a lo anterior, este ajuste permite alinear las metas de este indicador con el indicador "Personas capacitadas“ del proyecto de inversión “GENERACIÓN DE PRINCIPALES INSUMOS PARA DEMOCRATIZAR LA COMPRA PÚBLICA NACIONAL”.</t>
  </si>
  <si>
    <t>V4</t>
  </si>
  <si>
    <t xml:space="preserve">Teniendo en cuenta que este indicador es el mismo del PND 2022-2026, y que mediante oficio No. 20253600096903 del 8 de abril de 2025, el Director de Seguimiento y Evaluación de Políticas Públicas del DNP emitió concepto favorable para la actualización de las metas del indicador para 2025 y 2026, se solicitó ajuste a este indicador en el PEI con el fin de alinear las metas y reportes. </t>
  </si>
  <si>
    <t>El proceso relacionado con el diseño y desarrollo de la nueva plataforma de públicas al cierre de la vigencia no pudo ser contratado, toda vez que, cuando se publicó en SECOPII en el mes de marzo, recibió más de 600 comentarios, lo que exigió ajustes técnicos y contractuales y llevó a cerrar el proceso en junio de 2025. Posteriormente, la entidad inició una nueva estructuración con mayor alcance y plazo; sin embargo, y con el fin de definir algunos criterios técnicos y presupuestales, se realizó una nueva consulta al mercado la cual arrojó un mayor costo y un cronograma que excedía las vigencias 2025-2026, por lo hizo inviable adelantar el proceso en la vigencia.
Teniendo en cuenta lo anterior, mediante el Decreto 1484 del 31 de diciembre de 2025, el proyecto de inversión presentó una reducción de recursos, dentro de los cuales se encontraba el valor destinado para la contratación del diseño y desarrollo de la nueva plataforma de públicas, por lo cual, la meta del producto de "Documentos de Lineamientos Técnicos" se disminuyó de 2 a 0 para la vigencia 2025. En ese sentido, y con el fin de alinear las metas de este indicador en el PEI con la meta del proyecto de inversión se aprobó la eliminación de la meta en la vigencia 2025.</t>
  </si>
  <si>
    <t>V5</t>
  </si>
  <si>
    <t xml:space="preserve">Se incremento la meta del indicador “Personas capacitadas” pasado de 45.000 a 61.000, lo anterior derivado del trabajo interinstitucional y el despliegue de estrategias de articulación, apropiación y comunicación, que permitió diversificar la oferta académica y fortalecer los canales de divulgación territorial. Este ajuste permite alinear estas metas con las del indicador "Personas Capacitadas" en el Proyecto de inversión GENERACIÓN DE PRINCIPALES INSUMOS PARA DEMOCRATIZAR LA COMPRA PÚBLICA NACIONAL, el cual fue actualizado el 31 de diciembre de 2025 en cumplimiento al Decreto 1484 del 31 de diciembre de 2025, expedido por el Ministerio de Hacienda y Crédito Público "Por el cual se reducen unas apropiaciones en el Presupuesto General de la Nación de la vigencia fiscal de 2025 y se dictan otras disposiciones". </t>
  </si>
  <si>
    <t>Documentos de buenas prácticas contractuales</t>
  </si>
  <si>
    <t>Número de documentos elaborados</t>
  </si>
  <si>
    <t xml:space="preserve">Se propone el ajuste de la meta de la vigencia 2026 pasando de 4 a 3 teniendo en cuenta la asignación presupuestal con la que cuenta la Subdirección en la vigencia 2026. Lo anterior, permite garantizar la calidad técnica de los documentos elaborados. 	</t>
  </si>
  <si>
    <t>V6</t>
  </si>
  <si>
    <t>Despliegue territorial de la estrategia de capacitaciones</t>
  </si>
  <si>
    <t>Número de Departamentos en que se han desarrollado eventos de capacitación o formación de manera presencial</t>
  </si>
  <si>
    <t xml:space="preserve">Se solicita modificar la meta cuatrienio pasando de 32 a 33 departamentos, incorporando a Bogotá D.C, como una unidad territorial independiente, teniendo en cuenta su extensión territorial, su magnitud demográfica, institucional y económica, lo cual la equipara con otro departamento del país. 
Bogotá D.C., representa el mayor mercado de compras y contratación pública del país, tanto en número de procesos como en volumen de recursos, lo cual exige un despliegue operativo, logístico y técnico equiparable al requerido para un departamento completo o incluso superior. 
La meta cuatrienal se mide de manera independiente de las metas anuales, por lo cual el ajuste propuesto no implica un cambió en la meta de 2026. </t>
  </si>
  <si>
    <t>Mecanismos de Agregación de Demanda para la Economía Popular estructurados</t>
  </si>
  <si>
    <t>Número de mecanismos de Agregación de Demanda estructurados para la Economía Popular</t>
  </si>
  <si>
    <t>Teniendo en cuenta que a lo largo de la ejecución de las funciones de la Subdirección se evidenció un sobrecumplimiento respecto del indicador ya que las acciones desarrolladas han superado las metas que se proyectaron inicialmente en el plan, se opta por incrementar la meta de la vigencia 2026 y la meta cuatrienio en una (1) unidad, teniendo en cuenta la capacidad de gestión para el periodo 2026, y alineándose a su vez con las del Plan de Acción Institucional (ID: SN2 - Mecanismos de Agregación de Demanda Estructurados para la Economía Popular, con una meta de dos (2) para la vigencia 2026).</t>
  </si>
  <si>
    <t>Interoperabilidad SECOP con el RUP</t>
  </si>
  <si>
    <t>Número de sistemas de compras públicas interoperables con el Registro Único de proponentes - RUP</t>
  </si>
  <si>
    <t>Para la vigencia 2026 se tiene como entregable/hito la Puesta en marcha en producción del Directorio Único de Proveedores del Estado, sin embargo, la creación de este depende de los recursos institucionales con que cuente la Agencia, particularmente la Subdirección de EMAE y Confecámaras, dado que se requiere la participación activa de las dos entidades para su desarrollo, no obstante, dicho desarrollo no se encuentra dentro de las competencias de la SIDT, por lo cual solicita la modificación este hito para la vigencia 2026 y en cambio se propone realizar un mantenimiento evolutivo a la interoperabilidad existente entre el RUP y SECOP, que permita mejorar el acceso a la información contemplada en el RUP/RUES de forma gratuita y libre.
Asi las cosas, el nuevo entregable/hito para 2026 corresponde a RFI de paso a producción del mantenimiento evolutivo</t>
  </si>
  <si>
    <t>Plataforma tecnológica que habilite mecanismos de agregación de demanda por parte de las entidades estatales a actores de la economía popular - Mi Mercado Popular</t>
  </si>
  <si>
    <t>Porcentaje de cumplimiento del cronograma de trabajo del proyecto Mi Mercado Popular</t>
  </si>
  <si>
    <t>Para la vigencia 2026 se tiene como entregable/hito la Integración de Mi Mercado Popular a la nueva plataforma tecnológica de compras públicas, sin embargo, y teniendo en cuenta que actualmente la ANCP-CCE no cuenta con la nueva plataforma de compras públicas, no se podría realizar la integración con el aplicativo de Mi Mercado Popular. 
No obstante, y con el objetivo de ampliar la participación de las economías populares en el mercado de compras públicas, la ANCP-CCE pretende la integración simuladores WEB, a través de la implementación del Acuerdo Marco de Alimentos, que incluye los módulos de la operación secundaria, inscripción, habilitación de proveedores, presentación de ofertas y evaluación, lo anterior se da porque mi Mercado Popular aún no presenta nuevas transacciones ni nuevos catálogos.
En ese sentido, el nuevo entregable/hito para 2026 corresponde a la Integración de los simuladores web con la economía popular.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</si>
</sst>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9"/>
      <color indexed="81"/>
      <name val="Tahoma"/>
      <family val="2"/>
    </font>
    <font>
      <sz val="8"/>
      <name val="Calibri"/>
      <family val="2"/>
      <scheme val="minor"/>
    </font>
    <font>
      <sz val="11"/>
      <color theme="1"/>
      <name val="Calibri"/>
      <family val="2"/>
      <scheme val="minor"/>
    </font>
    <font>
      <sz val="9"/>
      <color indexed="81"/>
      <name val="Tahoma"/>
      <family val="2"/>
    </font>
    <font>
      <b/>
      <sz val="10"/>
      <color rgb="FF000000"/>
      <name val="Verdana"/>
      <family val="2"/>
    </font>
    <font>
      <sz val="10"/>
      <color rgb="FF000000"/>
      <name val="Verdana"/>
      <family val="2"/>
    </font>
    <font>
      <sz val="10"/>
      <color theme="1"/>
      <name val="Verdana"/>
      <family val="2"/>
    </font>
    <font>
      <b/>
      <sz val="10"/>
      <color theme="1"/>
      <name val="Verdana"/>
      <family val="2"/>
    </font>
    <font>
      <sz val="10"/>
      <name val="Verdana"/>
      <family val="2"/>
    </font>
    <font>
      <b/>
      <sz val="10"/>
      <name val="Verdana"/>
      <family val="2"/>
    </font>
    <font>
      <sz val="10"/>
      <color rgb="FFFF0000"/>
      <name val="Verdana"/>
      <family val="2"/>
    </font>
    <font>
      <b/>
      <sz val="12"/>
      <color theme="1"/>
      <name val="Verdana"/>
      <family val="2"/>
    </font>
    <font>
      <sz val="11"/>
      <color theme="1"/>
      <name val="Verdana"/>
      <family val="2"/>
    </font>
    <font>
      <b/>
      <sz val="10"/>
      <color rgb="FFFF0000"/>
      <name val="Verdana"/>
      <family val="2"/>
    </font>
    <font>
      <sz val="8"/>
      <color theme="1"/>
      <name val="Verdana"/>
      <family val="2"/>
    </font>
    <font>
      <b/>
      <sz val="10"/>
      <color rgb="FFFFFFFF"/>
      <name val="Verdana"/>
      <family val="2"/>
    </font>
    <font>
      <sz val="10"/>
      <name val="Arial"/>
      <family val="2"/>
    </font>
    <font>
      <sz val="10"/>
      <color rgb="FF0D0D0D"/>
      <name val="Verdana"/>
      <family val="2"/>
    </font>
    <font>
      <i/>
      <sz val="10"/>
      <color theme="1"/>
      <name val="Verdana"/>
      <family val="2"/>
    </font>
  </fonts>
  <fills count="13">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2" tint="-9.9978637043366805E-2"/>
        <bgColor indexed="64"/>
      </patternFill>
    </fill>
    <fill>
      <patternFill patternType="solid">
        <fgColor theme="2"/>
        <bgColor indexed="64"/>
      </patternFill>
    </fill>
    <fill>
      <patternFill patternType="solid">
        <fgColor rgb="FF466CCA"/>
        <bgColor indexed="64"/>
      </patternFill>
    </fill>
    <fill>
      <patternFill patternType="solid">
        <fgColor rgb="FFCFD4EC"/>
        <bgColor indexed="64"/>
      </patternFill>
    </fill>
    <fill>
      <patternFill patternType="solid">
        <fgColor rgb="FFE9EBF6"/>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s>
  <cellStyleXfs count="2">
    <xf numFmtId="0" fontId="0" fillId="0" borderId="0"/>
    <xf numFmtId="9" fontId="4" fillId="0" borderId="0" applyFont="0" applyFill="0" applyBorder="0" applyAlignment="0" applyProtection="0"/>
  </cellStyleXfs>
  <cellXfs count="183">
    <xf numFmtId="0" fontId="0" fillId="0" borderId="0" xfId="0"/>
    <xf numFmtId="0" fontId="8" fillId="2" borderId="0" xfId="0" applyFont="1" applyFill="1"/>
    <xf numFmtId="0" fontId="8" fillId="2" borderId="0" xfId="0" applyFont="1" applyFill="1" applyAlignment="1">
      <alignment horizontal="center"/>
    </xf>
    <xf numFmtId="0" fontId="8" fillId="2" borderId="0" xfId="0" applyFont="1" applyFill="1" applyAlignment="1">
      <alignment horizontal="center" vertical="center" wrapText="1"/>
    </xf>
    <xf numFmtId="0" fontId="11" fillId="4" borderId="8" xfId="0" applyFont="1" applyFill="1" applyBorder="1" applyAlignment="1">
      <alignment horizontal="center" vertical="center"/>
    </xf>
    <xf numFmtId="0" fontId="14" fillId="2" borderId="0" xfId="0" applyFont="1" applyFill="1"/>
    <xf numFmtId="0" fontId="14" fillId="2" borderId="0" xfId="0" applyFont="1" applyFill="1" applyAlignment="1">
      <alignment vertical="center"/>
    </xf>
    <xf numFmtId="0" fontId="8" fillId="2" borderId="12" xfId="0" applyFont="1" applyFill="1" applyBorder="1" applyAlignment="1">
      <alignment horizontal="center" vertical="center" textRotation="90" wrapText="1"/>
    </xf>
    <xf numFmtId="0" fontId="8" fillId="2" borderId="2" xfId="0" applyFont="1" applyFill="1" applyBorder="1" applyAlignment="1">
      <alignment horizontal="center" vertical="top" textRotation="90" wrapText="1"/>
    </xf>
    <xf numFmtId="0" fontId="8" fillId="2" borderId="2" xfId="0" applyFont="1" applyFill="1" applyBorder="1" applyAlignment="1">
      <alignment horizontal="center" vertical="center" textRotation="90" wrapText="1"/>
    </xf>
    <xf numFmtId="0" fontId="10" fillId="2" borderId="2" xfId="0" applyFont="1" applyFill="1" applyBorder="1"/>
    <xf numFmtId="0" fontId="8" fillId="2" borderId="13" xfId="0" applyFont="1" applyFill="1" applyBorder="1" applyAlignment="1">
      <alignment horizontal="center" vertical="center" textRotation="90" wrapText="1"/>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justify" vertical="center" wrapText="1"/>
    </xf>
    <xf numFmtId="0" fontId="11" fillId="3" borderId="1" xfId="0" applyFont="1" applyFill="1" applyBorder="1" applyAlignment="1">
      <alignment horizontal="center" vertical="center" wrapText="1"/>
    </xf>
    <xf numFmtId="0" fontId="10" fillId="3" borderId="11" xfId="0" applyFont="1" applyFill="1" applyBorder="1" applyAlignment="1">
      <alignment horizontal="justify" vertical="center" wrapText="1"/>
    </xf>
    <xf numFmtId="0" fontId="14" fillId="3" borderId="1" xfId="0" applyFont="1" applyFill="1" applyBorder="1" applyAlignment="1">
      <alignment horizontal="justify" vertical="center" wrapText="1"/>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0" fillId="5" borderId="1" xfId="0" applyFont="1" applyFill="1" applyBorder="1" applyAlignment="1">
      <alignment horizontal="justify" vertical="center"/>
    </xf>
    <xf numFmtId="0" fontId="6" fillId="5" borderId="1" xfId="0" applyFont="1" applyFill="1" applyBorder="1" applyAlignment="1">
      <alignment horizontal="center" vertical="center" wrapText="1"/>
    </xf>
    <xf numFmtId="0" fontId="10" fillId="5" borderId="11" xfId="0" applyFont="1" applyFill="1" applyBorder="1" applyAlignment="1">
      <alignment horizontal="justify" vertical="center" wrapText="1"/>
    </xf>
    <xf numFmtId="0" fontId="8" fillId="3" borderId="1" xfId="0" applyFont="1" applyFill="1" applyBorder="1" applyAlignment="1">
      <alignment horizontal="justify" vertical="center" wrapText="1"/>
    </xf>
    <xf numFmtId="9" fontId="8" fillId="3" borderId="1" xfId="1" applyFont="1" applyFill="1" applyBorder="1" applyAlignment="1">
      <alignment horizontal="center" vertical="center" wrapText="1"/>
    </xf>
    <xf numFmtId="0" fontId="8" fillId="3" borderId="11" xfId="0" applyFont="1" applyFill="1" applyBorder="1" applyAlignment="1">
      <alignment horizontal="justify" vertical="center" wrapText="1"/>
    </xf>
    <xf numFmtId="2" fontId="8" fillId="3" borderId="1" xfId="0" applyNumberFormat="1"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9" fontId="10"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10" fillId="3" borderId="8" xfId="0" applyFont="1" applyFill="1" applyBorder="1" applyAlignment="1">
      <alignment horizontal="justify" vertical="center" wrapText="1"/>
    </xf>
    <xf numFmtId="0" fontId="11" fillId="3" borderId="8" xfId="0" applyFont="1" applyFill="1" applyBorder="1" applyAlignment="1">
      <alignment horizontal="center" vertical="center" wrapText="1"/>
    </xf>
    <xf numFmtId="0" fontId="10" fillId="3" borderId="9" xfId="0" applyFont="1" applyFill="1" applyBorder="1" applyAlignment="1">
      <alignment horizontal="justify" vertical="center" wrapText="1"/>
    </xf>
    <xf numFmtId="0" fontId="8" fillId="2" borderId="0" xfId="0" applyFont="1" applyFill="1" applyAlignment="1">
      <alignment wrapText="1"/>
    </xf>
    <xf numFmtId="0" fontId="8" fillId="2" borderId="0" xfId="0" applyFont="1" applyFill="1" applyAlignment="1">
      <alignment horizontal="center" wrapText="1"/>
    </xf>
    <xf numFmtId="0" fontId="9" fillId="2" borderId="0" xfId="0" applyFont="1" applyFill="1" applyAlignment="1">
      <alignment horizontal="center" wrapText="1"/>
    </xf>
    <xf numFmtId="0" fontId="16" fillId="2" borderId="0" xfId="0" applyFont="1" applyFill="1" applyAlignment="1">
      <alignment horizontal="center" vertical="center" wrapText="1"/>
    </xf>
    <xf numFmtId="0" fontId="9" fillId="2" borderId="0" xfId="0" applyFont="1" applyFill="1" applyAlignment="1">
      <alignment horizontal="center"/>
    </xf>
    <xf numFmtId="0" fontId="8" fillId="2" borderId="0" xfId="0" applyFont="1" applyFill="1" applyAlignment="1">
      <alignment horizontal="center" vertical="center"/>
    </xf>
    <xf numFmtId="0" fontId="16" fillId="2" borderId="0" xfId="0" applyFont="1" applyFill="1" applyAlignment="1">
      <alignment horizontal="center" vertical="center"/>
    </xf>
    <xf numFmtId="0" fontId="13" fillId="0" borderId="0" xfId="0" applyFont="1" applyAlignment="1">
      <alignment vertical="center" wrapText="1"/>
    </xf>
    <xf numFmtId="1" fontId="8" fillId="5" borderId="1" xfId="0" applyNumberFormat="1" applyFont="1" applyFill="1" applyBorder="1" applyAlignment="1">
      <alignment horizontal="center" vertical="center" wrapText="1"/>
    </xf>
    <xf numFmtId="0" fontId="7" fillId="3" borderId="1" xfId="0" applyFont="1" applyFill="1" applyBorder="1" applyAlignment="1">
      <alignment horizontal="justify" vertical="center" wrapText="1"/>
    </xf>
    <xf numFmtId="0" fontId="9" fillId="2" borderId="0" xfId="0" applyFont="1" applyFill="1"/>
    <xf numFmtId="0" fontId="8" fillId="2" borderId="17" xfId="0" applyFont="1" applyFill="1" applyBorder="1"/>
    <xf numFmtId="0" fontId="8" fillId="2" borderId="18" xfId="0" applyFont="1" applyFill="1" applyBorder="1"/>
    <xf numFmtId="0" fontId="6" fillId="2" borderId="0" xfId="0" applyFont="1" applyFill="1" applyAlignment="1">
      <alignment horizontal="center" vertical="center" wrapText="1"/>
    </xf>
    <xf numFmtId="0" fontId="7" fillId="2" borderId="0" xfId="0" applyFont="1" applyFill="1" applyAlignment="1">
      <alignment horizontal="left" vertical="center" wrapText="1"/>
    </xf>
    <xf numFmtId="9" fontId="7" fillId="2" borderId="0" xfId="1" applyFont="1" applyFill="1" applyBorder="1" applyAlignment="1">
      <alignment horizontal="center" vertical="center" wrapText="1"/>
    </xf>
    <xf numFmtId="9" fontId="6" fillId="2" borderId="0" xfId="1" applyFont="1" applyFill="1" applyBorder="1" applyAlignment="1">
      <alignment horizontal="center" vertical="center" wrapText="1"/>
    </xf>
    <xf numFmtId="9" fontId="7" fillId="2" borderId="0" xfId="0" applyNumberFormat="1" applyFont="1" applyFill="1" applyAlignment="1">
      <alignment horizontal="center" vertical="center" wrapText="1"/>
    </xf>
    <xf numFmtId="1" fontId="7" fillId="2" borderId="0" xfId="1" applyNumberFormat="1" applyFont="1" applyFill="1" applyBorder="1" applyAlignment="1">
      <alignment horizontal="center" vertical="center" wrapText="1"/>
    </xf>
    <xf numFmtId="0" fontId="8" fillId="2" borderId="19" xfId="0" applyFont="1" applyFill="1" applyBorder="1"/>
    <xf numFmtId="0" fontId="8" fillId="2" borderId="3" xfId="0" applyFont="1" applyFill="1" applyBorder="1"/>
    <xf numFmtId="0" fontId="8" fillId="2" borderId="3" xfId="0" applyFont="1" applyFill="1" applyBorder="1" applyAlignment="1">
      <alignment horizontal="center"/>
    </xf>
    <xf numFmtId="0" fontId="8" fillId="2" borderId="20" xfId="0" applyFont="1" applyFill="1" applyBorder="1"/>
    <xf numFmtId="0" fontId="9" fillId="2" borderId="0" xfId="0" applyFont="1" applyFill="1" applyAlignment="1">
      <alignment horizontal="center" vertical="center" wrapText="1"/>
    </xf>
    <xf numFmtId="0" fontId="9" fillId="2" borderId="0" xfId="0" applyFont="1" applyFill="1" applyAlignment="1">
      <alignment horizontal="center" vertical="center"/>
    </xf>
    <xf numFmtId="0" fontId="8" fillId="2" borderId="21" xfId="0" applyFont="1" applyFill="1" applyBorder="1" applyAlignment="1">
      <alignment horizontal="center" vertical="center"/>
    </xf>
    <xf numFmtId="0" fontId="9" fillId="7" borderId="21" xfId="0" applyFont="1" applyFill="1" applyBorder="1" applyAlignment="1">
      <alignment horizontal="center" vertical="center"/>
    </xf>
    <xf numFmtId="0" fontId="9" fillId="7" borderId="21" xfId="0" applyFont="1" applyFill="1" applyBorder="1" applyAlignment="1">
      <alignment horizontal="center" vertical="center" wrapText="1"/>
    </xf>
    <xf numFmtId="0" fontId="8" fillId="2" borderId="21" xfId="0" applyFont="1" applyFill="1" applyBorder="1" applyAlignment="1">
      <alignment vertical="center" wrapText="1"/>
    </xf>
    <xf numFmtId="0" fontId="9" fillId="8" borderId="21" xfId="0" applyFont="1" applyFill="1" applyBorder="1" applyAlignment="1">
      <alignment horizontal="center" vertical="center" wrapText="1"/>
    </xf>
    <xf numFmtId="0" fontId="9" fillId="8" borderId="21" xfId="0" applyFont="1" applyFill="1" applyBorder="1" applyAlignment="1">
      <alignment horizontal="center" vertical="center"/>
    </xf>
    <xf numFmtId="0" fontId="9" fillId="7" borderId="21" xfId="0" applyFont="1" applyFill="1" applyBorder="1" applyAlignment="1">
      <alignment horizontal="right" vertical="center"/>
    </xf>
    <xf numFmtId="0" fontId="9" fillId="2" borderId="0" xfId="0" applyFont="1" applyFill="1" applyAlignment="1">
      <alignment vertical="center"/>
    </xf>
    <xf numFmtId="0" fontId="10" fillId="3" borderId="21"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7" fillId="5" borderId="21" xfId="0" applyFont="1" applyFill="1" applyBorder="1" applyAlignment="1">
      <alignment horizontal="center" vertical="center" wrapText="1"/>
    </xf>
    <xf numFmtId="9" fontId="7" fillId="2" borderId="21" xfId="1" applyFont="1" applyFill="1" applyBorder="1" applyAlignment="1">
      <alignment horizontal="center" vertical="center" wrapText="1"/>
    </xf>
    <xf numFmtId="0" fontId="8" fillId="2" borderId="0" xfId="0" applyFont="1" applyFill="1" applyAlignment="1">
      <alignment vertical="center" wrapText="1"/>
    </xf>
    <xf numFmtId="9" fontId="7" fillId="2" borderId="21" xfId="0" applyNumberFormat="1" applyFont="1" applyFill="1" applyBorder="1" applyAlignment="1">
      <alignment horizontal="center" vertical="center" wrapText="1"/>
    </xf>
    <xf numFmtId="0" fontId="8" fillId="2" borderId="25" xfId="0" applyFont="1" applyFill="1" applyBorder="1" applyAlignment="1">
      <alignment horizontal="center" vertical="center"/>
    </xf>
    <xf numFmtId="0" fontId="1" fillId="0" borderId="0" xfId="0" applyFont="1" applyAlignment="1">
      <alignment horizontal="center"/>
    </xf>
    <xf numFmtId="0" fontId="6" fillId="2" borderId="0" xfId="0" applyFont="1" applyFill="1" applyAlignment="1">
      <alignment horizontal="center" vertical="center" wrapText="1" readingOrder="1"/>
    </xf>
    <xf numFmtId="0" fontId="18" fillId="2" borderId="0" xfId="0" applyFont="1" applyFill="1" applyAlignment="1">
      <alignment horizontal="center" vertical="center" wrapText="1"/>
    </xf>
    <xf numFmtId="0" fontId="17" fillId="9" borderId="1" xfId="0" applyFont="1" applyFill="1" applyBorder="1" applyAlignment="1">
      <alignment horizontal="center" vertical="center" wrapText="1" readingOrder="1"/>
    </xf>
    <xf numFmtId="0" fontId="6" fillId="10" borderId="1" xfId="0" applyFont="1" applyFill="1" applyBorder="1" applyAlignment="1">
      <alignment horizontal="center" vertical="center" wrapText="1" readingOrder="1"/>
    </xf>
    <xf numFmtId="0" fontId="7" fillId="10" borderId="1" xfId="0" applyFont="1" applyFill="1" applyBorder="1" applyAlignment="1">
      <alignment horizontal="center" vertical="center" wrapText="1" readingOrder="1"/>
    </xf>
    <xf numFmtId="0" fontId="6" fillId="11" borderId="1" xfId="0" applyFont="1" applyFill="1" applyBorder="1" applyAlignment="1">
      <alignment horizontal="center" vertical="center" wrapText="1" readingOrder="1"/>
    </xf>
    <xf numFmtId="9" fontId="7" fillId="11" borderId="1" xfId="0" applyNumberFormat="1" applyFont="1" applyFill="1" applyBorder="1" applyAlignment="1">
      <alignment horizontal="center" vertical="center" wrapText="1" readingOrder="1"/>
    </xf>
    <xf numFmtId="0" fontId="18" fillId="11" borderId="1" xfId="0" applyFont="1" applyFill="1" applyBorder="1" applyAlignment="1">
      <alignment horizontal="center" vertical="center" wrapText="1"/>
    </xf>
    <xf numFmtId="0" fontId="18" fillId="10" borderId="1" xfId="0" applyFont="1" applyFill="1" applyBorder="1" applyAlignment="1">
      <alignment horizontal="center" vertical="center" wrapText="1"/>
    </xf>
    <xf numFmtId="9" fontId="18" fillId="10" borderId="1" xfId="0" applyNumberFormat="1" applyFont="1" applyFill="1" applyBorder="1" applyAlignment="1">
      <alignment horizontal="center" vertical="center" wrapText="1"/>
    </xf>
    <xf numFmtId="0" fontId="9" fillId="2" borderId="0" xfId="0" applyFont="1" applyFill="1" applyAlignment="1">
      <alignment horizontal="right"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1" xfId="0" applyFont="1" applyFill="1" applyBorder="1" applyAlignment="1">
      <alignment horizontal="center" vertical="center" wrapText="1"/>
    </xf>
    <xf numFmtId="0" fontId="11" fillId="4" borderId="21" xfId="0" applyFont="1" applyFill="1" applyBorder="1" applyAlignment="1">
      <alignment horizontal="center" vertical="center"/>
    </xf>
    <xf numFmtId="0" fontId="11" fillId="4" borderId="21" xfId="0" applyFont="1" applyFill="1" applyBorder="1" applyAlignment="1">
      <alignment horizontal="center" vertical="center" wrapText="1"/>
    </xf>
    <xf numFmtId="9" fontId="8" fillId="2" borderId="0" xfId="0" applyNumberFormat="1" applyFont="1" applyFill="1" applyAlignment="1">
      <alignment horizontal="center" vertical="center"/>
    </xf>
    <xf numFmtId="9" fontId="9" fillId="2" borderId="0" xfId="0" applyNumberFormat="1" applyFont="1" applyFill="1" applyAlignment="1">
      <alignment horizontal="center" vertical="center"/>
    </xf>
    <xf numFmtId="9" fontId="8" fillId="2" borderId="0" xfId="0" applyNumberFormat="1" applyFont="1" applyFill="1" applyAlignment="1">
      <alignment horizontal="center"/>
    </xf>
    <xf numFmtId="0" fontId="10" fillId="3" borderId="10"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5" borderId="1" xfId="0" applyFont="1" applyFill="1" applyBorder="1" applyAlignment="1">
      <alignment horizontal="justify" vertical="center" wrapText="1"/>
    </xf>
    <xf numFmtId="0" fontId="11" fillId="4"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1" fillId="4" borderId="4"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8"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7" fillId="5" borderId="1" xfId="0" applyFont="1" applyFill="1" applyBorder="1" applyAlignment="1">
      <alignment horizontal="center" vertical="center" wrapText="1"/>
    </xf>
    <xf numFmtId="9" fontId="7" fillId="5"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8" fillId="2" borderId="2" xfId="0" applyFont="1" applyFill="1" applyBorder="1" applyAlignment="1">
      <alignment horizontal="center" vertical="center" textRotation="90" wrapText="1"/>
    </xf>
    <xf numFmtId="0" fontId="8" fillId="5" borderId="10" xfId="0" applyFont="1" applyFill="1" applyBorder="1" applyAlignment="1">
      <alignment horizontal="center" vertical="center" wrapText="1"/>
    </xf>
    <xf numFmtId="0" fontId="13" fillId="0" borderId="3" xfId="0" applyFont="1" applyBorder="1" applyAlignment="1">
      <alignment horizontal="center" vertical="center" wrapText="1"/>
    </xf>
    <xf numFmtId="10" fontId="7" fillId="5" borderId="1" xfId="0" applyNumberFormat="1" applyFont="1" applyFill="1" applyBorder="1" applyAlignment="1">
      <alignment horizontal="center" vertical="center" wrapText="1"/>
    </xf>
    <xf numFmtId="0" fontId="10" fillId="5" borderId="11" xfId="0" applyFont="1" applyFill="1" applyBorder="1" applyAlignment="1">
      <alignment horizontal="justify" vertical="center" wrapText="1"/>
    </xf>
    <xf numFmtId="0" fontId="6"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9" fillId="7" borderId="26" xfId="0" applyFont="1" applyFill="1" applyBorder="1" applyAlignment="1">
      <alignment horizontal="center" vertical="center"/>
    </xf>
    <xf numFmtId="0" fontId="9" fillId="7" borderId="27" xfId="0" applyFont="1" applyFill="1" applyBorder="1" applyAlignment="1">
      <alignment horizontal="center" vertical="center"/>
    </xf>
    <xf numFmtId="0" fontId="9" fillId="7" borderId="22" xfId="0" applyFont="1" applyFill="1" applyBorder="1" applyAlignment="1">
      <alignment horizontal="center" vertical="center"/>
    </xf>
    <xf numFmtId="0" fontId="9" fillId="7" borderId="14" xfId="0" applyFont="1" applyFill="1" applyBorder="1" applyAlignment="1">
      <alignment horizontal="center" vertical="center"/>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1" xfId="0" applyFont="1" applyFill="1" applyBorder="1" applyAlignment="1">
      <alignment horizontal="left" vertical="center" wrapText="1"/>
    </xf>
    <xf numFmtId="0" fontId="8" fillId="2" borderId="23"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9" fillId="7" borderId="21" xfId="0" applyFont="1" applyFill="1" applyBorder="1" applyAlignment="1">
      <alignment horizontal="center" vertical="center"/>
    </xf>
    <xf numFmtId="0" fontId="8" fillId="2" borderId="21" xfId="0" applyFont="1" applyFill="1" applyBorder="1" applyAlignment="1">
      <alignment horizontal="center" vertical="center" wrapText="1"/>
    </xf>
    <xf numFmtId="0" fontId="11" fillId="0" borderId="28" xfId="0" applyFont="1" applyBorder="1" applyAlignment="1">
      <alignment horizontal="center" wrapText="1"/>
    </xf>
    <xf numFmtId="0" fontId="9" fillId="4" borderId="29"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12" borderId="31" xfId="0" applyFont="1" applyFill="1" applyBorder="1" applyAlignment="1">
      <alignment horizontal="center" vertical="center" wrapText="1"/>
    </xf>
    <xf numFmtId="0" fontId="9" fillId="12" borderId="32" xfId="0" applyFont="1" applyFill="1" applyBorder="1" applyAlignment="1">
      <alignment horizontal="center" vertical="center" wrapText="1"/>
    </xf>
    <xf numFmtId="0" fontId="9" fillId="12" borderId="32" xfId="0" applyFont="1" applyFill="1" applyBorder="1" applyAlignment="1">
      <alignment horizontal="center" vertical="center"/>
    </xf>
    <xf numFmtId="0" fontId="9" fillId="12" borderId="33" xfId="0" applyFont="1" applyFill="1" applyBorder="1" applyAlignment="1">
      <alignment horizontal="center" vertical="center" wrapText="1"/>
    </xf>
    <xf numFmtId="0" fontId="9" fillId="12" borderId="34" xfId="0" applyFont="1" applyFill="1" applyBorder="1" applyAlignment="1">
      <alignment horizontal="center" vertical="center" wrapText="1"/>
    </xf>
    <xf numFmtId="0" fontId="9" fillId="12" borderId="35" xfId="0" applyFont="1" applyFill="1" applyBorder="1" applyAlignment="1">
      <alignment horizontal="center" vertical="center" wrapText="1"/>
    </xf>
    <xf numFmtId="0" fontId="9" fillId="12" borderId="35" xfId="0" applyFont="1" applyFill="1" applyBorder="1" applyAlignment="1">
      <alignment horizontal="center" vertical="center"/>
    </xf>
    <xf numFmtId="0" fontId="9" fillId="12" borderId="35" xfId="0" applyFont="1" applyFill="1" applyBorder="1" applyAlignment="1">
      <alignment horizontal="center" vertical="center" wrapText="1"/>
    </xf>
    <xf numFmtId="0" fontId="9" fillId="12" borderId="35" xfId="0" applyFont="1" applyFill="1" applyBorder="1" applyAlignment="1">
      <alignment horizontal="center" vertical="center"/>
    </xf>
    <xf numFmtId="0" fontId="9" fillId="12" borderId="36" xfId="0" applyFont="1" applyFill="1" applyBorder="1" applyAlignment="1">
      <alignment horizontal="center" vertical="center" wrapText="1"/>
    </xf>
    <xf numFmtId="0" fontId="19" fillId="2" borderId="21" xfId="0" applyFont="1" applyFill="1" applyBorder="1" applyAlignment="1">
      <alignment horizontal="left" vertical="center" wrapText="1" readingOrder="1"/>
    </xf>
    <xf numFmtId="14" fontId="8" fillId="2" borderId="21" xfId="0" applyNumberFormat="1" applyFont="1" applyFill="1" applyBorder="1" applyAlignment="1">
      <alignment horizontal="center" vertical="center"/>
    </xf>
    <xf numFmtId="0" fontId="7" fillId="2" borderId="21" xfId="0" applyFont="1" applyFill="1" applyBorder="1" applyAlignment="1">
      <alignment horizontal="center" vertical="center" wrapText="1" readingOrder="1"/>
    </xf>
    <xf numFmtId="0" fontId="8" fillId="2" borderId="25" xfId="0" applyFont="1" applyFill="1" applyBorder="1" applyAlignment="1">
      <alignment horizontal="justify" vertical="center" wrapText="1"/>
    </xf>
    <xf numFmtId="0" fontId="10" fillId="2" borderId="25" xfId="0" applyFont="1" applyFill="1" applyBorder="1" applyAlignment="1">
      <alignment horizontal="center" vertical="center" wrapText="1"/>
    </xf>
    <xf numFmtId="17" fontId="8" fillId="2" borderId="25" xfId="0" applyNumberFormat="1" applyFont="1" applyFill="1" applyBorder="1" applyAlignment="1">
      <alignment horizontal="center" vertical="center"/>
    </xf>
    <xf numFmtId="0" fontId="9" fillId="2" borderId="25" xfId="0" applyFont="1" applyFill="1" applyBorder="1" applyAlignment="1">
      <alignment horizontal="center" vertical="center"/>
    </xf>
    <xf numFmtId="0" fontId="19" fillId="2" borderId="21" xfId="0" applyFont="1" applyFill="1" applyBorder="1" applyAlignment="1">
      <alignment horizontal="center" vertical="center" wrapText="1" readingOrder="1"/>
    </xf>
    <xf numFmtId="0" fontId="8" fillId="0" borderId="21" xfId="0" applyFont="1" applyBorder="1" applyAlignment="1">
      <alignment horizontal="center" vertical="center"/>
    </xf>
    <xf numFmtId="0" fontId="9" fillId="0" borderId="21" xfId="0" applyFont="1" applyBorder="1" applyAlignment="1">
      <alignment horizontal="center" vertical="center"/>
    </xf>
    <xf numFmtId="17" fontId="8" fillId="0" borderId="21" xfId="0" applyNumberFormat="1" applyFont="1" applyBorder="1" applyAlignment="1">
      <alignment horizontal="center" vertical="center"/>
    </xf>
    <xf numFmtId="9" fontId="8" fillId="0" borderId="21" xfId="0" applyNumberFormat="1" applyFont="1" applyBorder="1" applyAlignment="1">
      <alignment horizontal="center" vertical="center"/>
    </xf>
    <xf numFmtId="10" fontId="8" fillId="0" borderId="21" xfId="0" applyNumberFormat="1" applyFont="1" applyBorder="1" applyAlignment="1">
      <alignment horizontal="center" vertical="center"/>
    </xf>
    <xf numFmtId="9" fontId="9" fillId="0" borderId="21" xfId="0" applyNumberFormat="1" applyFont="1" applyBorder="1" applyAlignment="1">
      <alignment horizontal="center" vertical="center"/>
    </xf>
    <xf numFmtId="10" fontId="9" fillId="0" borderId="21" xfId="0" applyNumberFormat="1" applyFont="1" applyBorder="1" applyAlignment="1">
      <alignment horizontal="center" vertical="center"/>
    </xf>
    <xf numFmtId="9" fontId="9" fillId="2" borderId="25" xfId="0" applyNumberFormat="1" applyFont="1" applyFill="1" applyBorder="1" applyAlignment="1">
      <alignment horizontal="center" vertical="center"/>
    </xf>
    <xf numFmtId="0" fontId="7" fillId="2" borderId="21" xfId="0" applyFont="1" applyFill="1" applyBorder="1" applyAlignment="1">
      <alignment horizontal="justify" vertical="center" wrapText="1" readingOrder="1"/>
    </xf>
    <xf numFmtId="0" fontId="9" fillId="2" borderId="21" xfId="0" applyFont="1" applyFill="1" applyBorder="1" applyAlignment="1">
      <alignment horizontal="center" vertical="center"/>
    </xf>
    <xf numFmtId="17" fontId="8" fillId="2" borderId="21" xfId="0" applyNumberFormat="1" applyFont="1" applyFill="1" applyBorder="1" applyAlignment="1">
      <alignment horizontal="center" vertical="center"/>
    </xf>
    <xf numFmtId="0" fontId="8" fillId="2" borderId="21" xfId="0" applyFont="1" applyFill="1" applyBorder="1" applyAlignment="1">
      <alignment horizontal="justify" vertical="center" wrapText="1"/>
    </xf>
    <xf numFmtId="9" fontId="8" fillId="2" borderId="21" xfId="0" applyNumberFormat="1" applyFont="1" applyFill="1" applyBorder="1" applyAlignment="1">
      <alignment horizontal="center" vertical="center"/>
    </xf>
    <xf numFmtId="10" fontId="8" fillId="2" borderId="21" xfId="0" applyNumberFormat="1" applyFont="1" applyFill="1" applyBorder="1" applyAlignment="1">
      <alignment horizontal="center" vertical="center"/>
    </xf>
    <xf numFmtId="9" fontId="9" fillId="2" borderId="21" xfId="0" applyNumberFormat="1" applyFont="1" applyFill="1" applyBorder="1" applyAlignment="1">
      <alignment horizontal="center" vertical="center"/>
    </xf>
    <xf numFmtId="0" fontId="8" fillId="0" borderId="21" xfId="0" applyFont="1" applyBorder="1" applyAlignment="1">
      <alignment vertical="center" wrapText="1"/>
    </xf>
    <xf numFmtId="14" fontId="8" fillId="0" borderId="21" xfId="0" applyNumberFormat="1" applyFont="1" applyBorder="1" applyAlignment="1">
      <alignment horizontal="center" vertical="center"/>
    </xf>
    <xf numFmtId="0" fontId="8" fillId="0" borderId="21" xfId="0" applyFont="1" applyBorder="1" applyAlignment="1">
      <alignment horizontal="center" vertical="center" wrapText="1"/>
    </xf>
    <xf numFmtId="0" fontId="8" fillId="0" borderId="21" xfId="0" applyFont="1" applyBorder="1" applyAlignment="1">
      <alignment horizontal="justify" vertical="center" wrapText="1"/>
    </xf>
    <xf numFmtId="3" fontId="8" fillId="0" borderId="21" xfId="0" applyNumberFormat="1" applyFont="1" applyBorder="1" applyAlignment="1">
      <alignment horizontal="center" vertical="center"/>
    </xf>
    <xf numFmtId="0" fontId="8" fillId="0" borderId="21" xfId="0" applyFont="1" applyBorder="1" applyAlignment="1">
      <alignment vertical="center"/>
    </xf>
    <xf numFmtId="0" fontId="8" fillId="0" borderId="0" xfId="0" applyFont="1" applyAlignment="1">
      <alignment horizontal="justify" vertical="center" wrapText="1"/>
    </xf>
  </cellXfs>
  <cellStyles count="2">
    <cellStyle name="Normal" xfId="0" builtinId="0"/>
    <cellStyle name="Porcentaje" xfId="1" builtinId="5"/>
  </cellStyles>
  <dxfs count="0"/>
  <tableStyles count="0" defaultTableStyle="TableStyleMedium2" defaultPivotStyle="PivotStyleLight16"/>
  <colors>
    <mruColors>
      <color rgb="FF3366CC"/>
      <color rgb="FF6699FF"/>
      <color rgb="FFFF9999"/>
      <color rgb="FFCCECFF"/>
      <color rgb="FFFFCCFF"/>
      <color rgb="FF99FF66"/>
      <color rgb="FFCCCCFF"/>
      <color rgb="FFF6E8F8"/>
      <color rgb="FFEED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NÚMERO DE INDICADORES POR ÁREA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'[1]Seguimiento 2024'!$D$6</c:f>
              <c:strCache>
                <c:ptCount val="1"/>
                <c:pt idx="0">
                  <c:v>No. indicadores por áreas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'[1]Seguimiento 2024'!$C$7:$C$14</c:f>
              <c:strCache>
                <c:ptCount val="8"/>
                <c:pt idx="0">
                  <c:v>Dirección General - GI Articulaciones</c:v>
                </c:pt>
                <c:pt idx="1">
                  <c:v>Dirección General - GI Planeación</c:v>
                </c:pt>
                <c:pt idx="2">
                  <c:v>Secretaría General</c:v>
                </c:pt>
                <c:pt idx="3">
                  <c:v>Subdirección de Negocios</c:v>
                </c:pt>
                <c:pt idx="4">
                  <c:v>Subdirección de Gestión Contractual</c:v>
                </c:pt>
                <c:pt idx="5">
                  <c:v>Subdirección de IDT</c:v>
                </c:pt>
                <c:pt idx="6">
                  <c:v>Subdirección de EMAE</c:v>
                </c:pt>
                <c:pt idx="7">
                  <c:v>Total</c:v>
                </c:pt>
              </c:strCache>
            </c:strRef>
          </c:cat>
          <c:val>
            <c:numRef>
              <c:f>'[1]Seguimiento 2024'!$D$7:$D$14</c:f>
              <c:numCache>
                <c:formatCode>General</c:formatCode>
                <c:ptCount val="8"/>
                <c:pt idx="0">
                  <c:v>3</c:v>
                </c:pt>
                <c:pt idx="1">
                  <c:v>1</c:v>
                </c:pt>
                <c:pt idx="2">
                  <c:v>1</c:v>
                </c:pt>
                <c:pt idx="3">
                  <c:v>2</c:v>
                </c:pt>
                <c:pt idx="4">
                  <c:v>2</c:v>
                </c:pt>
                <c:pt idx="5">
                  <c:v>4</c:v>
                </c:pt>
                <c:pt idx="6">
                  <c:v>2</c:v>
                </c:pt>
                <c:pt idx="7">
                  <c:v>15</c:v>
                </c:pt>
              </c:numCache>
            </c:numRef>
          </c:val>
          <c:extLst>
            <c:ext xmlns:c16="http://schemas.microsoft.com/office/drawing/2014/chart" uri="{C3380CC4-5D6E-409C-BE32-E72D297353CC}">
              <c16:uniqueId val="{00000000-56E2-4E69-AF4F-D399242A3175}"/>
            </c:ext>
          </c:extLst>
        </c:ser>
        <c:dLbls>
          <c:dLblPos val="outEnd"/>
          <c:showLegendKey val="0"/>
          <c:showVal val="1"/>
          <c:showCatName val="0"/>
          <c:showSerName val="0"/>
          <c:showPercent val="0"/>
          <c:showBubbleSize val="0"/>
        </c:dLbls>
        <c:gapWidth val="182"/>
        <c:axId val="1043419279"/>
        <c:axId val="1078870431"/>
      </c:barChart>
      <c:catAx>
        <c:axId val="104341927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Área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8870431"/>
        <c:crosses val="autoZero"/>
        <c:auto val="1"/>
        <c:lblAlgn val="ctr"/>
        <c:lblOffset val="100"/>
        <c:noMultiLvlLbl val="0"/>
      </c:catAx>
      <c:valAx>
        <c:axId val="107887043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Indicadores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434192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PORCENTAJE</a:t>
            </a:r>
            <a:r>
              <a:rPr lang="en-US" baseline="0"/>
              <a:t> DE AVANCE PROMEDIO POR ÁREA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4T-2025'!$D$68</c:f>
              <c:strCache>
                <c:ptCount val="1"/>
                <c:pt idx="0">
                  <c:v>% Avance promedio 2023-2025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4T-2025'!$C$69:$C$74</c:f>
              <c:strCache>
                <c:ptCount val="6"/>
                <c:pt idx="0">
                  <c:v>Subdirección de Negocios</c:v>
                </c:pt>
                <c:pt idx="1">
                  <c:v>Dirección General - GI Articulaciones</c:v>
                </c:pt>
                <c:pt idx="2">
                  <c:v>Dirección General - GI Planeación</c:v>
                </c:pt>
                <c:pt idx="3">
                  <c:v>Subdirección de Gestión Contractual</c:v>
                </c:pt>
                <c:pt idx="4">
                  <c:v>Subdirección de EMAE</c:v>
                </c:pt>
                <c:pt idx="5">
                  <c:v>Subdirección de IDT</c:v>
                </c:pt>
              </c:strCache>
            </c:strRef>
          </c:cat>
          <c:val>
            <c:numRef>
              <c:f>'Graficas 4T-2025'!$D$69:$D$74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BE6-4967-BBF0-40B2DC5F33DC}"/>
            </c:ext>
          </c:extLst>
        </c:ser>
        <c:dLbls>
          <c:showLegendKey val="0"/>
          <c:showVal val="0"/>
          <c:showCatName val="0"/>
          <c:showSerName val="0"/>
          <c:showPercent val="0"/>
          <c:showBubbleSize val="0"/>
        </c:dLbls>
        <c:gapWidth val="182"/>
        <c:axId val="287894991"/>
        <c:axId val="287901231"/>
      </c:barChart>
      <c:catAx>
        <c:axId val="2878949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901231"/>
        <c:crosses val="autoZero"/>
        <c:auto val="1"/>
        <c:lblAlgn val="ctr"/>
        <c:lblOffset val="100"/>
        <c:noMultiLvlLbl val="0"/>
      </c:catAx>
      <c:valAx>
        <c:axId val="28790123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a:t>
                </a:r>
                <a:r>
                  <a:rPr lang="es-CO" baseline="0"/>
                  <a:t> avance por área</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894991"/>
        <c:crosses val="autoZero"/>
        <c:crossBetween val="between"/>
        <c:majorUnit val="5.000000000000001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4T-2025'!$D$27</c:f>
              <c:strCache>
                <c:ptCount val="1"/>
                <c:pt idx="0">
                  <c:v>% Avance promedio 2023-2025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4T-2025'!$C$28:$C$34</c:f>
              <c:strCache>
                <c:ptCount val="7"/>
                <c:pt idx="0">
                  <c:v>Subdirección de Negocios</c:v>
                </c:pt>
                <c:pt idx="1">
                  <c:v>Secretaría General</c:v>
                </c:pt>
                <c:pt idx="2">
                  <c:v>Dirección General - GI Articulaciones</c:v>
                </c:pt>
                <c:pt idx="3">
                  <c:v>Subdirección de Gestión Contractual</c:v>
                </c:pt>
                <c:pt idx="4">
                  <c:v>Subdirección de IDT</c:v>
                </c:pt>
                <c:pt idx="5">
                  <c:v>Subdirección de EMAE</c:v>
                </c:pt>
                <c:pt idx="6">
                  <c:v>Dirección General - GI Planeación</c:v>
                </c:pt>
              </c:strCache>
            </c:strRef>
          </c:cat>
          <c:val>
            <c:numRef>
              <c:f>'Graficas 4T-2025'!$D$28:$D$34</c:f>
              <c:numCache>
                <c:formatCode>0%</c:formatCode>
                <c:ptCount val="7"/>
                <c:pt idx="0">
                  <c:v>0</c:v>
                </c:pt>
                <c:pt idx="1">
                  <c:v>1</c:v>
                </c:pt>
                <c:pt idx="2">
                  <c:v>0</c:v>
                </c:pt>
                <c:pt idx="3">
                  <c:v>0</c:v>
                </c:pt>
                <c:pt idx="4">
                  <c:v>0</c:v>
                </c:pt>
                <c:pt idx="5">
                  <c:v>0</c:v>
                </c:pt>
                <c:pt idx="6">
                  <c:v>0</c:v>
                </c:pt>
              </c:numCache>
            </c:numRef>
          </c:val>
          <c:extLst>
            <c:ext xmlns:c16="http://schemas.microsoft.com/office/drawing/2014/chart" uri="{C3380CC4-5D6E-409C-BE32-E72D297353CC}">
              <c16:uniqueId val="{00000000-2F86-4742-96A4-3EDA841061E3}"/>
            </c:ext>
          </c:extLst>
        </c:ser>
        <c:dLbls>
          <c:dLblPos val="outEnd"/>
          <c:showLegendKey val="0"/>
          <c:showVal val="1"/>
          <c:showCatName val="0"/>
          <c:showSerName val="0"/>
          <c:showPercent val="0"/>
          <c:showBubbleSize val="0"/>
        </c:dLbls>
        <c:gapWidth val="219"/>
        <c:overlap val="-27"/>
        <c:axId val="287894511"/>
        <c:axId val="287897391"/>
      </c:barChart>
      <c:catAx>
        <c:axId val="287894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897391"/>
        <c:crosses val="autoZero"/>
        <c:auto val="1"/>
        <c:lblAlgn val="ctr"/>
        <c:lblOffset val="100"/>
        <c:noMultiLvlLbl val="0"/>
      </c:catAx>
      <c:valAx>
        <c:axId val="2878973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 avance</a:t>
                </a:r>
                <a:r>
                  <a:rPr lang="es-CO" baseline="0"/>
                  <a:t> por área</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8945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Comparativo anual  vs cuatrienio acumulado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stacked"/>
        <c:varyColors val="0"/>
        <c:ser>
          <c:idx val="1"/>
          <c:order val="1"/>
          <c:tx>
            <c:strRef>
              <c:f>'Graficas 4T-2025'!$C$61</c:f>
              <c:strCache>
                <c:ptCount val="1"/>
                <c:pt idx="0">
                  <c:v>% Anual</c:v>
                </c:pt>
              </c:strCache>
              <c:extLst xmlns:c15="http://schemas.microsoft.com/office/drawing/2012/chart"/>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'Graficas 4T-2025'!$D$59:$G$59</c15:sqref>
                  </c15:fullRef>
                </c:ext>
              </c:extLst>
              <c:f>'Graficas 4T-2025'!$D$59:$F$59</c:f>
              <c:numCache>
                <c:formatCode>General</c:formatCode>
                <c:ptCount val="3"/>
                <c:pt idx="0">
                  <c:v>2023</c:v>
                </c:pt>
                <c:pt idx="1">
                  <c:v>2024</c:v>
                </c:pt>
                <c:pt idx="2">
                  <c:v>2025</c:v>
                </c:pt>
              </c:numCache>
            </c:numRef>
          </c:cat>
          <c:val>
            <c:numRef>
              <c:extLst>
                <c:ext xmlns:c15="http://schemas.microsoft.com/office/drawing/2012/chart" uri="{02D57815-91ED-43cb-92C2-25804820EDAC}">
                  <c15:fullRef>
                    <c15:sqref>'Graficas 4T-2025'!$D$61:$G$61</c15:sqref>
                  </c15:fullRef>
                </c:ext>
              </c:extLst>
              <c:f>'Graficas 4T-2025'!$D$61:$F$61</c:f>
              <c:numCache>
                <c:formatCode>0%</c:formatCode>
                <c:ptCount val="3"/>
                <c:pt idx="0">
                  <c:v>0</c:v>
                </c:pt>
                <c:pt idx="1">
                  <c:v>0</c:v>
                </c:pt>
                <c:pt idx="2">
                  <c:v>0</c:v>
                </c:pt>
              </c:numCache>
            </c:numRef>
          </c:val>
          <c:extLst xmlns:c15="http://schemas.microsoft.com/office/drawing/2012/chart">
            <c:ext xmlns:c16="http://schemas.microsoft.com/office/drawing/2014/chart" uri="{C3380CC4-5D6E-409C-BE32-E72D297353CC}">
              <c16:uniqueId val="{00000001-16C2-4188-BD4E-53BFF5979163}"/>
            </c:ext>
          </c:extLst>
        </c:ser>
        <c:dLbls>
          <c:showLegendKey val="0"/>
          <c:showVal val="0"/>
          <c:showCatName val="0"/>
          <c:showSerName val="0"/>
          <c:showPercent val="0"/>
          <c:showBubbleSize val="0"/>
        </c:dLbls>
        <c:gapWidth val="247"/>
        <c:overlap val="100"/>
        <c:axId val="1553898575"/>
        <c:axId val="1553901455"/>
        <c:extLst>
          <c:ext xmlns:c15="http://schemas.microsoft.com/office/drawing/2012/chart" uri="{02D57815-91ED-43cb-92C2-25804820EDAC}">
            <c15:filteredBarSeries>
              <c15:ser>
                <c:idx val="0"/>
                <c:order val="0"/>
                <c:tx>
                  <c:strRef>
                    <c:extLst>
                      <c:ext uri="{02D57815-91ED-43cb-92C2-25804820EDAC}">
                        <c15:formulaRef>
                          <c15:sqref>'Graficas 4T-2025'!$C$60</c15:sqref>
                        </c15:formulaRef>
                      </c:ext>
                    </c:extLst>
                    <c:strCache>
                      <c:ptCount val="1"/>
                      <c:pt idx="0">
                        <c:v>INDICADORES </c:v>
                      </c:pt>
                    </c:strCache>
                  </c:strRef>
                </c:tx>
                <c:spPr>
                  <a:solidFill>
                    <a:schemeClr val="accent1"/>
                  </a:solidFill>
                  <a:ln>
                    <a:noFill/>
                  </a:ln>
                  <a:effectLst/>
                </c:spPr>
                <c:invertIfNegative val="0"/>
                <c:cat>
                  <c:numRef>
                    <c:extLst>
                      <c:ext uri="{02D57815-91ED-43cb-92C2-25804820EDAC}">
                        <c15:fullRef>
                          <c15:sqref>'Graficas 4T-2025'!$D$59:$G$59</c15:sqref>
                        </c15:fullRef>
                        <c15:formulaRef>
                          <c15:sqref>'Graficas 4T-2025'!$D$59:$F$59</c15:sqref>
                        </c15:formulaRef>
                      </c:ext>
                    </c:extLst>
                    <c:numCache>
                      <c:formatCode>General</c:formatCode>
                      <c:ptCount val="3"/>
                      <c:pt idx="0">
                        <c:v>2023</c:v>
                      </c:pt>
                      <c:pt idx="1">
                        <c:v>2024</c:v>
                      </c:pt>
                      <c:pt idx="2">
                        <c:v>2025</c:v>
                      </c:pt>
                    </c:numCache>
                  </c:numRef>
                </c:cat>
                <c:val>
                  <c:numRef>
                    <c:extLst>
                      <c:ext uri="{02D57815-91ED-43cb-92C2-25804820EDAC}">
                        <c15:fullRef>
                          <c15:sqref>'Graficas 4T-2025'!$D$60:$G$60</c15:sqref>
                        </c15:fullRef>
                        <c15:formulaRef>
                          <c15:sqref>'Graficas 4T-2025'!$D$60:$F$60</c15:sqref>
                        </c15:formulaRef>
                      </c:ext>
                    </c:extLst>
                    <c:numCache>
                      <c:formatCode>General</c:formatCode>
                      <c:ptCount val="3"/>
                      <c:pt idx="0">
                        <c:v>10</c:v>
                      </c:pt>
                      <c:pt idx="1">
                        <c:v>15</c:v>
                      </c:pt>
                      <c:pt idx="2">
                        <c:v>13</c:v>
                      </c:pt>
                    </c:numCache>
                  </c:numRef>
                </c:val>
                <c:extLst>
                  <c:ext xmlns:c16="http://schemas.microsoft.com/office/drawing/2014/chart" uri="{C3380CC4-5D6E-409C-BE32-E72D297353CC}">
                    <c16:uniqueId val="{00000000-16C2-4188-BD4E-53BFF5979163}"/>
                  </c:ext>
                </c:extLst>
              </c15:ser>
            </c15:filteredBarSeries>
          </c:ext>
        </c:extLst>
      </c:barChart>
      <c:lineChart>
        <c:grouping val="standard"/>
        <c:varyColors val="0"/>
        <c:ser>
          <c:idx val="2"/>
          <c:order val="2"/>
          <c:tx>
            <c:strRef>
              <c:f>'Graficas 4T-2025'!$C$62</c:f>
              <c:strCache>
                <c:ptCount val="1"/>
                <c:pt idx="0">
                  <c:v>% Cuatrienio Acumulado</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'Graficas 4T-2025'!$D$59:$G$59</c15:sqref>
                  </c15:fullRef>
                </c:ext>
              </c:extLst>
              <c:f>'Graficas 4T-2025'!$D$59:$F$59</c:f>
              <c:numCache>
                <c:formatCode>General</c:formatCode>
                <c:ptCount val="3"/>
                <c:pt idx="0">
                  <c:v>2023</c:v>
                </c:pt>
                <c:pt idx="1">
                  <c:v>2024</c:v>
                </c:pt>
                <c:pt idx="2">
                  <c:v>2025</c:v>
                </c:pt>
              </c:numCache>
            </c:numRef>
          </c:cat>
          <c:val>
            <c:numRef>
              <c:extLst>
                <c:ext xmlns:c15="http://schemas.microsoft.com/office/drawing/2012/chart" uri="{02D57815-91ED-43cb-92C2-25804820EDAC}">
                  <c15:fullRef>
                    <c15:sqref>'Graficas 4T-2025'!$D$62:$G$62</c15:sqref>
                  </c15:fullRef>
                </c:ext>
              </c:extLst>
              <c:f>'Graficas 4T-2025'!$D$62:$F$62</c:f>
              <c:numCache>
                <c:formatCode>0%</c:formatCode>
                <c:ptCount val="3"/>
                <c:pt idx="0">
                  <c:v>0.26</c:v>
                </c:pt>
                <c:pt idx="1">
                  <c:v>0.63</c:v>
                </c:pt>
                <c:pt idx="2">
                  <c:v>0.93</c:v>
                </c:pt>
              </c:numCache>
            </c:numRef>
          </c:val>
          <c:smooth val="0"/>
          <c:extLst>
            <c:ext xmlns:c16="http://schemas.microsoft.com/office/drawing/2014/chart" uri="{C3380CC4-5D6E-409C-BE32-E72D297353CC}">
              <c16:uniqueId val="{00000002-16C2-4188-BD4E-53BFF5979163}"/>
            </c:ext>
          </c:extLst>
        </c:ser>
        <c:dLbls>
          <c:showLegendKey val="0"/>
          <c:showVal val="0"/>
          <c:showCatName val="0"/>
          <c:showSerName val="0"/>
          <c:showPercent val="0"/>
          <c:showBubbleSize val="0"/>
        </c:dLbls>
        <c:marker val="1"/>
        <c:smooth val="0"/>
        <c:axId val="1553900975"/>
        <c:axId val="1553902895"/>
      </c:lineChart>
      <c:catAx>
        <c:axId val="155390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3902895"/>
        <c:crosses val="autoZero"/>
        <c:auto val="1"/>
        <c:lblAlgn val="ctr"/>
        <c:lblOffset val="100"/>
        <c:noMultiLvlLbl val="0"/>
      </c:catAx>
      <c:valAx>
        <c:axId val="15539028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3900975"/>
        <c:crosses val="autoZero"/>
        <c:crossBetween val="between"/>
      </c:valAx>
      <c:valAx>
        <c:axId val="1553901455"/>
        <c:scaling>
          <c:orientation val="minMax"/>
          <c:max val="1.1200000000000001"/>
          <c:min val="1"/>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3898575"/>
        <c:crosses val="max"/>
        <c:crossBetween val="between"/>
        <c:majorUnit val="5.000000000000001E-2"/>
      </c:valAx>
      <c:catAx>
        <c:axId val="1553898575"/>
        <c:scaling>
          <c:orientation val="minMax"/>
        </c:scaling>
        <c:delete val="1"/>
        <c:axPos val="b"/>
        <c:numFmt formatCode="General" sourceLinked="1"/>
        <c:majorTickMark val="none"/>
        <c:minorTickMark val="none"/>
        <c:tickLblPos val="nextTo"/>
        <c:crossAx val="155390145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kumimoji="0" lang="es-CO" sz="1400" b="1" i="0" u="none" strike="noStrike" kern="1200" cap="none" spc="0" normalizeH="0" baseline="0" noProof="0" dirty="0">
                <a:ln>
                  <a:noFill/>
                </a:ln>
                <a:solidFill>
                  <a:sysClr val="windowText" lastClr="000000">
                    <a:lumMod val="65000"/>
                    <a:lumOff val="35000"/>
                  </a:sysClr>
                </a:solidFill>
                <a:effectLst/>
                <a:uLnTx/>
                <a:uFillTx/>
              </a:rPr>
              <a:t>NÚMERO INDICADORES POR ÁREAS</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pieChart>
        <c:varyColors val="1"/>
        <c:ser>
          <c:idx val="0"/>
          <c:order val="0"/>
          <c:tx>
            <c:strRef>
              <c:f>'Graficas 4T-2025'!$M$4</c:f>
              <c:strCache>
                <c:ptCount val="1"/>
                <c:pt idx="0">
                  <c:v>No. indicadores por áreas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54-41B5-9A0A-C032338C57C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54-41B5-9A0A-C032338C57C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AB5-4F05-B4AE-BBA3C6BCDA1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AB5-4F05-B4AE-BBA3C6BCDA1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AB5-4F05-B4AE-BBA3C6BCDA1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AB5-4F05-B4AE-BBA3C6BCDA1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AB5-4F05-B4AE-BBA3C6BCDA1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'Graficas 4T-2025'!$L$5:$L$11</c:f>
              <c:strCache>
                <c:ptCount val="7"/>
                <c:pt idx="0">
                  <c:v>Dirección General - GI Articulaciones</c:v>
                </c:pt>
                <c:pt idx="1">
                  <c:v>Dirección General - GI Planeación</c:v>
                </c:pt>
                <c:pt idx="2">
                  <c:v>Secretaría General</c:v>
                </c:pt>
                <c:pt idx="3">
                  <c:v>Subdirección de Negocios</c:v>
                </c:pt>
                <c:pt idx="4">
                  <c:v>Subdirección de Gestión Contractual</c:v>
                </c:pt>
                <c:pt idx="5">
                  <c:v>Subdirección de IDT</c:v>
                </c:pt>
                <c:pt idx="6">
                  <c:v>Subdirección de EMAE</c:v>
                </c:pt>
              </c:strCache>
            </c:strRef>
          </c:cat>
          <c:val>
            <c:numRef>
              <c:f>'Graficas 4T-2025'!$M$5:$M$11</c:f>
              <c:numCache>
                <c:formatCode>General</c:formatCode>
                <c:ptCount val="7"/>
                <c:pt idx="0">
                  <c:v>3</c:v>
                </c:pt>
                <c:pt idx="1">
                  <c:v>1</c:v>
                </c:pt>
                <c:pt idx="2">
                  <c:v>1</c:v>
                </c:pt>
                <c:pt idx="3">
                  <c:v>2</c:v>
                </c:pt>
                <c:pt idx="4">
                  <c:v>2</c:v>
                </c:pt>
                <c:pt idx="5">
                  <c:v>4</c:v>
                </c:pt>
                <c:pt idx="6">
                  <c:v>2</c:v>
                </c:pt>
              </c:numCache>
            </c:numRef>
          </c:val>
          <c:extLst>
            <c:ext xmlns:c16="http://schemas.microsoft.com/office/drawing/2014/chart" uri="{C3380CC4-5D6E-409C-BE32-E72D297353CC}">
              <c16:uniqueId val="{0000000E-1554-41B5-9A0A-C032338C57C7}"/>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'Graficas 4T-2025'!$G$4</c:f>
              <c:strCache>
                <c:ptCount val="1"/>
                <c:pt idx="0">
                  <c:v>No. indicadores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023-4C64-B086-9812B6253B9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023-4C64-B086-9812B6253B9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023-4C64-B086-9812B6253B9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023-4C64-B086-9812B6253B9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023-4C64-B086-9812B6253B9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023-4C64-B086-9812B6253B9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'Graficas 4T-2025'!$F$5:$F$19</c15:sqref>
                  </c15:fullRef>
                </c:ext>
              </c:extLst>
              <c:f>('Graficas 4T-2025'!$F$5,'Graficas 4T-2025'!$F$8,'Graficas 4T-2025'!$F$10:$F$11,'Graficas 4T-2025'!$F$14,'Graficas 4T-2025'!$F$17)</c:f>
              <c:strCache>
                <c:ptCount val="6"/>
                <c:pt idx="0">
                  <c:v>Objetivo 1</c:v>
                </c:pt>
                <c:pt idx="1">
                  <c:v>Objetivo 2</c:v>
                </c:pt>
                <c:pt idx="3">
                  <c:v>Objetivo 3</c:v>
                </c:pt>
                <c:pt idx="4">
                  <c:v>Objetivo 4</c:v>
                </c:pt>
                <c:pt idx="5">
                  <c:v>Objetivo 5</c:v>
                </c:pt>
              </c:strCache>
            </c:strRef>
          </c:cat>
          <c:val>
            <c:numRef>
              <c:extLst>
                <c:ext xmlns:c15="http://schemas.microsoft.com/office/drawing/2012/chart" uri="{02D57815-91ED-43cb-92C2-25804820EDAC}">
                  <c15:fullRef>
                    <c15:sqref>'Graficas 4T-2025'!$G$5:$G$19</c15:sqref>
                  </c15:fullRef>
                </c:ext>
              </c:extLst>
              <c:f>('Graficas 4T-2025'!$G$5,'Graficas 4T-2025'!$G$8,'Graficas 4T-2025'!$G$10:$G$11,'Graficas 4T-2025'!$G$14,'Graficas 4T-2025'!$G$17)</c:f>
              <c:numCache>
                <c:formatCode>General</c:formatCode>
                <c:ptCount val="6"/>
                <c:pt idx="0">
                  <c:v>3</c:v>
                </c:pt>
                <c:pt idx="1">
                  <c:v>2</c:v>
                </c:pt>
                <c:pt idx="3">
                  <c:v>4</c:v>
                </c:pt>
                <c:pt idx="4">
                  <c:v>3</c:v>
                </c:pt>
                <c:pt idx="5">
                  <c:v>3</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8FDE-416C-B0A1-E55DCA597DD4}"/>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'Graficas 4T-2025'!$E$41</c:f>
              <c:strCache>
                <c:ptCount val="1"/>
                <c:pt idx="0">
                  <c:v>% Avance promedio 2023-2025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4T-2025'!$D$42:$D$56</c:f>
              <c:strCache>
                <c:ptCount val="15"/>
                <c:pt idx="0">
                  <c:v>Porcentaje del Sistema Integrado de gestión diseñado e implementado </c:v>
                </c:pt>
                <c:pt idx="1">
                  <c:v>Número de insumos estratégicos desarrollados de análisis o evaluación de los instrumentos que diseñe la ANCP-CCE </c:v>
                </c:pt>
                <c:pt idx="2">
                  <c:v>Porcentaje de cumplimiento del cronograma de trabajo del proyecto (Gobernanza de datos) </c:v>
                </c:pt>
                <c:pt idx="3">
                  <c:v>Porcentaje de cumplimiento del cronograma de trabajo del proyecto (Mi Mercado Popular)</c:v>
                </c:pt>
                <c:pt idx="4">
                  <c:v>Número de documentos funcionales y técnicos relacionados con el desarrollo de una nueva plataforma de compras publicas</c:v>
                </c:pt>
                <c:pt idx="5">
                  <c:v>Número de personas capacitadas </c:v>
                </c:pt>
                <c:pt idx="6">
                  <c:v>Número de Sistemas de compras públicas interoperable con el registro Único de Proponentes - RUP</c:v>
                </c:pt>
                <c:pt idx="7">
                  <c:v>Número de documentos elaborados </c:v>
                </c:pt>
                <c:pt idx="8">
                  <c:v>Modelo de Abastecimiento Estratégico actualizado</c:v>
                </c:pt>
                <c:pt idx="9">
                  <c:v>Número de documentos normativos elaborados</c:v>
                </c:pt>
                <c:pt idx="10">
                  <c:v>Número  de  Departamentos en que se han desarrollado eventos de  capacitación o formación  de manera presencial. </c:v>
                </c:pt>
                <c:pt idx="11">
                  <c:v>Número  de personas capacitadas de la economía popular y comunitaria</c:v>
                </c:pt>
                <c:pt idx="12">
                  <c:v>#¡REF!</c:v>
                </c:pt>
                <c:pt idx="13">
                  <c:v>Porcentaje de proveedores de Economía Popular que participa en los mecanismos puestos en operación a partir del 2023</c:v>
                </c:pt>
                <c:pt idx="14">
                  <c:v>Número de mecanismos de Agregación de Demanda estructurados para la Economía Popular </c:v>
                </c:pt>
              </c:strCache>
            </c:strRef>
          </c:cat>
          <c:val>
            <c:numRef>
              <c:f>'Graficas 4T-2025'!$E$42:$E$56</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1F46-43E7-94C8-A647248F375E}"/>
            </c:ext>
          </c:extLst>
        </c:ser>
        <c:dLbls>
          <c:showLegendKey val="0"/>
          <c:showVal val="0"/>
          <c:showCatName val="0"/>
          <c:showSerName val="0"/>
          <c:showPercent val="0"/>
          <c:showBubbleSize val="0"/>
        </c:dLbls>
        <c:gapWidth val="182"/>
        <c:axId val="1514084944"/>
        <c:axId val="1514085424"/>
      </c:barChart>
      <c:catAx>
        <c:axId val="1514084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14085424"/>
        <c:crosses val="autoZero"/>
        <c:auto val="1"/>
        <c:lblAlgn val="ctr"/>
        <c:lblOffset val="100"/>
        <c:noMultiLvlLbl val="0"/>
      </c:catAx>
      <c:valAx>
        <c:axId val="1514085424"/>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5140849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'Graficas 4T-2025'!$E$78</c:f>
              <c:strCache>
                <c:ptCount val="1"/>
                <c:pt idx="0">
                  <c:v>% cumplimiento metas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4T-2025'!$D$79:$D$91</c:f>
              <c:strCache>
                <c:ptCount val="13"/>
                <c:pt idx="0">
                  <c:v>Porcentaje de cumplimiento del cronograma de trabajo del proyecto (Gobernanza de datos) </c:v>
                </c:pt>
                <c:pt idx="1">
                  <c:v>Porcentaje de cumplimiento del cronograma de trabajo del proyecto (Mi Mercado Popular)</c:v>
                </c:pt>
                <c:pt idx="2">
                  <c:v>Número de Sistemas de compras públicas interoperable con el registro Único de Proponentes - RUP</c:v>
                </c:pt>
                <c:pt idx="3">
                  <c:v>Número de insumos estratégicos desarrollados de análisis o evaluación de los instrumentos que diseñe la ANCP-CCE </c:v>
                </c:pt>
                <c:pt idx="4">
                  <c:v>Modelo de Abastecimiento Estratégico actualizado</c:v>
                </c:pt>
                <c:pt idx="5">
                  <c:v>Número de documentos normativos elaborados</c:v>
                </c:pt>
                <c:pt idx="6">
                  <c:v>Número de documentos elaborados </c:v>
                </c:pt>
                <c:pt idx="7">
                  <c:v>Porcentaje del Sistema Integrado de gestión diseñado e implementado </c:v>
                </c:pt>
                <c:pt idx="8">
                  <c:v>Número de personas capacitadas </c:v>
                </c:pt>
                <c:pt idx="9">
                  <c:v>Número  de  Departamentos en que se han desarrollado eventos de  capacitación o formación  de manera presencial. </c:v>
                </c:pt>
                <c:pt idx="10">
                  <c:v>Porcentaje de proveedores de Economía Popular que participa en los mecanismos puestos en operación a partir del 2023</c:v>
                </c:pt>
                <c:pt idx="11">
                  <c:v>Número  de personas capacitadas de la economía popular y comunitaria</c:v>
                </c:pt>
                <c:pt idx="12">
                  <c:v>Número de mecanismos de Agregación de Demanda estructurados para la Economía Popular </c:v>
                </c:pt>
              </c:strCache>
            </c:strRef>
          </c:cat>
          <c:val>
            <c:numRef>
              <c:f>'Graficas 4T-2025'!$E$79:$E$91</c:f>
              <c:numCache>
                <c:formatCode>0%</c:formatCode>
                <c:ptCount val="13"/>
                <c:pt idx="0">
                  <c:v>0</c:v>
                </c:pt>
                <c:pt idx="1">
                  <c:v>1</c:v>
                </c:pt>
                <c:pt idx="2">
                  <c:v>1</c:v>
                </c:pt>
                <c:pt idx="3">
                  <c:v>1</c:v>
                </c:pt>
                <c:pt idx="4">
                  <c:v>1</c:v>
                </c:pt>
                <c:pt idx="5">
                  <c:v>1</c:v>
                </c:pt>
                <c:pt idx="6">
                  <c:v>1</c:v>
                </c:pt>
                <c:pt idx="7">
                  <c:v>0</c:v>
                </c:pt>
                <c:pt idx="8">
                  <c:v>0</c:v>
                </c:pt>
                <c:pt idx="9">
                  <c:v>0</c:v>
                </c:pt>
                <c:pt idx="10">
                  <c:v>0</c:v>
                </c:pt>
                <c:pt idx="11">
                  <c:v>0</c:v>
                </c:pt>
                <c:pt idx="12">
                  <c:v>2</c:v>
                </c:pt>
              </c:numCache>
            </c:numRef>
          </c:val>
          <c:extLst>
            <c:ext xmlns:c16="http://schemas.microsoft.com/office/drawing/2014/chart" uri="{C3380CC4-5D6E-409C-BE32-E72D297353CC}">
              <c16:uniqueId val="{00000000-4C42-43E6-A48D-79A1D0959170}"/>
            </c:ext>
          </c:extLst>
        </c:ser>
        <c:dLbls>
          <c:showLegendKey val="0"/>
          <c:showVal val="0"/>
          <c:showCatName val="0"/>
          <c:showSerName val="0"/>
          <c:showPercent val="0"/>
          <c:showBubbleSize val="0"/>
        </c:dLbls>
        <c:gapWidth val="182"/>
        <c:axId val="1401238288"/>
        <c:axId val="1401230608"/>
      </c:barChart>
      <c:catAx>
        <c:axId val="1401238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01230608"/>
        <c:crosses val="autoZero"/>
        <c:auto val="1"/>
        <c:lblAlgn val="ctr"/>
        <c:lblOffset val="100"/>
        <c:noMultiLvlLbl val="0"/>
      </c:catAx>
      <c:valAx>
        <c:axId val="1401230608"/>
        <c:scaling>
          <c:orientation val="minMax"/>
        </c:scaling>
        <c:delete val="1"/>
        <c:axPos val="b"/>
        <c:numFmt formatCode="0%" sourceLinked="1"/>
        <c:majorTickMark val="none"/>
        <c:minorTickMark val="none"/>
        <c:tickLblPos val="nextTo"/>
        <c:crossAx val="14012382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81643</xdr:colOff>
      <xdr:row>0</xdr:row>
      <xdr:rowOff>149679</xdr:rowOff>
    </xdr:from>
    <xdr:to>
      <xdr:col>1</xdr:col>
      <xdr:colOff>444029</xdr:colOff>
      <xdr:row>0</xdr:row>
      <xdr:rowOff>1379674</xdr:rowOff>
    </xdr:to>
    <xdr:pic>
      <xdr:nvPicPr>
        <xdr:cNvPr id="2" name="Imagen 1" descr="Imagen que contiene Logotipo&#10;&#10;Descripción generada automáticamente">
          <a:extLst>
            <a:ext uri="{FF2B5EF4-FFF2-40B4-BE49-F238E27FC236}">
              <a16:creationId xmlns:a16="http://schemas.microsoft.com/office/drawing/2014/main" id="{29DA0E63-94C1-4BC5-890F-43DD3851D71C}"/>
            </a:ext>
          </a:extLst>
        </xdr:cNvPr>
        <xdr:cNvPicPr>
          <a:picLocks noChangeAspect="1"/>
        </xdr:cNvPicPr>
      </xdr:nvPicPr>
      <xdr:blipFill>
        <a:blip xmlns:r="http://schemas.openxmlformats.org/officeDocument/2006/relationships" r:embed="rId1"/>
        <a:stretch>
          <a:fillRect/>
        </a:stretch>
      </xdr:blipFill>
      <xdr:spPr>
        <a:xfrm>
          <a:off x="81643" y="149679"/>
          <a:ext cx="2866100" cy="1229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142874</xdr:colOff>
      <xdr:row>0</xdr:row>
      <xdr:rowOff>66676</xdr:rowOff>
    </xdr:from>
    <xdr:to>
      <xdr:col>0</xdr:col>
      <xdr:colOff>1704975</xdr:colOff>
      <xdr:row>0</xdr:row>
      <xdr:rowOff>685800</xdr:rowOff>
    </xdr:to>
    <xdr:pic>
      <xdr:nvPicPr>
        <xdr:cNvPr id="2" name="Imagen 1" descr="Imagen que contiene Logotipo&#10;&#10;Descripción generada automáticamente">
          <a:extLst>
            <a:ext uri="{FF2B5EF4-FFF2-40B4-BE49-F238E27FC236}">
              <a16:creationId xmlns:a16="http://schemas.microsoft.com/office/drawing/2014/main" id="{A36777EF-2548-466C-A28B-3DFC274833F2}"/>
            </a:ext>
          </a:extLst>
        </xdr:cNvPr>
        <xdr:cNvPicPr>
          <a:picLocks noChangeAspect="1"/>
        </xdr:cNvPicPr>
      </xdr:nvPicPr>
      <xdr:blipFill>
        <a:blip xmlns:r="http://schemas.openxmlformats.org/officeDocument/2006/relationships" r:embed="rId1"/>
        <a:stretch>
          <a:fillRect/>
        </a:stretch>
      </xdr:blipFill>
      <xdr:spPr>
        <a:xfrm>
          <a:off x="142874" y="66676"/>
          <a:ext cx="1562101" cy="6191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54428</xdr:colOff>
      <xdr:row>3</xdr:row>
      <xdr:rowOff>8504</xdr:rowOff>
    </xdr:from>
    <xdr:to>
      <xdr:col>18</xdr:col>
      <xdr:colOff>1171913</xdr:colOff>
      <xdr:row>11</xdr:row>
      <xdr:rowOff>81643</xdr:rowOff>
    </xdr:to>
    <xdr:graphicFrame macro="">
      <xdr:nvGraphicFramePr>
        <xdr:cNvPr id="2" name="Gráfico 1">
          <a:extLst>
            <a:ext uri="{FF2B5EF4-FFF2-40B4-BE49-F238E27FC236}">
              <a16:creationId xmlns:a16="http://schemas.microsoft.com/office/drawing/2014/main" id="{4C2C28D9-B214-4275-8661-202B922C46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674403</xdr:colOff>
      <xdr:row>67</xdr:row>
      <xdr:rowOff>12075</xdr:rowOff>
    </xdr:from>
    <xdr:to>
      <xdr:col>14</xdr:col>
      <xdr:colOff>0</xdr:colOff>
      <xdr:row>74</xdr:row>
      <xdr:rowOff>437128</xdr:rowOff>
    </xdr:to>
    <xdr:graphicFrame macro="">
      <xdr:nvGraphicFramePr>
        <xdr:cNvPr id="3" name="Gráfico 2">
          <a:extLst>
            <a:ext uri="{FF2B5EF4-FFF2-40B4-BE49-F238E27FC236}">
              <a16:creationId xmlns:a16="http://schemas.microsoft.com/office/drawing/2014/main" id="{29CA37D7-F064-1A21-A297-E738AE74C8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208357</xdr:colOff>
      <xdr:row>26</xdr:row>
      <xdr:rowOff>8673</xdr:rowOff>
    </xdr:from>
    <xdr:to>
      <xdr:col>15</xdr:col>
      <xdr:colOff>408213</xdr:colOff>
      <xdr:row>39</xdr:row>
      <xdr:rowOff>217713</xdr:rowOff>
    </xdr:to>
    <xdr:graphicFrame macro="">
      <xdr:nvGraphicFramePr>
        <xdr:cNvPr id="4" name="Gráfico 3">
          <a:extLst>
            <a:ext uri="{FF2B5EF4-FFF2-40B4-BE49-F238E27FC236}">
              <a16:creationId xmlns:a16="http://schemas.microsoft.com/office/drawing/2014/main" id="{18395F0C-D184-0299-2716-8025AC6494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57150</xdr:colOff>
      <xdr:row>56</xdr:row>
      <xdr:rowOff>86405</xdr:rowOff>
    </xdr:from>
    <xdr:to>
      <xdr:col>13</xdr:col>
      <xdr:colOff>13607</xdr:colOff>
      <xdr:row>62</xdr:row>
      <xdr:rowOff>81643</xdr:rowOff>
    </xdr:to>
    <xdr:graphicFrame macro="">
      <xdr:nvGraphicFramePr>
        <xdr:cNvPr id="5" name="Gráfico 4">
          <a:extLst>
            <a:ext uri="{FF2B5EF4-FFF2-40B4-BE49-F238E27FC236}">
              <a16:creationId xmlns:a16="http://schemas.microsoft.com/office/drawing/2014/main" id="{A5E4B488-8AFB-7942-24D8-092D9734CC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749754</xdr:colOff>
      <xdr:row>12</xdr:row>
      <xdr:rowOff>223157</xdr:rowOff>
    </xdr:from>
    <xdr:to>
      <xdr:col>18</xdr:col>
      <xdr:colOff>449036</xdr:colOff>
      <xdr:row>18</xdr:row>
      <xdr:rowOff>36739</xdr:rowOff>
    </xdr:to>
    <xdr:graphicFrame macro="">
      <xdr:nvGraphicFramePr>
        <xdr:cNvPr id="10" name="Gráfico 9">
          <a:extLst>
            <a:ext uri="{FF2B5EF4-FFF2-40B4-BE49-F238E27FC236}">
              <a16:creationId xmlns:a16="http://schemas.microsoft.com/office/drawing/2014/main" id="{C6984899-D2FB-4CB9-89FD-F929ADDF7C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548366</xdr:colOff>
      <xdr:row>12</xdr:row>
      <xdr:rowOff>315685</xdr:rowOff>
    </xdr:from>
    <xdr:to>
      <xdr:col>12</xdr:col>
      <xdr:colOff>884464</xdr:colOff>
      <xdr:row>21</xdr:row>
      <xdr:rowOff>108857</xdr:rowOff>
    </xdr:to>
    <xdr:graphicFrame macro="">
      <xdr:nvGraphicFramePr>
        <xdr:cNvPr id="12" name="Gráfico 11">
          <a:extLst>
            <a:ext uri="{FF2B5EF4-FFF2-40B4-BE49-F238E27FC236}">
              <a16:creationId xmlns:a16="http://schemas.microsoft.com/office/drawing/2014/main" id="{B184FAEF-527D-C91C-A3D7-B21987A6F7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714374</xdr:colOff>
      <xdr:row>40</xdr:row>
      <xdr:rowOff>84364</xdr:rowOff>
    </xdr:from>
    <xdr:to>
      <xdr:col>16</xdr:col>
      <xdr:colOff>108857</xdr:colOff>
      <xdr:row>50</xdr:row>
      <xdr:rowOff>517071</xdr:rowOff>
    </xdr:to>
    <xdr:graphicFrame macro="">
      <xdr:nvGraphicFramePr>
        <xdr:cNvPr id="14" name="Gráfico 13">
          <a:extLst>
            <a:ext uri="{FF2B5EF4-FFF2-40B4-BE49-F238E27FC236}">
              <a16:creationId xmlns:a16="http://schemas.microsoft.com/office/drawing/2014/main" id="{7B3031C9-D40A-71BE-3E55-B89C23B4F4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265337</xdr:colOff>
      <xdr:row>76</xdr:row>
      <xdr:rowOff>220434</xdr:rowOff>
    </xdr:from>
    <xdr:to>
      <xdr:col>14</xdr:col>
      <xdr:colOff>1088571</xdr:colOff>
      <xdr:row>86</xdr:row>
      <xdr:rowOff>0</xdr:rowOff>
    </xdr:to>
    <xdr:graphicFrame macro="">
      <xdr:nvGraphicFramePr>
        <xdr:cNvPr id="15" name="Gráfico 14">
          <a:extLst>
            <a:ext uri="{FF2B5EF4-FFF2-40B4-BE49-F238E27FC236}">
              <a16:creationId xmlns:a16="http://schemas.microsoft.com/office/drawing/2014/main" id="{0BBEBC13-E1CA-8D0E-7F05-2779D55CC4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4/Matriz%20%20PEI.xlsx" TargetMode="External"/><Relationship Id="rId2" Type="http://schemas.openxmlformats.org/officeDocument/2006/relationships/externalLinkPath" Target="https://cceficiente-my.sharepoint.com/personal/maira_davila_colombiacompra_gov_co/Documents/ANCP-CCE/PLANES%20Y%20PROGRAMAS/PLAN%20ESTRATEGICO%20INSTITUCIONAL%202023-2026/2024/Matriz%20%20PEI.xlsx" TargetMode="External"/><Relationship Id="rId1" Type="http://schemas.openxmlformats.org/officeDocument/2006/relationships/externalLinkPath" Target="/personal/maira_davila_colombiacompra_gov_co/Documents/ANCP-CCE/PLANES%20Y%20PROGRAMAS/PLAN%20ESTRATEGICO%20INSTITUCIONAL%202023-2026/2024/Matriz%20%20P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lan Estrategico Institucional"/>
      <sheetName val="Modificaciones"/>
      <sheetName val="Seguimiento 2024"/>
      <sheetName val="sept 2024"/>
      <sheetName val="PEI"/>
      <sheetName val="Listas"/>
      <sheetName val="Hoja1"/>
    </sheetNames>
    <sheetDataSet>
      <sheetData sheetId="0"/>
      <sheetData sheetId="1"/>
      <sheetData sheetId="2">
        <row r="6">
          <cell r="D6" t="str">
            <v>No. indicadores por áreas</v>
          </cell>
        </row>
        <row r="7">
          <cell r="C7" t="str">
            <v>Dirección General - GI Articulaciones</v>
          </cell>
          <cell r="D7">
            <v>3</v>
          </cell>
        </row>
        <row r="8">
          <cell r="C8" t="str">
            <v>Dirección General - GI Planeación</v>
          </cell>
          <cell r="D8">
            <v>1</v>
          </cell>
        </row>
        <row r="9">
          <cell r="C9" t="str">
            <v>Secretaría General</v>
          </cell>
          <cell r="D9">
            <v>1</v>
          </cell>
        </row>
        <row r="10">
          <cell r="C10" t="str">
            <v>Subdirección de Negocios</v>
          </cell>
          <cell r="D10">
            <v>2</v>
          </cell>
        </row>
        <row r="11">
          <cell r="C11" t="str">
            <v>Subdirección de Gestión Contractual</v>
          </cell>
          <cell r="D11">
            <v>2</v>
          </cell>
        </row>
        <row r="12">
          <cell r="C12" t="str">
            <v>Subdirección de IDT</v>
          </cell>
          <cell r="D12">
            <v>4</v>
          </cell>
        </row>
        <row r="13">
          <cell r="C13" t="str">
            <v>Subdirección de EMAE</v>
          </cell>
          <cell r="D13">
            <v>2</v>
          </cell>
        </row>
        <row r="14">
          <cell r="C14" t="str">
            <v>Total</v>
          </cell>
          <cell r="D14">
            <v>15</v>
          </cell>
        </row>
      </sheetData>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4E296-DCB4-AD4D-BA51-1D6C06C32775}">
  <sheetPr>
    <pageSetUpPr fitToPage="1"/>
  </sheetPr>
  <dimension ref="A1:P24"/>
  <sheetViews>
    <sheetView tabSelected="1" zoomScale="70" zoomScaleNormal="70" workbookViewId="0">
      <pane ySplit="3" topLeftCell="A11" activePane="bottomLeft" state="frozen"/>
      <selection activeCell="I8" sqref="I8"/>
      <selection pane="bottomLeft" activeCell="E14" sqref="E14"/>
    </sheetView>
  </sheetViews>
  <sheetFormatPr baseColWidth="10" defaultColWidth="11.42578125" defaultRowHeight="39" customHeight="1" x14ac:dyDescent="0.2"/>
  <cols>
    <col min="1" max="1" width="37.5703125" style="1" customWidth="1"/>
    <col min="2" max="2" width="32.85546875" style="1" customWidth="1"/>
    <col min="3" max="3" width="28.28515625" style="40" customWidth="1"/>
    <col min="4" max="4" width="35.85546875" style="2" customWidth="1"/>
    <col min="5" max="5" width="28.85546875" style="2" customWidth="1"/>
    <col min="6" max="6" width="69.28515625" style="2" customWidth="1"/>
    <col min="7" max="7" width="20.42578125" style="2" hidden="1" customWidth="1"/>
    <col min="8" max="9" width="20.42578125" style="2" customWidth="1"/>
    <col min="10" max="10" width="28.85546875" style="43" customWidth="1"/>
    <col min="11" max="14" width="12.85546875" style="44" customWidth="1"/>
    <col min="15" max="15" width="80.28515625" style="45" customWidth="1"/>
    <col min="16" max="16" width="61.5703125" style="1" customWidth="1"/>
    <col min="17" max="16384" width="11.42578125" style="5"/>
  </cols>
  <sheetData>
    <row r="1" spans="1:16" ht="124.5" customHeight="1" thickBot="1" x14ac:dyDescent="0.25">
      <c r="A1" s="122" t="s">
        <v>0</v>
      </c>
      <c r="B1" s="122"/>
      <c r="C1" s="122"/>
      <c r="D1" s="122"/>
      <c r="E1" s="122"/>
      <c r="F1" s="122"/>
      <c r="G1" s="122"/>
      <c r="H1" s="122"/>
      <c r="I1" s="122"/>
      <c r="J1" s="122"/>
      <c r="K1" s="122"/>
      <c r="L1" s="122"/>
      <c r="M1" s="122"/>
      <c r="N1" s="122"/>
      <c r="O1" s="122"/>
      <c r="P1" s="46"/>
    </row>
    <row r="2" spans="1:16" s="6" customFormat="1" ht="39" customHeight="1" x14ac:dyDescent="0.25">
      <c r="A2" s="107" t="s">
        <v>1</v>
      </c>
      <c r="B2" s="109" t="s">
        <v>2</v>
      </c>
      <c r="C2" s="104" t="s">
        <v>3</v>
      </c>
      <c r="D2" s="109" t="s">
        <v>4</v>
      </c>
      <c r="E2" s="109" t="s">
        <v>5</v>
      </c>
      <c r="F2" s="104" t="s">
        <v>6</v>
      </c>
      <c r="G2" s="109" t="s">
        <v>7</v>
      </c>
      <c r="H2" s="104" t="s">
        <v>8</v>
      </c>
      <c r="I2" s="104" t="s">
        <v>9</v>
      </c>
      <c r="J2" s="104" t="s">
        <v>10</v>
      </c>
      <c r="K2" s="104" t="s">
        <v>11</v>
      </c>
      <c r="L2" s="104"/>
      <c r="M2" s="104"/>
      <c r="N2" s="104"/>
      <c r="O2" s="118" t="s">
        <v>12</v>
      </c>
    </row>
    <row r="3" spans="1:16" s="6" customFormat="1" ht="40.5" customHeight="1" thickBot="1" x14ac:dyDescent="0.3">
      <c r="A3" s="108"/>
      <c r="B3" s="110"/>
      <c r="C3" s="105"/>
      <c r="D3" s="110"/>
      <c r="E3" s="110"/>
      <c r="F3" s="105"/>
      <c r="G3" s="110"/>
      <c r="H3" s="105"/>
      <c r="I3" s="105"/>
      <c r="J3" s="105"/>
      <c r="K3" s="4">
        <v>2023</v>
      </c>
      <c r="L3" s="4">
        <v>2024</v>
      </c>
      <c r="M3" s="4">
        <v>2025</v>
      </c>
      <c r="N3" s="4">
        <v>2026</v>
      </c>
      <c r="O3" s="119"/>
    </row>
    <row r="4" spans="1:16" ht="123" customHeight="1" x14ac:dyDescent="0.2">
      <c r="A4" s="7" t="s">
        <v>13</v>
      </c>
      <c r="B4" s="8" t="s">
        <v>14</v>
      </c>
      <c r="C4" s="9" t="s">
        <v>15</v>
      </c>
      <c r="D4" s="9" t="s">
        <v>16</v>
      </c>
      <c r="E4" s="9" t="s">
        <v>17</v>
      </c>
      <c r="F4" s="10"/>
      <c r="G4" s="9" t="s">
        <v>18</v>
      </c>
      <c r="H4" s="9" t="s">
        <v>19</v>
      </c>
      <c r="I4" s="9" t="s">
        <v>20</v>
      </c>
      <c r="J4" s="9" t="s">
        <v>21</v>
      </c>
      <c r="K4" s="120" t="s">
        <v>22</v>
      </c>
      <c r="L4" s="120"/>
      <c r="M4" s="120"/>
      <c r="N4" s="120"/>
      <c r="O4" s="11" t="s">
        <v>23</v>
      </c>
    </row>
    <row r="5" spans="1:16" ht="168" customHeight="1" x14ac:dyDescent="0.2">
      <c r="A5" s="101" t="s">
        <v>24</v>
      </c>
      <c r="B5" s="113" t="s">
        <v>25</v>
      </c>
      <c r="C5" s="13" t="s">
        <v>26</v>
      </c>
      <c r="D5" s="13" t="s">
        <v>27</v>
      </c>
      <c r="E5" s="13" t="s">
        <v>28</v>
      </c>
      <c r="F5" s="14" t="s">
        <v>29</v>
      </c>
      <c r="G5" s="12">
        <v>1</v>
      </c>
      <c r="H5" s="13">
        <v>1</v>
      </c>
      <c r="I5" s="12" t="s">
        <v>30</v>
      </c>
      <c r="J5" s="15" t="s">
        <v>31</v>
      </c>
      <c r="K5" s="13">
        <v>0</v>
      </c>
      <c r="L5" s="13" t="s">
        <v>32</v>
      </c>
      <c r="M5" s="13" t="s">
        <v>33</v>
      </c>
      <c r="N5" s="13" t="s">
        <v>34</v>
      </c>
      <c r="O5" s="16" t="s">
        <v>35</v>
      </c>
    </row>
    <row r="6" spans="1:16" ht="163.5" customHeight="1" x14ac:dyDescent="0.2">
      <c r="A6" s="101"/>
      <c r="B6" s="113"/>
      <c r="C6" s="111" t="s">
        <v>36</v>
      </c>
      <c r="D6" s="13" t="s">
        <v>37</v>
      </c>
      <c r="E6" s="13" t="s">
        <v>38</v>
      </c>
      <c r="F6" s="17" t="s">
        <v>39</v>
      </c>
      <c r="G6" s="13">
        <v>4</v>
      </c>
      <c r="H6" s="13">
        <f>SUM(K6:N6)</f>
        <v>22</v>
      </c>
      <c r="I6" s="13" t="s">
        <v>40</v>
      </c>
      <c r="J6" s="18" t="s">
        <v>41</v>
      </c>
      <c r="K6" s="13">
        <v>4</v>
      </c>
      <c r="L6" s="13">
        <v>7</v>
      </c>
      <c r="M6" s="13">
        <v>8</v>
      </c>
      <c r="N6" s="13">
        <v>3</v>
      </c>
      <c r="O6" s="16" t="s">
        <v>42</v>
      </c>
    </row>
    <row r="7" spans="1:16" ht="163.5" customHeight="1" x14ac:dyDescent="0.2">
      <c r="A7" s="101"/>
      <c r="B7" s="113"/>
      <c r="C7" s="111"/>
      <c r="D7" s="13" t="s">
        <v>43</v>
      </c>
      <c r="E7" s="13" t="s">
        <v>44</v>
      </c>
      <c r="F7" s="17" t="s">
        <v>45</v>
      </c>
      <c r="G7" s="13">
        <v>2</v>
      </c>
      <c r="H7" s="13">
        <f>SUM(K7:N7)</f>
        <v>20</v>
      </c>
      <c r="I7" s="13" t="s">
        <v>40</v>
      </c>
      <c r="J7" s="18" t="s">
        <v>41</v>
      </c>
      <c r="K7" s="13">
        <v>4</v>
      </c>
      <c r="L7" s="13">
        <v>7</v>
      </c>
      <c r="M7" s="13">
        <v>7</v>
      </c>
      <c r="N7" s="13">
        <v>2</v>
      </c>
      <c r="O7" s="16" t="s">
        <v>46</v>
      </c>
    </row>
    <row r="8" spans="1:16" ht="132.75" customHeight="1" x14ac:dyDescent="0.2">
      <c r="A8" s="121" t="s">
        <v>47</v>
      </c>
      <c r="B8" s="117" t="s">
        <v>48</v>
      </c>
      <c r="C8" s="112" t="s">
        <v>36</v>
      </c>
      <c r="D8" s="20" t="s">
        <v>49</v>
      </c>
      <c r="E8" s="21" t="s">
        <v>50</v>
      </c>
      <c r="F8" s="22" t="s">
        <v>51</v>
      </c>
      <c r="G8" s="21">
        <v>0</v>
      </c>
      <c r="H8" s="21">
        <f>K8+L8+M8+N8</f>
        <v>7</v>
      </c>
      <c r="I8" s="21" t="s">
        <v>30</v>
      </c>
      <c r="J8" s="23" t="s">
        <v>52</v>
      </c>
      <c r="K8" s="21">
        <v>3</v>
      </c>
      <c r="L8" s="21">
        <v>1</v>
      </c>
      <c r="M8" s="21">
        <v>1</v>
      </c>
      <c r="N8" s="21">
        <v>2</v>
      </c>
      <c r="O8" s="24" t="s">
        <v>53</v>
      </c>
    </row>
    <row r="9" spans="1:16" ht="75.75" customHeight="1" x14ac:dyDescent="0.2">
      <c r="A9" s="121"/>
      <c r="B9" s="117"/>
      <c r="C9" s="112"/>
      <c r="D9" s="126" t="s">
        <v>54</v>
      </c>
      <c r="E9" s="117" t="s">
        <v>55</v>
      </c>
      <c r="F9" s="103" t="s">
        <v>56</v>
      </c>
      <c r="G9" s="115">
        <v>0</v>
      </c>
      <c r="H9" s="116">
        <v>0.32</v>
      </c>
      <c r="I9" s="115" t="s">
        <v>57</v>
      </c>
      <c r="J9" s="125" t="s">
        <v>52</v>
      </c>
      <c r="K9" s="123">
        <v>0.23799999999999999</v>
      </c>
      <c r="L9" s="123">
        <v>0.28000000000000003</v>
      </c>
      <c r="M9" s="123">
        <v>0.31</v>
      </c>
      <c r="N9" s="123">
        <v>0.32</v>
      </c>
      <c r="O9" s="124" t="s">
        <v>58</v>
      </c>
    </row>
    <row r="10" spans="1:16" ht="60" customHeight="1" x14ac:dyDescent="0.2">
      <c r="A10" s="121"/>
      <c r="B10" s="117"/>
      <c r="C10" s="112"/>
      <c r="D10" s="126"/>
      <c r="E10" s="117"/>
      <c r="F10" s="103"/>
      <c r="G10" s="115"/>
      <c r="H10" s="116"/>
      <c r="I10" s="115"/>
      <c r="J10" s="125"/>
      <c r="K10" s="123"/>
      <c r="L10" s="123"/>
      <c r="M10" s="123"/>
      <c r="N10" s="123"/>
      <c r="O10" s="124"/>
    </row>
    <row r="11" spans="1:16" ht="270" customHeight="1" x14ac:dyDescent="0.2">
      <c r="A11" s="101" t="s">
        <v>59</v>
      </c>
      <c r="B11" s="113" t="s">
        <v>60</v>
      </c>
      <c r="C11" s="13" t="s">
        <v>36</v>
      </c>
      <c r="D11" s="13" t="s">
        <v>61</v>
      </c>
      <c r="E11" s="12" t="s">
        <v>62</v>
      </c>
      <c r="F11" s="14" t="s">
        <v>147</v>
      </c>
      <c r="G11" s="13" t="s">
        <v>63</v>
      </c>
      <c r="H11" s="26">
        <v>1</v>
      </c>
      <c r="I11" s="13" t="s">
        <v>57</v>
      </c>
      <c r="J11" s="18" t="s">
        <v>64</v>
      </c>
      <c r="K11" s="26">
        <v>0.2</v>
      </c>
      <c r="L11" s="26">
        <v>0.4</v>
      </c>
      <c r="M11" s="26">
        <v>0.2</v>
      </c>
      <c r="N11" s="26">
        <v>0.2</v>
      </c>
      <c r="O11" s="27" t="s">
        <v>148</v>
      </c>
    </row>
    <row r="12" spans="1:16" ht="170.25" customHeight="1" x14ac:dyDescent="0.2">
      <c r="A12" s="101"/>
      <c r="B12" s="113"/>
      <c r="C12" s="111" t="s">
        <v>26</v>
      </c>
      <c r="D12" s="13" t="s">
        <v>65</v>
      </c>
      <c r="E12" s="12" t="s">
        <v>66</v>
      </c>
      <c r="F12" s="25" t="s">
        <v>145</v>
      </c>
      <c r="G12" s="13" t="s">
        <v>63</v>
      </c>
      <c r="H12" s="13">
        <v>1</v>
      </c>
      <c r="I12" s="13" t="s">
        <v>40</v>
      </c>
      <c r="J12" s="18" t="s">
        <v>64</v>
      </c>
      <c r="K12" s="28">
        <v>0</v>
      </c>
      <c r="L12" s="28">
        <v>0.2</v>
      </c>
      <c r="M12" s="28">
        <v>0.65</v>
      </c>
      <c r="N12" s="28">
        <v>1</v>
      </c>
      <c r="O12" s="27" t="s">
        <v>146</v>
      </c>
    </row>
    <row r="13" spans="1:16" ht="279" customHeight="1" x14ac:dyDescent="0.2">
      <c r="A13" s="101"/>
      <c r="B13" s="113"/>
      <c r="C13" s="111"/>
      <c r="D13" s="13" t="s">
        <v>67</v>
      </c>
      <c r="E13" s="13" t="s">
        <v>68</v>
      </c>
      <c r="F13" s="48" t="s">
        <v>142</v>
      </c>
      <c r="G13" s="13" t="s">
        <v>63</v>
      </c>
      <c r="H13" s="13">
        <v>5</v>
      </c>
      <c r="I13" s="13" t="s">
        <v>40</v>
      </c>
      <c r="J13" s="18" t="s">
        <v>64</v>
      </c>
      <c r="K13" s="13">
        <v>2</v>
      </c>
      <c r="L13" s="13">
        <v>2</v>
      </c>
      <c r="M13" s="13">
        <v>0</v>
      </c>
      <c r="N13" s="13">
        <v>1</v>
      </c>
      <c r="O13" s="27" t="s">
        <v>143</v>
      </c>
    </row>
    <row r="14" spans="1:16" ht="240" customHeight="1" x14ac:dyDescent="0.2">
      <c r="A14" s="101"/>
      <c r="B14" s="113"/>
      <c r="C14" s="13" t="s">
        <v>69</v>
      </c>
      <c r="D14" s="13" t="s">
        <v>70</v>
      </c>
      <c r="E14" s="13" t="s">
        <v>62</v>
      </c>
      <c r="F14" s="25" t="s">
        <v>71</v>
      </c>
      <c r="G14" s="12" t="s">
        <v>72</v>
      </c>
      <c r="H14" s="26">
        <v>1</v>
      </c>
      <c r="I14" s="13" t="s">
        <v>57</v>
      </c>
      <c r="J14" s="18" t="s">
        <v>64</v>
      </c>
      <c r="K14" s="26">
        <v>0.3</v>
      </c>
      <c r="L14" s="26">
        <v>0.25</v>
      </c>
      <c r="M14" s="26">
        <v>0.25</v>
      </c>
      <c r="N14" s="26">
        <v>0.2</v>
      </c>
      <c r="O14" s="27" t="s">
        <v>73</v>
      </c>
    </row>
    <row r="15" spans="1:16" ht="150" customHeight="1" x14ac:dyDescent="0.2">
      <c r="A15" s="106" t="s">
        <v>74</v>
      </c>
      <c r="B15" s="117" t="s">
        <v>75</v>
      </c>
      <c r="C15" s="19" t="s">
        <v>76</v>
      </c>
      <c r="D15" s="19" t="s">
        <v>77</v>
      </c>
      <c r="E15" s="19" t="s">
        <v>78</v>
      </c>
      <c r="F15" s="22"/>
      <c r="G15" s="29">
        <v>40200</v>
      </c>
      <c r="H15" s="47">
        <f>K15+L15+M15+N15</f>
        <v>170000</v>
      </c>
      <c r="I15" s="19" t="s">
        <v>40</v>
      </c>
      <c r="J15" s="30" t="s">
        <v>79</v>
      </c>
      <c r="K15" s="47">
        <v>30000</v>
      </c>
      <c r="L15" s="47">
        <v>49000</v>
      </c>
      <c r="M15" s="47">
        <v>61000</v>
      </c>
      <c r="N15" s="47">
        <v>30000</v>
      </c>
      <c r="O15" s="24" t="s">
        <v>80</v>
      </c>
    </row>
    <row r="16" spans="1:16" ht="141.75" customHeight="1" x14ac:dyDescent="0.2">
      <c r="A16" s="106"/>
      <c r="B16" s="117"/>
      <c r="C16" s="112" t="s">
        <v>36</v>
      </c>
      <c r="D16" s="19" t="s">
        <v>81</v>
      </c>
      <c r="E16" s="19" t="s">
        <v>82</v>
      </c>
      <c r="F16" s="22"/>
      <c r="G16" s="19" t="s">
        <v>63</v>
      </c>
      <c r="H16" s="31">
        <v>20000</v>
      </c>
      <c r="I16" s="19" t="s">
        <v>40</v>
      </c>
      <c r="J16" s="30" t="s">
        <v>79</v>
      </c>
      <c r="K16" s="31" t="s">
        <v>63</v>
      </c>
      <c r="L16" s="31">
        <v>6000</v>
      </c>
      <c r="M16" s="31">
        <v>8000</v>
      </c>
      <c r="N16" s="31">
        <f>(N15*20%)</f>
        <v>6000</v>
      </c>
      <c r="O16" s="24" t="s">
        <v>83</v>
      </c>
    </row>
    <row r="17" spans="1:15" ht="188.25" customHeight="1" x14ac:dyDescent="0.2">
      <c r="A17" s="106"/>
      <c r="B17" s="117"/>
      <c r="C17" s="112"/>
      <c r="D17" s="19" t="s">
        <v>84</v>
      </c>
      <c r="E17" s="19" t="s">
        <v>85</v>
      </c>
      <c r="F17" s="22"/>
      <c r="G17" s="19" t="s">
        <v>63</v>
      </c>
      <c r="H17" s="19">
        <v>33</v>
      </c>
      <c r="I17" s="19" t="s">
        <v>40</v>
      </c>
      <c r="J17" s="30" t="s">
        <v>79</v>
      </c>
      <c r="K17" s="19">
        <v>14</v>
      </c>
      <c r="L17" s="19">
        <v>20</v>
      </c>
      <c r="M17" s="19">
        <v>25</v>
      </c>
      <c r="N17" s="19">
        <v>15</v>
      </c>
      <c r="O17" s="24" t="s">
        <v>144</v>
      </c>
    </row>
    <row r="18" spans="1:15" ht="268.5" customHeight="1" x14ac:dyDescent="0.2">
      <c r="A18" s="101" t="s">
        <v>86</v>
      </c>
      <c r="B18" s="113" t="s">
        <v>87</v>
      </c>
      <c r="C18" s="13" t="s">
        <v>76</v>
      </c>
      <c r="D18" s="12" t="s">
        <v>88</v>
      </c>
      <c r="E18" s="12" t="s">
        <v>89</v>
      </c>
      <c r="F18" s="14" t="s">
        <v>90</v>
      </c>
      <c r="G18" s="12" t="s">
        <v>91</v>
      </c>
      <c r="H18" s="32">
        <v>1</v>
      </c>
      <c r="I18" s="12" t="s">
        <v>92</v>
      </c>
      <c r="J18" s="15" t="s">
        <v>93</v>
      </c>
      <c r="K18" s="32">
        <v>0.2</v>
      </c>
      <c r="L18" s="32">
        <v>0.8</v>
      </c>
      <c r="M18" s="33"/>
      <c r="N18" s="33"/>
      <c r="O18" s="16" t="s">
        <v>94</v>
      </c>
    </row>
    <row r="19" spans="1:15" ht="96" customHeight="1" x14ac:dyDescent="0.2">
      <c r="A19" s="101"/>
      <c r="B19" s="113"/>
      <c r="C19" s="13" t="s">
        <v>76</v>
      </c>
      <c r="D19" s="12" t="s">
        <v>95</v>
      </c>
      <c r="E19" s="12" t="s">
        <v>96</v>
      </c>
      <c r="F19" s="14" t="s">
        <v>97</v>
      </c>
      <c r="G19" s="12" t="s">
        <v>98</v>
      </c>
      <c r="H19" s="32">
        <v>1</v>
      </c>
      <c r="I19" s="12" t="s">
        <v>92</v>
      </c>
      <c r="J19" s="15" t="s">
        <v>99</v>
      </c>
      <c r="K19" s="12" t="s">
        <v>63</v>
      </c>
      <c r="L19" s="32">
        <v>0.3</v>
      </c>
      <c r="M19" s="32">
        <v>0.3</v>
      </c>
      <c r="N19" s="32">
        <v>0.4</v>
      </c>
      <c r="O19" s="16" t="s">
        <v>100</v>
      </c>
    </row>
    <row r="20" spans="1:15" ht="135" customHeight="1" thickBot="1" x14ac:dyDescent="0.25">
      <c r="A20" s="102"/>
      <c r="B20" s="114"/>
      <c r="C20" s="35" t="s">
        <v>76</v>
      </c>
      <c r="D20" s="35" t="s">
        <v>101</v>
      </c>
      <c r="E20" s="35" t="s">
        <v>102</v>
      </c>
      <c r="F20" s="36" t="s">
        <v>103</v>
      </c>
      <c r="G20" s="35">
        <v>0</v>
      </c>
      <c r="H20" s="35">
        <v>6</v>
      </c>
      <c r="I20" s="34" t="s">
        <v>40</v>
      </c>
      <c r="J20" s="37" t="s">
        <v>31</v>
      </c>
      <c r="K20" s="35">
        <v>0</v>
      </c>
      <c r="L20" s="35">
        <v>2</v>
      </c>
      <c r="M20" s="35">
        <v>2</v>
      </c>
      <c r="N20" s="35">
        <v>2</v>
      </c>
      <c r="O20" s="38" t="s">
        <v>104</v>
      </c>
    </row>
    <row r="21" spans="1:15" ht="39" customHeight="1" x14ac:dyDescent="0.2">
      <c r="A21" s="39"/>
      <c r="B21" s="39"/>
      <c r="D21" s="40"/>
      <c r="E21" s="40"/>
      <c r="F21" s="40"/>
      <c r="G21" s="40"/>
      <c r="H21" s="40"/>
      <c r="I21" s="40"/>
      <c r="J21" s="41"/>
      <c r="K21" s="3"/>
      <c r="L21" s="3"/>
      <c r="M21" s="3"/>
      <c r="N21" s="3"/>
      <c r="O21" s="42"/>
    </row>
    <row r="22" spans="1:15" ht="39" customHeight="1" x14ac:dyDescent="0.2">
      <c r="A22" s="39"/>
      <c r="B22" s="39"/>
      <c r="D22" s="40"/>
      <c r="E22" s="40"/>
      <c r="F22" s="40"/>
      <c r="G22" s="40"/>
      <c r="H22" s="40"/>
      <c r="I22" s="40"/>
      <c r="J22" s="41"/>
      <c r="K22" s="3"/>
      <c r="L22" s="3"/>
      <c r="M22" s="3"/>
      <c r="N22" s="3"/>
      <c r="O22" s="42"/>
    </row>
    <row r="23" spans="1:15" ht="39" customHeight="1" x14ac:dyDescent="0.2">
      <c r="A23" s="39"/>
      <c r="B23" s="39"/>
      <c r="D23" s="40"/>
      <c r="E23" s="40"/>
      <c r="F23" s="40"/>
      <c r="G23" s="40"/>
      <c r="H23" s="40"/>
      <c r="I23" s="40"/>
      <c r="J23" s="41"/>
      <c r="K23" s="3"/>
      <c r="L23" s="3"/>
      <c r="M23" s="3"/>
      <c r="N23" s="3"/>
      <c r="O23" s="42"/>
    </row>
    <row r="24" spans="1:15" ht="39" customHeight="1" x14ac:dyDescent="0.2">
      <c r="A24" s="39"/>
      <c r="B24" s="39"/>
      <c r="D24" s="40"/>
      <c r="E24" s="40"/>
      <c r="F24" s="40"/>
      <c r="G24" s="40"/>
      <c r="H24" s="40"/>
      <c r="I24" s="40"/>
      <c r="J24" s="41"/>
      <c r="K24" s="3"/>
      <c r="L24" s="3"/>
      <c r="M24" s="3"/>
      <c r="N24" s="3"/>
      <c r="O24" s="42"/>
    </row>
  </sheetData>
  <sheetProtection algorithmName="SHA-512" hashValue="asqRH4WUXslexZgNpiCcC3Vrjn4+Ipt7hHWvM7QlRg0Q+4NWP5WARJXWo3E090qP5yw5DQZOR7vQ6ORl3IxRug==" saltValue="2VWnZKdSePe6w3UPyNsKag==" spinCount="100000" sheet="1" objects="1" scenarios="1" selectLockedCells="1" autoFilter="0" selectUnlockedCells="1"/>
  <autoFilter ref="A3:P20" xr:uid="{ED44E296-DCB4-AD4D-BA51-1D6C06C32775}"/>
  <mergeCells count="40">
    <mergeCell ref="A1:O1"/>
    <mergeCell ref="N9:N10"/>
    <mergeCell ref="O9:O10"/>
    <mergeCell ref="I9:I10"/>
    <mergeCell ref="J9:J10"/>
    <mergeCell ref="K9:K10"/>
    <mergeCell ref="L9:L10"/>
    <mergeCell ref="M9:M10"/>
    <mergeCell ref="D9:D10"/>
    <mergeCell ref="E9:E10"/>
    <mergeCell ref="A11:A14"/>
    <mergeCell ref="B5:B7"/>
    <mergeCell ref="A5:A7"/>
    <mergeCell ref="A8:A10"/>
    <mergeCell ref="C6:C7"/>
    <mergeCell ref="C16:C17"/>
    <mergeCell ref="B15:B17"/>
    <mergeCell ref="B11:B14"/>
    <mergeCell ref="B8:B10"/>
    <mergeCell ref="O2:O3"/>
    <mergeCell ref="G2:G3"/>
    <mergeCell ref="E2:E3"/>
    <mergeCell ref="K4:N4"/>
    <mergeCell ref="D2:D3"/>
    <mergeCell ref="A18:A20"/>
    <mergeCell ref="F9:F10"/>
    <mergeCell ref="K2:N2"/>
    <mergeCell ref="J2:J3"/>
    <mergeCell ref="H2:H3"/>
    <mergeCell ref="I2:I3"/>
    <mergeCell ref="F2:F3"/>
    <mergeCell ref="A15:A17"/>
    <mergeCell ref="C2:C3"/>
    <mergeCell ref="A2:A3"/>
    <mergeCell ref="B2:B3"/>
    <mergeCell ref="C12:C13"/>
    <mergeCell ref="C8:C10"/>
    <mergeCell ref="B18:B20"/>
    <mergeCell ref="G9:G10"/>
    <mergeCell ref="H9:H10"/>
  </mergeCells>
  <phoneticPr fontId="3" type="noConversion"/>
  <dataValidations count="1">
    <dataValidation allowBlank="1" showInputMessage="1" showErrorMessage="1" sqref="E12:F12" xr:uid="{0255F4F4-184A-42D5-BB54-2F7F091C7EEF}"/>
  </dataValidations>
  <pageMargins left="0.7" right="0.7" top="0.75" bottom="0.75" header="0.3" footer="0.3"/>
  <pageSetup scale="24"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BD861-94C9-476D-9047-D24D9470DEF3}">
  <dimension ref="A1:Q21"/>
  <sheetViews>
    <sheetView zoomScale="80" zoomScaleNormal="80" workbookViewId="0">
      <selection activeCell="E4" sqref="E4"/>
    </sheetView>
  </sheetViews>
  <sheetFormatPr baseColWidth="10" defaultColWidth="11.42578125" defaultRowHeight="28.5" customHeight="1" x14ac:dyDescent="0.2"/>
  <cols>
    <col min="1" max="1" width="27" style="1" customWidth="1"/>
    <col min="2" max="2" width="17.140625" style="44" customWidth="1"/>
    <col min="3" max="3" width="22.140625" style="1" customWidth="1"/>
    <col min="4" max="4" width="28.7109375" style="1" customWidth="1"/>
    <col min="5" max="5" width="15.7109375" style="44" customWidth="1"/>
    <col min="6" max="9" width="10.7109375" style="44" customWidth="1"/>
    <col min="10" max="10" width="91.28515625" style="1" customWidth="1"/>
    <col min="11" max="11" width="17.28515625" style="44" customWidth="1"/>
    <col min="12" max="15" width="10.7109375" style="44" customWidth="1"/>
    <col min="16" max="16" width="17.85546875" style="44" customWidth="1"/>
    <col min="17" max="17" width="17.28515625" style="44" customWidth="1"/>
    <col min="18" max="16384" width="11.42578125" style="1"/>
  </cols>
  <sheetData>
    <row r="1" spans="1:17" ht="58.5" customHeight="1" thickBot="1" x14ac:dyDescent="0.25">
      <c r="A1" s="140"/>
      <c r="B1" s="141" t="s">
        <v>149</v>
      </c>
      <c r="C1" s="142"/>
      <c r="D1" s="142"/>
      <c r="E1" s="142"/>
      <c r="F1" s="142"/>
      <c r="G1" s="142"/>
      <c r="H1" s="142"/>
      <c r="I1" s="142"/>
      <c r="J1" s="142"/>
      <c r="K1" s="142"/>
      <c r="L1" s="142"/>
      <c r="M1" s="142"/>
      <c r="N1" s="142"/>
      <c r="O1" s="142"/>
      <c r="P1" s="142"/>
      <c r="Q1" s="142"/>
    </row>
    <row r="2" spans="1:17" ht="31.5" customHeight="1" x14ac:dyDescent="0.2">
      <c r="A2" s="143" t="s">
        <v>150</v>
      </c>
      <c r="B2" s="144" t="s">
        <v>151</v>
      </c>
      <c r="C2" s="145" t="s">
        <v>152</v>
      </c>
      <c r="D2" s="144" t="s">
        <v>153</v>
      </c>
      <c r="E2" s="144" t="s">
        <v>154</v>
      </c>
      <c r="F2" s="144" t="s">
        <v>155</v>
      </c>
      <c r="G2" s="144"/>
      <c r="H2" s="144"/>
      <c r="I2" s="144"/>
      <c r="J2" s="144" t="s">
        <v>156</v>
      </c>
      <c r="K2" s="144" t="s">
        <v>157</v>
      </c>
      <c r="L2" s="144" t="s">
        <v>158</v>
      </c>
      <c r="M2" s="144"/>
      <c r="N2" s="144"/>
      <c r="O2" s="144"/>
      <c r="P2" s="146" t="s">
        <v>159</v>
      </c>
      <c r="Q2" s="144" t="s">
        <v>160</v>
      </c>
    </row>
    <row r="3" spans="1:17" ht="18.75" customHeight="1" thickBot="1" x14ac:dyDescent="0.25">
      <c r="A3" s="147"/>
      <c r="B3" s="148"/>
      <c r="C3" s="149"/>
      <c r="D3" s="148"/>
      <c r="E3" s="148"/>
      <c r="F3" s="150">
        <v>2023</v>
      </c>
      <c r="G3" s="151">
        <v>2024</v>
      </c>
      <c r="H3" s="151">
        <v>2025</v>
      </c>
      <c r="I3" s="151">
        <v>2026</v>
      </c>
      <c r="J3" s="148"/>
      <c r="K3" s="148"/>
      <c r="L3" s="150">
        <v>2023</v>
      </c>
      <c r="M3" s="151">
        <v>2024</v>
      </c>
      <c r="N3" s="151">
        <v>2025</v>
      </c>
      <c r="O3" s="151">
        <v>2026</v>
      </c>
      <c r="P3" s="152"/>
      <c r="Q3" s="148"/>
    </row>
    <row r="4" spans="1:17" ht="214.5" customHeight="1" x14ac:dyDescent="0.2">
      <c r="A4" s="153" t="s">
        <v>105</v>
      </c>
      <c r="B4" s="154">
        <v>45630</v>
      </c>
      <c r="C4" s="155" t="s">
        <v>67</v>
      </c>
      <c r="D4" s="155" t="s">
        <v>68</v>
      </c>
      <c r="E4" s="64">
        <v>7</v>
      </c>
      <c r="F4" s="64">
        <v>2</v>
      </c>
      <c r="G4" s="64">
        <v>2</v>
      </c>
      <c r="H4" s="64">
        <v>2</v>
      </c>
      <c r="I4" s="64">
        <v>1</v>
      </c>
      <c r="J4" s="156" t="s">
        <v>161</v>
      </c>
      <c r="K4" s="80">
        <v>7</v>
      </c>
      <c r="L4" s="64" t="s">
        <v>162</v>
      </c>
      <c r="M4" s="64" t="s">
        <v>162</v>
      </c>
      <c r="N4" s="64" t="s">
        <v>162</v>
      </c>
      <c r="O4" s="64" t="s">
        <v>162</v>
      </c>
      <c r="P4" s="157" t="s">
        <v>163</v>
      </c>
      <c r="Q4" s="158">
        <v>45627</v>
      </c>
    </row>
    <row r="5" spans="1:17" ht="177" customHeight="1" x14ac:dyDescent="0.2">
      <c r="A5" s="153" t="s">
        <v>105</v>
      </c>
      <c r="B5" s="154">
        <v>45631</v>
      </c>
      <c r="C5" s="155" t="s">
        <v>65</v>
      </c>
      <c r="D5" s="155" t="s">
        <v>164</v>
      </c>
      <c r="E5" s="64">
        <v>1</v>
      </c>
      <c r="F5" s="64">
        <v>0</v>
      </c>
      <c r="G5" s="64">
        <v>0.25</v>
      </c>
      <c r="H5" s="64">
        <v>0.6</v>
      </c>
      <c r="I5" s="64">
        <v>1</v>
      </c>
      <c r="J5" s="156" t="s">
        <v>165</v>
      </c>
      <c r="K5" s="80">
        <v>1</v>
      </c>
      <c r="L5" s="80" t="s">
        <v>162</v>
      </c>
      <c r="M5" s="159">
        <v>0.2</v>
      </c>
      <c r="N5" s="159">
        <v>0.65</v>
      </c>
      <c r="O5" s="80" t="s">
        <v>162</v>
      </c>
      <c r="P5" s="157" t="s">
        <v>163</v>
      </c>
      <c r="Q5" s="158">
        <v>45627</v>
      </c>
    </row>
    <row r="6" spans="1:17" ht="235.5" customHeight="1" x14ac:dyDescent="0.2">
      <c r="A6" s="153" t="s">
        <v>106</v>
      </c>
      <c r="B6" s="154">
        <v>45642</v>
      </c>
      <c r="C6" s="155" t="s">
        <v>43</v>
      </c>
      <c r="D6" s="155" t="s">
        <v>166</v>
      </c>
      <c r="E6" s="64">
        <v>10</v>
      </c>
      <c r="F6" s="64">
        <v>4</v>
      </c>
      <c r="G6" s="64">
        <v>2</v>
      </c>
      <c r="H6" s="64">
        <v>2</v>
      </c>
      <c r="I6" s="64">
        <v>2</v>
      </c>
      <c r="J6" s="156" t="s">
        <v>167</v>
      </c>
      <c r="K6" s="159">
        <v>15</v>
      </c>
      <c r="L6" s="80" t="s">
        <v>162</v>
      </c>
      <c r="M6" s="159">
        <v>4</v>
      </c>
      <c r="N6" s="80" t="s">
        <v>162</v>
      </c>
      <c r="O6" s="80" t="str">
        <f>N6</f>
        <v>N/A</v>
      </c>
      <c r="P6" s="157" t="s">
        <v>163</v>
      </c>
      <c r="Q6" s="158">
        <v>45627</v>
      </c>
    </row>
    <row r="7" spans="1:17" ht="198" customHeight="1" x14ac:dyDescent="0.2">
      <c r="A7" s="153" t="s">
        <v>106</v>
      </c>
      <c r="B7" s="154">
        <v>45642</v>
      </c>
      <c r="C7" s="160" t="s">
        <v>37</v>
      </c>
      <c r="D7" s="160" t="s">
        <v>38</v>
      </c>
      <c r="E7" s="161">
        <v>16</v>
      </c>
      <c r="F7" s="161">
        <v>4</v>
      </c>
      <c r="G7" s="161">
        <v>4</v>
      </c>
      <c r="H7" s="161">
        <v>4</v>
      </c>
      <c r="I7" s="161">
        <v>4</v>
      </c>
      <c r="J7" s="156" t="s">
        <v>168</v>
      </c>
      <c r="K7" s="162">
        <v>19</v>
      </c>
      <c r="L7" s="161" t="str">
        <f>L6</f>
        <v>N/A</v>
      </c>
      <c r="M7" s="162">
        <v>7</v>
      </c>
      <c r="N7" s="80" t="s">
        <v>162</v>
      </c>
      <c r="O7" s="80" t="s">
        <v>162</v>
      </c>
      <c r="P7" s="161" t="str">
        <f>P6</f>
        <v>V2</v>
      </c>
      <c r="Q7" s="163">
        <v>45992</v>
      </c>
    </row>
    <row r="8" spans="1:17" ht="156" customHeight="1" x14ac:dyDescent="0.2">
      <c r="A8" s="153" t="s">
        <v>107</v>
      </c>
      <c r="B8" s="154">
        <v>45643</v>
      </c>
      <c r="C8" s="155" t="s">
        <v>77</v>
      </c>
      <c r="D8" s="155" t="s">
        <v>78</v>
      </c>
      <c r="E8" s="161">
        <v>130000</v>
      </c>
      <c r="F8" s="161">
        <v>30000</v>
      </c>
      <c r="G8" s="161">
        <v>30000</v>
      </c>
      <c r="H8" s="161">
        <v>40000</v>
      </c>
      <c r="I8" s="161">
        <v>30000</v>
      </c>
      <c r="J8" s="156" t="s">
        <v>169</v>
      </c>
      <c r="K8" s="162">
        <v>149000</v>
      </c>
      <c r="L8" s="161" t="s">
        <v>162</v>
      </c>
      <c r="M8" s="162">
        <v>49000</v>
      </c>
      <c r="N8" s="80" t="str">
        <f>L8</f>
        <v>N/A</v>
      </c>
      <c r="O8" s="80" t="str">
        <f>L8</f>
        <v>N/A</v>
      </c>
      <c r="P8" s="161" t="s">
        <v>163</v>
      </c>
      <c r="Q8" s="163">
        <v>45627</v>
      </c>
    </row>
    <row r="9" spans="1:17" ht="173.25" customHeight="1" x14ac:dyDescent="0.2">
      <c r="A9" s="153" t="s">
        <v>52</v>
      </c>
      <c r="B9" s="154">
        <v>45643</v>
      </c>
      <c r="C9" s="155" t="s">
        <v>54</v>
      </c>
      <c r="D9" s="155" t="s">
        <v>55</v>
      </c>
      <c r="E9" s="164">
        <v>0.1</v>
      </c>
      <c r="F9" s="165">
        <v>1.7999999999999999E-2</v>
      </c>
      <c r="G9" s="165">
        <v>2.5000000000000001E-2</v>
      </c>
      <c r="H9" s="165">
        <v>2.7E-2</v>
      </c>
      <c r="I9" s="164">
        <v>0.03</v>
      </c>
      <c r="J9" s="156" t="s">
        <v>170</v>
      </c>
      <c r="K9" s="166">
        <v>0.31</v>
      </c>
      <c r="L9" s="167">
        <v>0.23799999999999999</v>
      </c>
      <c r="M9" s="166">
        <v>0.28000000000000003</v>
      </c>
      <c r="N9" s="168">
        <v>0.3</v>
      </c>
      <c r="O9" s="168">
        <v>0.31</v>
      </c>
      <c r="P9" s="161" t="s">
        <v>163</v>
      </c>
      <c r="Q9" s="163">
        <v>45627</v>
      </c>
    </row>
    <row r="10" spans="1:17" ht="165" customHeight="1" x14ac:dyDescent="0.2">
      <c r="A10" s="153" t="s">
        <v>106</v>
      </c>
      <c r="B10" s="154">
        <v>45733</v>
      </c>
      <c r="C10" s="155" t="s">
        <v>43</v>
      </c>
      <c r="D10" s="155" t="s">
        <v>166</v>
      </c>
      <c r="E10" s="64">
        <v>15</v>
      </c>
      <c r="F10" s="64">
        <v>4</v>
      </c>
      <c r="G10" s="64">
        <v>7</v>
      </c>
      <c r="H10" s="64">
        <v>2</v>
      </c>
      <c r="I10" s="64">
        <v>2</v>
      </c>
      <c r="J10" s="169" t="s">
        <v>171</v>
      </c>
      <c r="K10" s="170">
        <v>20</v>
      </c>
      <c r="L10" s="64" t="s">
        <v>162</v>
      </c>
      <c r="M10" s="64" t="s">
        <v>162</v>
      </c>
      <c r="N10" s="170">
        <v>7</v>
      </c>
      <c r="O10" s="64" t="s">
        <v>162</v>
      </c>
      <c r="P10" s="64" t="s">
        <v>172</v>
      </c>
      <c r="Q10" s="171">
        <v>45717</v>
      </c>
    </row>
    <row r="11" spans="1:17" ht="140.25" x14ac:dyDescent="0.2">
      <c r="A11" s="153" t="s">
        <v>106</v>
      </c>
      <c r="B11" s="154">
        <v>45733</v>
      </c>
      <c r="C11" s="160" t="s">
        <v>37</v>
      </c>
      <c r="D11" s="160" t="s">
        <v>38</v>
      </c>
      <c r="E11" s="64">
        <v>19</v>
      </c>
      <c r="F11" s="64">
        <v>4</v>
      </c>
      <c r="G11" s="64">
        <v>7</v>
      </c>
      <c r="H11" s="64">
        <v>4</v>
      </c>
      <c r="I11" s="64">
        <v>4</v>
      </c>
      <c r="J11" s="169" t="s">
        <v>173</v>
      </c>
      <c r="K11" s="170">
        <v>23</v>
      </c>
      <c r="L11" s="64" t="s">
        <v>162</v>
      </c>
      <c r="M11" s="64" t="s">
        <v>162</v>
      </c>
      <c r="N11" s="170">
        <v>8</v>
      </c>
      <c r="O11" s="64" t="s">
        <v>162</v>
      </c>
      <c r="P11" s="64" t="s">
        <v>172</v>
      </c>
      <c r="Q11" s="171">
        <v>45717</v>
      </c>
    </row>
    <row r="12" spans="1:17" ht="241.5" customHeight="1" x14ac:dyDescent="0.2">
      <c r="A12" s="153" t="s">
        <v>105</v>
      </c>
      <c r="B12" s="154">
        <v>45733</v>
      </c>
      <c r="C12" s="155" t="s">
        <v>67</v>
      </c>
      <c r="D12" s="155" t="s">
        <v>68</v>
      </c>
      <c r="E12" s="64">
        <v>7</v>
      </c>
      <c r="F12" s="64">
        <v>2</v>
      </c>
      <c r="G12" s="64">
        <v>2</v>
      </c>
      <c r="H12" s="64">
        <v>2</v>
      </c>
      <c r="I12" s="64">
        <v>1</v>
      </c>
      <c r="J12" s="172" t="s">
        <v>174</v>
      </c>
      <c r="K12" s="64">
        <v>7</v>
      </c>
      <c r="L12" s="64" t="s">
        <v>162</v>
      </c>
      <c r="M12" s="64" t="s">
        <v>162</v>
      </c>
      <c r="N12" s="64" t="s">
        <v>162</v>
      </c>
      <c r="O12" s="64" t="s">
        <v>162</v>
      </c>
      <c r="P12" s="64" t="s">
        <v>172</v>
      </c>
      <c r="Q12" s="171">
        <v>45717</v>
      </c>
    </row>
    <row r="13" spans="1:17" ht="130.5" customHeight="1" x14ac:dyDescent="0.2">
      <c r="A13" s="153" t="s">
        <v>107</v>
      </c>
      <c r="B13" s="154">
        <v>45789</v>
      </c>
      <c r="C13" s="155" t="s">
        <v>77</v>
      </c>
      <c r="D13" s="155" t="s">
        <v>78</v>
      </c>
      <c r="E13" s="64">
        <v>149000</v>
      </c>
      <c r="F13" s="64">
        <v>30000</v>
      </c>
      <c r="G13" s="64">
        <v>49000</v>
      </c>
      <c r="H13" s="64">
        <v>40000</v>
      </c>
      <c r="I13" s="64">
        <v>30000</v>
      </c>
      <c r="J13" s="169" t="s">
        <v>175</v>
      </c>
      <c r="K13" s="170">
        <v>154000</v>
      </c>
      <c r="L13" s="64" t="s">
        <v>162</v>
      </c>
      <c r="M13" s="64" t="s">
        <v>162</v>
      </c>
      <c r="N13" s="170">
        <v>45000</v>
      </c>
      <c r="O13" s="64" t="s">
        <v>162</v>
      </c>
      <c r="P13" s="64" t="s">
        <v>176</v>
      </c>
      <c r="Q13" s="171">
        <v>45778</v>
      </c>
    </row>
    <row r="14" spans="1:17" ht="87" customHeight="1" x14ac:dyDescent="0.2">
      <c r="A14" s="153" t="s">
        <v>52</v>
      </c>
      <c r="B14" s="154">
        <v>45790</v>
      </c>
      <c r="C14" s="155" t="s">
        <v>54</v>
      </c>
      <c r="D14" s="155" t="s">
        <v>55</v>
      </c>
      <c r="E14" s="173">
        <v>0.31</v>
      </c>
      <c r="F14" s="174">
        <v>0.23799999999999999</v>
      </c>
      <c r="G14" s="173">
        <v>0.28000000000000003</v>
      </c>
      <c r="H14" s="173">
        <v>0.3</v>
      </c>
      <c r="I14" s="173">
        <v>0.31</v>
      </c>
      <c r="J14" s="169" t="s">
        <v>177</v>
      </c>
      <c r="K14" s="175">
        <v>0.32</v>
      </c>
      <c r="L14" s="64" t="s">
        <v>162</v>
      </c>
      <c r="M14" s="64" t="s">
        <v>162</v>
      </c>
      <c r="N14" s="175">
        <v>0.31</v>
      </c>
      <c r="O14" s="175">
        <v>0.32</v>
      </c>
      <c r="P14" s="64" t="s">
        <v>176</v>
      </c>
      <c r="Q14" s="171">
        <v>45778</v>
      </c>
    </row>
    <row r="15" spans="1:17" ht="219.75" customHeight="1" x14ac:dyDescent="0.2">
      <c r="A15" s="176" t="str">
        <f>A12</f>
        <v>Subdirección de Información y Desarrollo Técnologico</v>
      </c>
      <c r="B15" s="177">
        <v>46022</v>
      </c>
      <c r="C15" s="178" t="s">
        <v>67</v>
      </c>
      <c r="D15" s="178" t="s">
        <v>68</v>
      </c>
      <c r="E15" s="161">
        <v>7</v>
      </c>
      <c r="F15" s="161">
        <v>2</v>
      </c>
      <c r="G15" s="161">
        <v>2</v>
      </c>
      <c r="H15" s="161">
        <v>2</v>
      </c>
      <c r="I15" s="161">
        <v>1</v>
      </c>
      <c r="J15" s="179" t="s">
        <v>178</v>
      </c>
      <c r="K15" s="161">
        <v>5</v>
      </c>
      <c r="L15" s="161">
        <v>2</v>
      </c>
      <c r="M15" s="161">
        <v>2</v>
      </c>
      <c r="N15" s="161">
        <v>0</v>
      </c>
      <c r="O15" s="161">
        <v>1</v>
      </c>
      <c r="P15" s="161" t="s">
        <v>179</v>
      </c>
      <c r="Q15" s="163">
        <v>45992</v>
      </c>
    </row>
    <row r="16" spans="1:17" ht="147" customHeight="1" x14ac:dyDescent="0.2">
      <c r="A16" s="176" t="s">
        <v>107</v>
      </c>
      <c r="B16" s="177">
        <v>46022</v>
      </c>
      <c r="C16" s="178" t="s">
        <v>77</v>
      </c>
      <c r="D16" s="178" t="s">
        <v>78</v>
      </c>
      <c r="E16" s="180">
        <f>SUM(F16:I16)</f>
        <v>170000</v>
      </c>
      <c r="F16" s="64">
        <v>30000</v>
      </c>
      <c r="G16" s="64">
        <v>49000</v>
      </c>
      <c r="H16" s="64">
        <v>61000</v>
      </c>
      <c r="I16" s="64">
        <v>30000</v>
      </c>
      <c r="J16" s="179" t="s">
        <v>180</v>
      </c>
      <c r="K16" s="180">
        <v>170000</v>
      </c>
      <c r="L16" s="64">
        <v>30000</v>
      </c>
      <c r="M16" s="64">
        <v>49000</v>
      </c>
      <c r="N16" s="161">
        <v>61000</v>
      </c>
      <c r="O16" s="161">
        <v>30000</v>
      </c>
      <c r="P16" s="161" t="str">
        <f>P15</f>
        <v>V5</v>
      </c>
      <c r="Q16" s="163">
        <f>Q15</f>
        <v>45992</v>
      </c>
    </row>
    <row r="17" spans="1:17" ht="54.75" customHeight="1" x14ac:dyDescent="0.2">
      <c r="A17" s="181" t="s">
        <v>106</v>
      </c>
      <c r="B17" s="177">
        <v>46108</v>
      </c>
      <c r="C17" s="178" t="s">
        <v>181</v>
      </c>
      <c r="D17" s="178" t="s">
        <v>182</v>
      </c>
      <c r="E17" s="161">
        <v>23</v>
      </c>
      <c r="F17" s="161">
        <v>4</v>
      </c>
      <c r="G17" s="161">
        <v>7</v>
      </c>
      <c r="H17" s="161">
        <v>8</v>
      </c>
      <c r="I17" s="161">
        <v>4</v>
      </c>
      <c r="J17" s="179" t="s">
        <v>183</v>
      </c>
      <c r="K17" s="161">
        <v>22</v>
      </c>
      <c r="L17" s="161">
        <v>4</v>
      </c>
      <c r="M17" s="161">
        <v>7</v>
      </c>
      <c r="N17" s="161">
        <v>8</v>
      </c>
      <c r="O17" s="161">
        <v>3</v>
      </c>
      <c r="P17" s="161" t="s">
        <v>184</v>
      </c>
      <c r="Q17" s="163">
        <v>46082</v>
      </c>
    </row>
    <row r="18" spans="1:17" ht="163.5" customHeight="1" x14ac:dyDescent="0.2">
      <c r="A18" s="181" t="s">
        <v>107</v>
      </c>
      <c r="B18" s="177">
        <v>46108</v>
      </c>
      <c r="C18" s="178" t="s">
        <v>185</v>
      </c>
      <c r="D18" s="178" t="s">
        <v>186</v>
      </c>
      <c r="E18" s="161">
        <v>32</v>
      </c>
      <c r="F18" s="161">
        <v>14</v>
      </c>
      <c r="G18" s="161">
        <v>20</v>
      </c>
      <c r="H18" s="161">
        <v>25</v>
      </c>
      <c r="I18" s="161">
        <v>15</v>
      </c>
      <c r="J18" s="182" t="s">
        <v>187</v>
      </c>
      <c r="K18" s="161">
        <v>33</v>
      </c>
      <c r="L18" s="161">
        <v>14</v>
      </c>
      <c r="M18" s="161">
        <v>20</v>
      </c>
      <c r="N18" s="161">
        <v>25</v>
      </c>
      <c r="O18" s="161">
        <v>15</v>
      </c>
      <c r="P18" s="161" t="s">
        <v>184</v>
      </c>
      <c r="Q18" s="163">
        <v>46082</v>
      </c>
    </row>
    <row r="19" spans="1:17" ht="108" customHeight="1" x14ac:dyDescent="0.2">
      <c r="A19" s="181" t="s">
        <v>52</v>
      </c>
      <c r="B19" s="177">
        <v>46108</v>
      </c>
      <c r="C19" s="178" t="s">
        <v>188</v>
      </c>
      <c r="D19" s="178" t="s">
        <v>189</v>
      </c>
      <c r="E19" s="161">
        <v>6</v>
      </c>
      <c r="F19" s="161">
        <v>3</v>
      </c>
      <c r="G19" s="161">
        <v>1</v>
      </c>
      <c r="H19" s="161">
        <v>1</v>
      </c>
      <c r="I19" s="161">
        <v>1</v>
      </c>
      <c r="J19" s="179" t="s">
        <v>190</v>
      </c>
      <c r="K19" s="161">
        <v>7</v>
      </c>
      <c r="L19" s="161">
        <v>3</v>
      </c>
      <c r="M19" s="161">
        <v>1</v>
      </c>
      <c r="N19" s="161">
        <v>1</v>
      </c>
      <c r="O19" s="161">
        <v>2</v>
      </c>
      <c r="P19" s="161" t="s">
        <v>184</v>
      </c>
      <c r="Q19" s="163">
        <v>46082</v>
      </c>
    </row>
    <row r="20" spans="1:17" ht="162.75" customHeight="1" x14ac:dyDescent="0.2">
      <c r="A20" s="176" t="s">
        <v>105</v>
      </c>
      <c r="B20" s="177">
        <v>46108</v>
      </c>
      <c r="C20" s="178" t="s">
        <v>191</v>
      </c>
      <c r="D20" s="178" t="s">
        <v>192</v>
      </c>
      <c r="E20" s="161">
        <v>1</v>
      </c>
      <c r="F20" s="161">
        <v>0</v>
      </c>
      <c r="G20" s="161">
        <v>0.2</v>
      </c>
      <c r="H20" s="161">
        <v>0.65</v>
      </c>
      <c r="I20" s="161">
        <v>1</v>
      </c>
      <c r="J20" s="179" t="s">
        <v>193</v>
      </c>
      <c r="K20" s="161">
        <v>1</v>
      </c>
      <c r="L20" s="161">
        <v>0</v>
      </c>
      <c r="M20" s="161">
        <v>0.2</v>
      </c>
      <c r="N20" s="161">
        <v>0.65</v>
      </c>
      <c r="O20" s="161">
        <v>1</v>
      </c>
      <c r="P20" s="161" t="s">
        <v>184</v>
      </c>
      <c r="Q20" s="163">
        <v>46082</v>
      </c>
    </row>
    <row r="21" spans="1:17" ht="194.25" customHeight="1" x14ac:dyDescent="0.2">
      <c r="A21" s="176" t="s">
        <v>105</v>
      </c>
      <c r="B21" s="177">
        <v>46108</v>
      </c>
      <c r="C21" s="178" t="s">
        <v>194</v>
      </c>
      <c r="D21" s="178" t="s">
        <v>195</v>
      </c>
      <c r="E21" s="164">
        <v>1</v>
      </c>
      <c r="F21" s="164">
        <v>0.2</v>
      </c>
      <c r="G21" s="164">
        <v>0.4</v>
      </c>
      <c r="H21" s="164">
        <v>0.2</v>
      </c>
      <c r="I21" s="164">
        <v>0.2</v>
      </c>
      <c r="J21" s="179" t="s">
        <v>196</v>
      </c>
      <c r="K21" s="164">
        <v>1</v>
      </c>
      <c r="L21" s="164">
        <v>0.2</v>
      </c>
      <c r="M21" s="164">
        <v>0.4</v>
      </c>
      <c r="N21" s="164">
        <v>0.2</v>
      </c>
      <c r="O21" s="164">
        <v>0.2</v>
      </c>
      <c r="P21" s="161" t="s">
        <v>184</v>
      </c>
      <c r="Q21" s="163">
        <v>46082</v>
      </c>
    </row>
  </sheetData>
  <sheetProtection algorithmName="SHA-512" hashValue="r80YMTkH2EZoanj/0a9SnL1wpLjKooTjUWqJ1fIDUbDwOQ8uU/UsigoyguCLuSmFU+d8ltDFkT4PCjoQ30Uphg==" saltValue="CqA+loSB0TFd87pnN1AR1A==" spinCount="100000" sheet="1" objects="1" scenarios="1"/>
  <mergeCells count="12">
    <mergeCell ref="P2:P3"/>
    <mergeCell ref="Q2:Q3"/>
    <mergeCell ref="B1:Q1"/>
    <mergeCell ref="A2:A3"/>
    <mergeCell ref="B2:B3"/>
    <mergeCell ref="C2:C3"/>
    <mergeCell ref="D2:D3"/>
    <mergeCell ref="E2:E3"/>
    <mergeCell ref="F2:I2"/>
    <mergeCell ref="J2:J3"/>
    <mergeCell ref="K2:K3"/>
    <mergeCell ref="L2:O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FA23D-E5AA-455D-907A-53567B4FCBCE}">
  <dimension ref="B1:AB93"/>
  <sheetViews>
    <sheetView topLeftCell="A68" zoomScale="70" zoomScaleNormal="70" workbookViewId="0">
      <selection activeCell="Q34" sqref="Q34"/>
    </sheetView>
  </sheetViews>
  <sheetFormatPr baseColWidth="10" defaultColWidth="11.42578125" defaultRowHeight="12.75" x14ac:dyDescent="0.2"/>
  <cols>
    <col min="1" max="1" width="2.85546875" style="1" customWidth="1"/>
    <col min="2" max="2" width="3.42578125" style="1" customWidth="1"/>
    <col min="3" max="3" width="26.42578125" style="1" customWidth="1"/>
    <col min="4" max="4" width="32.28515625" style="2" customWidth="1"/>
    <col min="5" max="5" width="23.140625" style="1" customWidth="1"/>
    <col min="6" max="6" width="16.85546875" style="1" customWidth="1"/>
    <col min="7" max="7" width="13.28515625" style="1" customWidth="1"/>
    <col min="8" max="8" width="11.140625" style="1" customWidth="1"/>
    <col min="9" max="9" width="16.28515625" style="1" customWidth="1"/>
    <col min="10" max="10" width="15.85546875" style="1" customWidth="1"/>
    <col min="11" max="11" width="7" style="1" customWidth="1"/>
    <col min="12" max="13" width="18.42578125" style="1" customWidth="1"/>
    <col min="14" max="14" width="10.42578125" style="1" customWidth="1"/>
    <col min="15" max="19" width="18.42578125" style="1" customWidth="1"/>
    <col min="20" max="20" width="4.42578125" style="1" customWidth="1"/>
    <col min="21" max="23" width="21.5703125" style="1" customWidth="1"/>
    <col min="24" max="26" width="18" style="1" customWidth="1"/>
    <col min="27" max="27" width="23.7109375" style="1" customWidth="1"/>
    <col min="28" max="28" width="22.28515625" style="1" customWidth="1"/>
    <col min="29" max="16384" width="11.42578125" style="1"/>
  </cols>
  <sheetData>
    <row r="1" spans="2:28" ht="13.5" thickBot="1" x14ac:dyDescent="0.25"/>
    <row r="2" spans="2:28" ht="20.100000000000001" customHeight="1" thickBot="1" x14ac:dyDescent="0.25">
      <c r="B2" s="130" t="s">
        <v>109</v>
      </c>
      <c r="C2" s="131"/>
      <c r="D2" s="131"/>
      <c r="E2" s="131"/>
      <c r="F2" s="131"/>
      <c r="G2" s="131"/>
      <c r="H2" s="131"/>
      <c r="I2" s="131"/>
      <c r="J2" s="131"/>
      <c r="K2" s="131"/>
      <c r="L2" s="131"/>
      <c r="M2" s="131"/>
      <c r="N2" s="131"/>
      <c r="O2" s="131"/>
      <c r="P2" s="131"/>
      <c r="Q2" s="131"/>
      <c r="R2" s="131"/>
      <c r="S2" s="131"/>
      <c r="T2" s="132"/>
      <c r="U2" s="49"/>
      <c r="V2" s="49"/>
      <c r="W2" s="49"/>
      <c r="X2" s="49"/>
      <c r="Y2" s="49"/>
      <c r="Z2" s="49"/>
      <c r="AA2" s="49"/>
      <c r="AB2" s="49"/>
    </row>
    <row r="3" spans="2:28" x14ac:dyDescent="0.2">
      <c r="B3" s="50"/>
      <c r="T3" s="51"/>
    </row>
    <row r="4" spans="2:28" ht="25.5" x14ac:dyDescent="0.2">
      <c r="B4" s="50"/>
      <c r="C4" s="138" t="s">
        <v>110</v>
      </c>
      <c r="D4" s="138"/>
      <c r="E4" s="138"/>
      <c r="F4" s="66" t="s">
        <v>137</v>
      </c>
      <c r="G4" s="66" t="s">
        <v>111</v>
      </c>
      <c r="I4" s="66" t="s">
        <v>112</v>
      </c>
      <c r="J4" s="66" t="s">
        <v>111</v>
      </c>
      <c r="L4" s="65" t="s">
        <v>113</v>
      </c>
      <c r="M4" s="66" t="s">
        <v>114</v>
      </c>
      <c r="N4" s="62"/>
      <c r="O4" s="62"/>
      <c r="P4" s="62"/>
      <c r="Q4" s="62"/>
      <c r="R4" s="62"/>
      <c r="S4" s="62"/>
      <c r="T4" s="51"/>
    </row>
    <row r="5" spans="2:28" ht="30" customHeight="1" x14ac:dyDescent="0.2">
      <c r="B5" s="50"/>
      <c r="C5" s="134" t="s">
        <v>24</v>
      </c>
      <c r="D5" s="134"/>
      <c r="E5" s="134"/>
      <c r="F5" s="133" t="s">
        <v>132</v>
      </c>
      <c r="G5" s="133">
        <v>3</v>
      </c>
      <c r="I5" s="139" t="s">
        <v>26</v>
      </c>
      <c r="J5" s="64">
        <v>3</v>
      </c>
      <c r="L5" s="67" t="s">
        <v>115</v>
      </c>
      <c r="M5" s="64">
        <v>3</v>
      </c>
      <c r="N5" s="44"/>
      <c r="O5" s="44"/>
      <c r="P5" s="44"/>
      <c r="Q5" s="44"/>
      <c r="R5" s="44"/>
      <c r="S5" s="44"/>
      <c r="T5" s="51"/>
    </row>
    <row r="6" spans="2:28" ht="30" customHeight="1" x14ac:dyDescent="0.2">
      <c r="B6" s="50"/>
      <c r="C6" s="134"/>
      <c r="D6" s="134"/>
      <c r="E6" s="134"/>
      <c r="F6" s="133"/>
      <c r="G6" s="133"/>
      <c r="I6" s="139"/>
      <c r="J6" s="64"/>
      <c r="L6" s="67" t="s">
        <v>116</v>
      </c>
      <c r="M6" s="64">
        <v>1</v>
      </c>
      <c r="N6" s="44"/>
      <c r="O6" s="44"/>
      <c r="P6" s="44"/>
      <c r="Q6" s="44"/>
      <c r="R6" s="44"/>
      <c r="S6" s="44"/>
      <c r="T6" s="51"/>
    </row>
    <row r="7" spans="2:28" ht="30" customHeight="1" x14ac:dyDescent="0.2">
      <c r="B7" s="50"/>
      <c r="C7" s="134"/>
      <c r="D7" s="134"/>
      <c r="E7" s="134"/>
      <c r="F7" s="133"/>
      <c r="G7" s="133"/>
      <c r="I7" s="135" t="s">
        <v>36</v>
      </c>
      <c r="J7" s="93">
        <v>7</v>
      </c>
      <c r="L7" s="67" t="s">
        <v>93</v>
      </c>
      <c r="M7" s="64">
        <v>1</v>
      </c>
      <c r="N7" s="44"/>
      <c r="O7" s="44"/>
      <c r="P7" s="44"/>
      <c r="Q7" s="44"/>
      <c r="R7" s="44"/>
      <c r="S7" s="44"/>
      <c r="T7" s="51"/>
    </row>
    <row r="8" spans="2:28" ht="30" customHeight="1" x14ac:dyDescent="0.2">
      <c r="B8" s="50"/>
      <c r="C8" s="134" t="s">
        <v>47</v>
      </c>
      <c r="D8" s="134"/>
      <c r="E8" s="134"/>
      <c r="F8" s="133" t="s">
        <v>133</v>
      </c>
      <c r="G8" s="133">
        <v>2</v>
      </c>
      <c r="I8" s="137"/>
      <c r="J8" s="94"/>
      <c r="L8" s="67" t="s">
        <v>52</v>
      </c>
      <c r="M8" s="64">
        <v>2</v>
      </c>
      <c r="N8" s="44"/>
      <c r="O8" s="44"/>
      <c r="P8" s="44"/>
      <c r="Q8" s="44"/>
      <c r="R8" s="44"/>
      <c r="S8" s="44"/>
      <c r="T8" s="51"/>
    </row>
    <row r="9" spans="2:28" ht="30" customHeight="1" x14ac:dyDescent="0.2">
      <c r="B9" s="50"/>
      <c r="C9" s="134"/>
      <c r="D9" s="134"/>
      <c r="E9" s="134"/>
      <c r="F9" s="133"/>
      <c r="G9" s="133"/>
      <c r="I9" s="136"/>
      <c r="J9" s="80"/>
      <c r="L9" s="67" t="s">
        <v>106</v>
      </c>
      <c r="M9" s="64">
        <v>2</v>
      </c>
      <c r="N9" s="44"/>
      <c r="O9" s="44"/>
      <c r="P9" s="44"/>
      <c r="Q9" s="44"/>
      <c r="R9" s="44"/>
      <c r="S9" s="44"/>
      <c r="T9" s="51"/>
    </row>
    <row r="10" spans="2:28" ht="30" customHeight="1" x14ac:dyDescent="0.2">
      <c r="B10" s="50"/>
      <c r="C10" s="134"/>
      <c r="D10" s="134"/>
      <c r="E10" s="134"/>
      <c r="F10" s="133"/>
      <c r="G10" s="133"/>
      <c r="I10" s="135" t="s">
        <v>117</v>
      </c>
      <c r="J10" s="93">
        <v>5</v>
      </c>
      <c r="L10" s="67" t="s">
        <v>118</v>
      </c>
      <c r="M10" s="64">
        <v>4</v>
      </c>
      <c r="N10" s="44"/>
      <c r="O10" s="44"/>
      <c r="P10" s="44"/>
      <c r="Q10" s="44"/>
      <c r="R10" s="44"/>
      <c r="S10" s="44"/>
      <c r="T10" s="51"/>
    </row>
    <row r="11" spans="2:28" ht="30" customHeight="1" x14ac:dyDescent="0.2">
      <c r="B11" s="50"/>
      <c r="C11" s="134" t="s">
        <v>59</v>
      </c>
      <c r="D11" s="134"/>
      <c r="E11" s="134"/>
      <c r="F11" s="133" t="s">
        <v>134</v>
      </c>
      <c r="G11" s="133">
        <v>4</v>
      </c>
      <c r="I11" s="136"/>
      <c r="J11" s="80"/>
      <c r="L11" s="67" t="s">
        <v>119</v>
      </c>
      <c r="M11" s="64">
        <v>2</v>
      </c>
      <c r="N11" s="44"/>
      <c r="O11" s="44"/>
      <c r="P11" s="44"/>
      <c r="Q11" s="44"/>
      <c r="R11" s="44"/>
      <c r="S11" s="44"/>
      <c r="T11" s="51"/>
    </row>
    <row r="12" spans="2:28" ht="12" customHeight="1" x14ac:dyDescent="0.2">
      <c r="B12" s="50"/>
      <c r="C12" s="134"/>
      <c r="D12" s="134"/>
      <c r="E12" s="134"/>
      <c r="F12" s="133"/>
      <c r="G12" s="133"/>
      <c r="I12" s="70" t="s">
        <v>120</v>
      </c>
      <c r="J12" s="65">
        <f>SUM(J5:J11)</f>
        <v>15</v>
      </c>
      <c r="L12" s="68" t="s">
        <v>120</v>
      </c>
      <c r="M12" s="69">
        <f>SUM(M5:M11)</f>
        <v>15</v>
      </c>
      <c r="N12" s="63"/>
      <c r="O12" s="63"/>
      <c r="P12" s="63"/>
      <c r="Q12" s="63"/>
      <c r="R12" s="63"/>
      <c r="S12" s="63"/>
      <c r="T12" s="51"/>
    </row>
    <row r="13" spans="2:28" ht="30" customHeight="1" x14ac:dyDescent="0.2">
      <c r="B13" s="50"/>
      <c r="C13" s="134"/>
      <c r="D13" s="134"/>
      <c r="E13" s="134"/>
      <c r="F13" s="133"/>
      <c r="G13" s="133"/>
      <c r="T13" s="51"/>
    </row>
    <row r="14" spans="2:28" ht="30" customHeight="1" x14ac:dyDescent="0.2">
      <c r="B14" s="50"/>
      <c r="C14" s="134" t="s">
        <v>74</v>
      </c>
      <c r="D14" s="134"/>
      <c r="E14" s="134"/>
      <c r="F14" s="133" t="s">
        <v>136</v>
      </c>
      <c r="G14" s="133">
        <v>3</v>
      </c>
      <c r="T14" s="51"/>
    </row>
    <row r="15" spans="2:28" ht="30" customHeight="1" x14ac:dyDescent="0.2">
      <c r="B15" s="50"/>
      <c r="C15" s="134"/>
      <c r="D15" s="134"/>
      <c r="E15" s="134"/>
      <c r="F15" s="133"/>
      <c r="G15" s="133"/>
      <c r="T15" s="51"/>
    </row>
    <row r="16" spans="2:28" ht="30" customHeight="1" x14ac:dyDescent="0.2">
      <c r="B16" s="50"/>
      <c r="C16" s="134"/>
      <c r="D16" s="134"/>
      <c r="E16" s="134"/>
      <c r="F16" s="133"/>
      <c r="G16" s="133"/>
      <c r="T16" s="51"/>
    </row>
    <row r="17" spans="2:20" ht="30" customHeight="1" x14ac:dyDescent="0.2">
      <c r="B17" s="50"/>
      <c r="C17" s="134" t="s">
        <v>86</v>
      </c>
      <c r="D17" s="134"/>
      <c r="E17" s="134"/>
      <c r="F17" s="133" t="s">
        <v>135</v>
      </c>
      <c r="G17" s="133">
        <v>3</v>
      </c>
      <c r="T17" s="51"/>
    </row>
    <row r="18" spans="2:20" ht="30" customHeight="1" x14ac:dyDescent="0.2">
      <c r="B18" s="50"/>
      <c r="C18" s="134"/>
      <c r="D18" s="134"/>
      <c r="E18" s="134"/>
      <c r="F18" s="133"/>
      <c r="G18" s="133"/>
      <c r="T18" s="51"/>
    </row>
    <row r="19" spans="2:20" ht="30" customHeight="1" x14ac:dyDescent="0.2">
      <c r="B19" s="50"/>
      <c r="C19" s="134"/>
      <c r="D19" s="134"/>
      <c r="E19" s="134"/>
      <c r="F19" s="133"/>
      <c r="G19" s="133"/>
      <c r="T19" s="51"/>
    </row>
    <row r="20" spans="2:20" ht="12" customHeight="1" x14ac:dyDescent="0.2">
      <c r="B20" s="50"/>
      <c r="C20" s="127" t="s">
        <v>120</v>
      </c>
      <c r="D20" s="128"/>
      <c r="E20" s="128"/>
      <c r="F20" s="129"/>
      <c r="G20" s="65">
        <f>SUM(G5:G18)</f>
        <v>15</v>
      </c>
      <c r="T20" s="51"/>
    </row>
    <row r="21" spans="2:20" ht="12" customHeight="1" x14ac:dyDescent="0.2">
      <c r="B21" s="50"/>
      <c r="C21" s="92"/>
      <c r="D21" s="92"/>
      <c r="E21" s="92"/>
      <c r="F21" s="63"/>
      <c r="T21" s="51"/>
    </row>
    <row r="22" spans="2:20" ht="23.25" customHeight="1" x14ac:dyDescent="0.2">
      <c r="B22" s="50"/>
      <c r="C22" s="92"/>
      <c r="D22" s="92"/>
      <c r="E22" s="92"/>
      <c r="F22" s="63"/>
      <c r="T22" s="51"/>
    </row>
    <row r="23" spans="2:20" ht="23.25" customHeight="1" x14ac:dyDescent="0.2">
      <c r="B23" s="50"/>
      <c r="T23" s="51"/>
    </row>
    <row r="24" spans="2:20" ht="13.5" thickBot="1" x14ac:dyDescent="0.25">
      <c r="B24" s="50"/>
      <c r="T24" s="51"/>
    </row>
    <row r="25" spans="2:20" ht="13.5" thickBot="1" x14ac:dyDescent="0.25">
      <c r="B25" s="130" t="s">
        <v>121</v>
      </c>
      <c r="C25" s="131"/>
      <c r="D25" s="131"/>
      <c r="E25" s="131"/>
      <c r="F25" s="131"/>
      <c r="G25" s="131"/>
      <c r="H25" s="131"/>
      <c r="I25" s="131"/>
      <c r="J25" s="131"/>
      <c r="K25" s="131"/>
      <c r="L25" s="131"/>
      <c r="M25" s="131"/>
      <c r="N25" s="131"/>
      <c r="O25" s="131"/>
      <c r="P25" s="131"/>
      <c r="Q25" s="131"/>
      <c r="R25" s="131"/>
      <c r="S25" s="131"/>
      <c r="T25" s="132"/>
    </row>
    <row r="26" spans="2:20" ht="28.5" customHeight="1" x14ac:dyDescent="0.2">
      <c r="B26" s="50"/>
      <c r="T26" s="51"/>
    </row>
    <row r="27" spans="2:20" ht="28.5" customHeight="1" x14ac:dyDescent="0.2">
      <c r="B27" s="50"/>
      <c r="C27" s="65" t="s">
        <v>113</v>
      </c>
      <c r="D27" s="66" t="s">
        <v>122</v>
      </c>
      <c r="E27" s="66" t="s">
        <v>123</v>
      </c>
      <c r="T27" s="51"/>
    </row>
    <row r="28" spans="2:20" ht="28.5" customHeight="1" x14ac:dyDescent="0.2">
      <c r="B28" s="50"/>
      <c r="C28" s="67" t="s">
        <v>52</v>
      </c>
      <c r="D28" s="77" t="e">
        <f>(#REF!+#REF!)/2</f>
        <v>#REF!</v>
      </c>
      <c r="E28" s="64">
        <v>2</v>
      </c>
      <c r="T28" s="51"/>
    </row>
    <row r="29" spans="2:20" ht="28.5" customHeight="1" x14ac:dyDescent="0.2">
      <c r="B29" s="50"/>
      <c r="C29" s="67" t="s">
        <v>93</v>
      </c>
      <c r="D29" s="77">
        <v>1</v>
      </c>
      <c r="E29" s="64">
        <v>1</v>
      </c>
      <c r="T29" s="51"/>
    </row>
    <row r="30" spans="2:20" ht="28.5" customHeight="1" x14ac:dyDescent="0.2">
      <c r="B30" s="50"/>
      <c r="C30" s="67" t="s">
        <v>115</v>
      </c>
      <c r="D30" s="77" t="e">
        <f>AVERAGE(#REF!)</f>
        <v>#REF!</v>
      </c>
      <c r="E30" s="64">
        <v>3</v>
      </c>
      <c r="T30" s="51"/>
    </row>
    <row r="31" spans="2:20" ht="28.5" customHeight="1" x14ac:dyDescent="0.2">
      <c r="B31" s="50"/>
      <c r="C31" s="67" t="s">
        <v>106</v>
      </c>
      <c r="D31" s="77" t="e">
        <f>(#REF!+#REF!)/2</f>
        <v>#REF!</v>
      </c>
      <c r="E31" s="64">
        <v>2</v>
      </c>
      <c r="T31" s="51"/>
    </row>
    <row r="32" spans="2:20" ht="28.5" customHeight="1" x14ac:dyDescent="0.2">
      <c r="B32" s="50"/>
      <c r="C32" s="67" t="s">
        <v>118</v>
      </c>
      <c r="D32" s="77" t="e">
        <f>AVERAGE(#REF!)</f>
        <v>#REF!</v>
      </c>
      <c r="E32" s="64">
        <v>4</v>
      </c>
      <c r="T32" s="51"/>
    </row>
    <row r="33" spans="2:20" ht="28.5" customHeight="1" x14ac:dyDescent="0.2">
      <c r="B33" s="50"/>
      <c r="C33" s="67" t="s">
        <v>119</v>
      </c>
      <c r="D33" s="77" t="e">
        <f>(#REF!+#REF!)/2</f>
        <v>#REF!</v>
      </c>
      <c r="E33" s="64">
        <v>2</v>
      </c>
      <c r="T33" s="51"/>
    </row>
    <row r="34" spans="2:20" ht="28.5" customHeight="1" x14ac:dyDescent="0.2">
      <c r="B34" s="50"/>
      <c r="C34" s="67" t="s">
        <v>116</v>
      </c>
      <c r="D34" s="77" t="e">
        <f>#REF!</f>
        <v>#REF!</v>
      </c>
      <c r="E34" s="64">
        <v>1</v>
      </c>
      <c r="T34" s="51"/>
    </row>
    <row r="35" spans="2:20" x14ac:dyDescent="0.2">
      <c r="D35" s="100" t="e">
        <f>AVERAGE(D28:D34)</f>
        <v>#REF!</v>
      </c>
    </row>
    <row r="40" spans="2:20" ht="28.5" customHeight="1" x14ac:dyDescent="0.2">
      <c r="B40" s="50"/>
      <c r="C40" s="78"/>
      <c r="D40" s="98"/>
      <c r="E40" s="54"/>
      <c r="F40" s="44"/>
      <c r="T40" s="51"/>
    </row>
    <row r="41" spans="2:20" ht="28.5" customHeight="1" x14ac:dyDescent="0.2">
      <c r="B41" s="50"/>
      <c r="C41" s="96" t="str">
        <f>C27</f>
        <v>Área</v>
      </c>
      <c r="D41" s="96" t="s">
        <v>138</v>
      </c>
      <c r="E41" s="97" t="str">
        <f>D27</f>
        <v>% Avance promedio 2023-2025</v>
      </c>
      <c r="F41" s="44"/>
      <c r="T41" s="51"/>
    </row>
    <row r="42" spans="2:20" ht="41.25" customHeight="1" x14ac:dyDescent="0.2">
      <c r="B42" s="50"/>
      <c r="C42" s="95" t="str">
        <f>C34</f>
        <v>Dirección General - GI Planeación</v>
      </c>
      <c r="D42" s="72" t="s">
        <v>96</v>
      </c>
      <c r="E42" s="77" t="e">
        <f>#REF!</f>
        <v>#REF!</v>
      </c>
      <c r="F42" s="44"/>
      <c r="T42" s="51"/>
    </row>
    <row r="43" spans="2:20" ht="41.25" customHeight="1" x14ac:dyDescent="0.2">
      <c r="B43" s="50"/>
      <c r="C43" s="95" t="str">
        <f>C33</f>
        <v>Subdirección de EMAE</v>
      </c>
      <c r="D43" s="73" t="s">
        <v>102</v>
      </c>
      <c r="E43" s="77" t="e">
        <f>#REF!</f>
        <v>#REF!</v>
      </c>
      <c r="F43" s="44"/>
      <c r="T43" s="51"/>
    </row>
    <row r="44" spans="2:20" ht="41.25" customHeight="1" x14ac:dyDescent="0.2">
      <c r="B44" s="50"/>
      <c r="C44" s="95" t="str">
        <f>C32</f>
        <v>Subdirección de IDT</v>
      </c>
      <c r="D44" s="73" t="s">
        <v>140</v>
      </c>
      <c r="E44" s="77" t="e">
        <f>#REF!</f>
        <v>#REF!</v>
      </c>
      <c r="F44" s="44"/>
      <c r="T44" s="51"/>
    </row>
    <row r="45" spans="2:20" ht="41.25" customHeight="1" x14ac:dyDescent="0.2">
      <c r="B45" s="50"/>
      <c r="C45" s="95" t="str">
        <f>C48</f>
        <v>Subdirección de IDT</v>
      </c>
      <c r="D45" s="72" t="s">
        <v>139</v>
      </c>
      <c r="E45" s="77" t="e">
        <f>#REF!</f>
        <v>#REF!</v>
      </c>
      <c r="F45" s="44"/>
      <c r="T45" s="51"/>
    </row>
    <row r="46" spans="2:20" ht="41.25" customHeight="1" x14ac:dyDescent="0.2">
      <c r="B46" s="50"/>
      <c r="C46" s="95" t="str">
        <f>C32</f>
        <v>Subdirección de IDT</v>
      </c>
      <c r="D46" s="73" t="s">
        <v>68</v>
      </c>
      <c r="E46" s="77" t="e">
        <f>#REF!</f>
        <v>#REF!</v>
      </c>
      <c r="F46" s="44"/>
      <c r="T46" s="51"/>
    </row>
    <row r="47" spans="2:20" ht="41.25" customHeight="1" x14ac:dyDescent="0.2">
      <c r="B47" s="50"/>
      <c r="C47" s="95" t="str">
        <f>C53</f>
        <v>Dirección General - GI Articulaciones</v>
      </c>
      <c r="D47" s="74" t="s">
        <v>78</v>
      </c>
      <c r="E47" s="77" t="e">
        <f>#REF!</f>
        <v>#REF!</v>
      </c>
      <c r="F47" s="44"/>
      <c r="T47" s="51"/>
    </row>
    <row r="48" spans="2:20" ht="41.25" customHeight="1" x14ac:dyDescent="0.2">
      <c r="B48" s="50"/>
      <c r="C48" s="95" t="str">
        <f>C44</f>
        <v>Subdirección de IDT</v>
      </c>
      <c r="D48" s="72" t="s">
        <v>66</v>
      </c>
      <c r="E48" s="77" t="e">
        <f>#REF!</f>
        <v>#REF!</v>
      </c>
      <c r="F48" s="44"/>
      <c r="T48" s="51"/>
    </row>
    <row r="49" spans="2:20" ht="41.25" customHeight="1" x14ac:dyDescent="0.2">
      <c r="B49" s="50"/>
      <c r="C49" s="95" t="str">
        <f>C31</f>
        <v>Subdirección de Gestión Contractual</v>
      </c>
      <c r="D49" s="73" t="s">
        <v>38</v>
      </c>
      <c r="E49" s="77" t="e">
        <f>#REF!</f>
        <v>#REF!</v>
      </c>
      <c r="F49" s="44"/>
      <c r="T49" s="51"/>
    </row>
    <row r="50" spans="2:20" ht="41.25" customHeight="1" x14ac:dyDescent="0.2">
      <c r="B50" s="50"/>
      <c r="C50" s="95" t="str">
        <f>C43</f>
        <v>Subdirección de EMAE</v>
      </c>
      <c r="D50" s="73" t="s">
        <v>28</v>
      </c>
      <c r="E50" s="77" t="e">
        <f>#REF!</f>
        <v>#REF!</v>
      </c>
      <c r="F50" s="44"/>
      <c r="T50" s="51"/>
    </row>
    <row r="51" spans="2:20" ht="41.25" customHeight="1" x14ac:dyDescent="0.2">
      <c r="B51" s="50"/>
      <c r="C51" s="95" t="str">
        <f>C49</f>
        <v>Subdirección de Gestión Contractual</v>
      </c>
      <c r="D51" s="73" t="s">
        <v>44</v>
      </c>
      <c r="E51" s="77" t="e">
        <f>#REF!</f>
        <v>#REF!</v>
      </c>
      <c r="F51" s="44"/>
      <c r="T51" s="51"/>
    </row>
    <row r="52" spans="2:20" ht="41.25" customHeight="1" x14ac:dyDescent="0.2">
      <c r="B52" s="50"/>
      <c r="C52" s="95" t="str">
        <f>C30</f>
        <v>Dirección General - GI Articulaciones</v>
      </c>
      <c r="D52" s="74" t="s">
        <v>85</v>
      </c>
      <c r="E52" s="77" t="e">
        <f>#REF!</f>
        <v>#REF!</v>
      </c>
      <c r="F52" s="44"/>
      <c r="T52" s="51"/>
    </row>
    <row r="53" spans="2:20" ht="41.25" customHeight="1" x14ac:dyDescent="0.2">
      <c r="B53" s="50"/>
      <c r="C53" s="95" t="str">
        <f>C52</f>
        <v>Dirección General - GI Articulaciones</v>
      </c>
      <c r="D53" s="74" t="s">
        <v>108</v>
      </c>
      <c r="E53" s="77" t="e">
        <f>#REF!</f>
        <v>#REF!</v>
      </c>
      <c r="F53" s="44"/>
      <c r="T53" s="51"/>
    </row>
    <row r="54" spans="2:20" ht="28.5" customHeight="1" x14ac:dyDescent="0.2">
      <c r="B54" s="50"/>
      <c r="C54" s="95" t="str">
        <f>C29</f>
        <v>Secretaría General</v>
      </c>
      <c r="D54" s="64" t="e">
        <f>#REF!</f>
        <v>#REF!</v>
      </c>
      <c r="E54" s="77" t="e">
        <f>#REF!</f>
        <v>#REF!</v>
      </c>
      <c r="F54" s="44"/>
      <c r="T54" s="51"/>
    </row>
    <row r="55" spans="2:20" ht="58.5" customHeight="1" x14ac:dyDescent="0.2">
      <c r="B55" s="50"/>
      <c r="C55" s="95" t="str">
        <f>C28</f>
        <v>Subdirección de Negocios</v>
      </c>
      <c r="D55" s="75" t="s">
        <v>55</v>
      </c>
      <c r="E55" s="77" t="e">
        <f>#REF!</f>
        <v>#REF!</v>
      </c>
      <c r="F55" s="44"/>
      <c r="T55" s="51"/>
    </row>
    <row r="56" spans="2:20" ht="39" customHeight="1" x14ac:dyDescent="0.2">
      <c r="B56" s="50"/>
      <c r="C56" s="95" t="str">
        <f>C28</f>
        <v>Subdirección de Negocios</v>
      </c>
      <c r="D56" s="76" t="s">
        <v>50</v>
      </c>
      <c r="E56" s="77" t="e">
        <f>#REF!</f>
        <v>#REF!</v>
      </c>
      <c r="F56" s="44"/>
      <c r="T56" s="51"/>
    </row>
    <row r="57" spans="2:20" ht="28.5" customHeight="1" x14ac:dyDescent="0.2">
      <c r="B57" s="50"/>
      <c r="C57" s="78"/>
      <c r="D57" s="44"/>
      <c r="E57" s="54" t="e">
        <f>AVERAGE(E42:E56)</f>
        <v>#REF!</v>
      </c>
      <c r="F57" s="44"/>
      <c r="T57" s="51"/>
    </row>
    <row r="58" spans="2:20" ht="28.5" customHeight="1" x14ac:dyDescent="0.2">
      <c r="B58" s="50"/>
      <c r="D58" s="1"/>
      <c r="T58" s="51"/>
    </row>
    <row r="59" spans="2:20" ht="28.5" customHeight="1" x14ac:dyDescent="0.2">
      <c r="B59" s="50"/>
      <c r="C59" s="84" t="s">
        <v>124</v>
      </c>
      <c r="D59" s="84">
        <v>2023</v>
      </c>
      <c r="E59" s="84">
        <v>2024</v>
      </c>
      <c r="F59" s="84">
        <v>2025</v>
      </c>
      <c r="G59" s="84">
        <v>2026</v>
      </c>
      <c r="T59" s="51"/>
    </row>
    <row r="60" spans="2:20" ht="28.5" customHeight="1" x14ac:dyDescent="0.2">
      <c r="B60" s="50"/>
      <c r="C60" s="85" t="s">
        <v>5</v>
      </c>
      <c r="D60" s="86">
        <v>10</v>
      </c>
      <c r="E60" s="86">
        <v>15</v>
      </c>
      <c r="F60" s="86">
        <v>13</v>
      </c>
      <c r="G60" s="86">
        <v>14</v>
      </c>
      <c r="T60" s="51"/>
    </row>
    <row r="61" spans="2:20" ht="28.5" customHeight="1" x14ac:dyDescent="0.2">
      <c r="B61" s="50"/>
      <c r="C61" s="87" t="s">
        <v>125</v>
      </c>
      <c r="D61" s="88" t="e">
        <f>#REF!</f>
        <v>#REF!</v>
      </c>
      <c r="E61" s="88" t="e">
        <f>#REF!</f>
        <v>#REF!</v>
      </c>
      <c r="F61" s="88" t="e">
        <f>#REF!</f>
        <v>#REF!</v>
      </c>
      <c r="G61" s="89"/>
      <c r="T61" s="51"/>
    </row>
    <row r="62" spans="2:20" ht="28.5" customHeight="1" x14ac:dyDescent="0.2">
      <c r="B62" s="50"/>
      <c r="C62" s="85" t="s">
        <v>126</v>
      </c>
      <c r="D62" s="91">
        <v>0.26</v>
      </c>
      <c r="E62" s="91">
        <v>0.63</v>
      </c>
      <c r="F62" s="91">
        <v>0.93</v>
      </c>
      <c r="G62" s="90"/>
      <c r="T62" s="51"/>
    </row>
    <row r="63" spans="2:20" ht="28.5" customHeight="1" x14ac:dyDescent="0.2">
      <c r="B63" s="50"/>
      <c r="C63" s="82"/>
      <c r="D63" s="83"/>
      <c r="E63" s="83"/>
      <c r="F63" s="83"/>
      <c r="G63" s="83"/>
      <c r="T63" s="51"/>
    </row>
    <row r="64" spans="2:20" ht="13.5" thickBot="1" x14ac:dyDescent="0.25">
      <c r="B64" s="50"/>
      <c r="T64" s="51"/>
    </row>
    <row r="65" spans="2:21" ht="20.100000000000001" customHeight="1" thickBot="1" x14ac:dyDescent="0.25">
      <c r="B65" s="130" t="s">
        <v>127</v>
      </c>
      <c r="C65" s="131"/>
      <c r="D65" s="131"/>
      <c r="E65" s="131"/>
      <c r="F65" s="131"/>
      <c r="G65" s="131"/>
      <c r="H65" s="131"/>
      <c r="I65" s="131"/>
      <c r="J65" s="131"/>
      <c r="K65" s="131"/>
      <c r="L65" s="131"/>
      <c r="M65" s="131"/>
      <c r="N65" s="131"/>
      <c r="O65" s="131"/>
      <c r="P65" s="131"/>
      <c r="Q65" s="131"/>
      <c r="R65" s="131"/>
      <c r="S65" s="131"/>
      <c r="T65" s="132"/>
      <c r="U65" s="71"/>
    </row>
    <row r="66" spans="2:21" ht="12.75" customHeight="1" x14ac:dyDescent="0.2">
      <c r="B66" s="50"/>
      <c r="T66" s="51"/>
    </row>
    <row r="67" spans="2:21" ht="14.25" customHeight="1" x14ac:dyDescent="0.2">
      <c r="B67" s="50"/>
      <c r="C67" s="52"/>
      <c r="D67" s="53"/>
      <c r="E67" s="53"/>
      <c r="F67" s="53"/>
      <c r="G67" s="53"/>
      <c r="H67" s="53"/>
      <c r="I67" s="53"/>
      <c r="J67" s="54"/>
      <c r="K67" s="54"/>
      <c r="L67" s="55"/>
      <c r="M67" s="55"/>
      <c r="N67" s="55"/>
      <c r="O67" s="55"/>
      <c r="P67" s="55"/>
      <c r="Q67" s="55"/>
      <c r="R67" s="55"/>
      <c r="S67" s="55"/>
      <c r="T67" s="51"/>
    </row>
    <row r="68" spans="2:21" ht="37.5" customHeight="1" x14ac:dyDescent="0.2">
      <c r="B68" s="50"/>
      <c r="C68" s="65" t="s">
        <v>113</v>
      </c>
      <c r="D68" s="66" t="str">
        <f>D27</f>
        <v>% Avance promedio 2023-2025</v>
      </c>
      <c r="E68" s="66" t="s">
        <v>128</v>
      </c>
      <c r="F68" s="62"/>
      <c r="G68" s="62"/>
      <c r="H68" s="62"/>
      <c r="I68" s="62"/>
      <c r="T68" s="51"/>
    </row>
    <row r="69" spans="2:21" ht="37.5" customHeight="1" x14ac:dyDescent="0.2">
      <c r="B69" s="50"/>
      <c r="C69" s="67" t="s">
        <v>52</v>
      </c>
      <c r="D69" s="79" t="e">
        <f>AVERAGE(#REF!)</f>
        <v>#REF!</v>
      </c>
      <c r="E69" s="64">
        <v>2</v>
      </c>
      <c r="F69" s="62"/>
      <c r="G69" s="62"/>
      <c r="H69" s="62"/>
      <c r="I69" s="62"/>
      <c r="T69" s="51"/>
    </row>
    <row r="70" spans="2:21" ht="37.5" customHeight="1" x14ac:dyDescent="0.2">
      <c r="B70" s="50"/>
      <c r="C70" s="67" t="s">
        <v>115</v>
      </c>
      <c r="D70" s="79" t="e">
        <f>AVERAGE(#REF!)</f>
        <v>#REF!</v>
      </c>
      <c r="E70" s="64">
        <v>3</v>
      </c>
      <c r="F70" s="44"/>
      <c r="G70" s="54"/>
      <c r="H70" s="56"/>
      <c r="I70" s="56"/>
      <c r="T70" s="51"/>
    </row>
    <row r="71" spans="2:21" ht="37.5" customHeight="1" x14ac:dyDescent="0.2">
      <c r="B71" s="50"/>
      <c r="C71" s="67" t="s">
        <v>116</v>
      </c>
      <c r="D71" s="79" t="e">
        <f>#REF!</f>
        <v>#REF!</v>
      </c>
      <c r="E71" s="64">
        <v>1</v>
      </c>
      <c r="F71" s="44"/>
      <c r="G71" s="54"/>
      <c r="H71" s="56"/>
      <c r="I71" s="56"/>
      <c r="T71" s="51"/>
    </row>
    <row r="72" spans="2:21" ht="37.5" customHeight="1" x14ac:dyDescent="0.2">
      <c r="B72" s="50"/>
      <c r="C72" s="67" t="s">
        <v>106</v>
      </c>
      <c r="D72" s="79" t="e">
        <f>AVERAGE(#REF!)</f>
        <v>#REF!</v>
      </c>
      <c r="E72" s="64">
        <v>2</v>
      </c>
      <c r="F72" s="44"/>
      <c r="G72" s="54"/>
      <c r="H72" s="56"/>
      <c r="I72" s="56"/>
      <c r="T72" s="51"/>
    </row>
    <row r="73" spans="2:21" ht="37.5" customHeight="1" x14ac:dyDescent="0.2">
      <c r="B73" s="50"/>
      <c r="C73" s="67" t="s">
        <v>119</v>
      </c>
      <c r="D73" s="79" t="e">
        <f>(#REF!+#REF!)/2</f>
        <v>#REF!</v>
      </c>
      <c r="E73" s="64">
        <v>2</v>
      </c>
      <c r="F73" s="44"/>
      <c r="G73" s="54"/>
      <c r="H73" s="56"/>
      <c r="I73" s="56"/>
      <c r="T73" s="51"/>
    </row>
    <row r="74" spans="2:21" ht="37.5" customHeight="1" x14ac:dyDescent="0.2">
      <c r="B74" s="50"/>
      <c r="C74" s="67" t="s">
        <v>118</v>
      </c>
      <c r="D74" s="79" t="e">
        <f>AVERAGE(#REF!)</f>
        <v>#REF!</v>
      </c>
      <c r="E74" s="64">
        <v>4</v>
      </c>
      <c r="F74" s="44"/>
      <c r="G74" s="54"/>
      <c r="H74" s="56"/>
      <c r="I74" s="56"/>
      <c r="T74" s="51"/>
    </row>
    <row r="75" spans="2:21" x14ac:dyDescent="0.2">
      <c r="D75" s="100" t="e">
        <f>AVERAGE(D69:D74)</f>
        <v>#REF!</v>
      </c>
    </row>
    <row r="76" spans="2:21" ht="18.75" customHeight="1" x14ac:dyDescent="0.2">
      <c r="B76" s="50"/>
      <c r="C76" s="62"/>
      <c r="D76" s="99"/>
      <c r="E76" s="56"/>
      <c r="F76" s="56"/>
      <c r="G76" s="56"/>
      <c r="H76" s="56"/>
      <c r="I76" s="56"/>
      <c r="J76" s="57"/>
      <c r="K76" s="55"/>
      <c r="L76" s="55"/>
      <c r="M76" s="55"/>
      <c r="N76" s="55"/>
      <c r="O76" s="55"/>
      <c r="P76" s="55"/>
      <c r="Q76" s="55"/>
      <c r="R76" s="55"/>
      <c r="S76" s="55"/>
      <c r="T76" s="51"/>
    </row>
    <row r="77" spans="2:21" ht="18.75" customHeight="1" x14ac:dyDescent="0.2">
      <c r="B77" s="50"/>
      <c r="C77" s="62"/>
      <c r="D77" s="63"/>
      <c r="E77" s="56"/>
      <c r="F77" s="56"/>
      <c r="G77" s="56"/>
      <c r="H77" s="56"/>
      <c r="I77" s="56"/>
      <c r="J77" s="57"/>
      <c r="K77" s="55"/>
      <c r="L77" s="55"/>
      <c r="M77" s="55"/>
      <c r="N77" s="55"/>
      <c r="O77" s="55"/>
      <c r="P77" s="55"/>
      <c r="Q77" s="55"/>
      <c r="R77" s="55"/>
      <c r="S77" s="55"/>
      <c r="T77" s="51"/>
    </row>
    <row r="78" spans="2:21" ht="18.75" customHeight="1" x14ac:dyDescent="0.2">
      <c r="B78" s="50"/>
      <c r="C78" s="96" t="str">
        <f>C68</f>
        <v>Área</v>
      </c>
      <c r="D78" s="96" t="s">
        <v>138</v>
      </c>
      <c r="E78" s="97" t="s">
        <v>141</v>
      </c>
      <c r="F78" s="56"/>
      <c r="G78" s="56"/>
      <c r="H78" s="56"/>
      <c r="I78" s="56"/>
      <c r="J78" s="57"/>
      <c r="K78" s="55"/>
      <c r="L78" s="55"/>
      <c r="M78" s="55"/>
      <c r="N78" s="55"/>
      <c r="O78" s="55"/>
      <c r="P78" s="55"/>
      <c r="Q78" s="55"/>
      <c r="R78" s="55"/>
      <c r="S78" s="55"/>
      <c r="T78" s="51"/>
    </row>
    <row r="79" spans="2:21" ht="40.5" customHeight="1" x14ac:dyDescent="0.2">
      <c r="B79" s="50"/>
      <c r="C79" s="95" t="s">
        <v>118</v>
      </c>
      <c r="D79" s="73" t="s">
        <v>140</v>
      </c>
      <c r="E79" s="77" t="e">
        <f>#REF!</f>
        <v>#REF!</v>
      </c>
      <c r="F79" s="56"/>
      <c r="G79" s="56"/>
      <c r="H79" s="56"/>
      <c r="I79" s="56"/>
      <c r="J79" s="57"/>
      <c r="K79" s="55"/>
      <c r="L79" s="55"/>
      <c r="M79" s="55"/>
      <c r="N79" s="55"/>
      <c r="O79" s="55"/>
      <c r="P79" s="55"/>
      <c r="Q79" s="55"/>
      <c r="R79" s="55"/>
      <c r="S79" s="55"/>
      <c r="T79" s="51"/>
    </row>
    <row r="80" spans="2:21" ht="40.5" customHeight="1" x14ac:dyDescent="0.2">
      <c r="B80" s="50"/>
      <c r="C80" s="95" t="s">
        <v>118</v>
      </c>
      <c r="D80" s="72" t="s">
        <v>139</v>
      </c>
      <c r="E80" s="77">
        <v>1</v>
      </c>
      <c r="F80" s="56"/>
      <c r="G80" s="56"/>
      <c r="H80" s="56"/>
      <c r="I80" s="56"/>
      <c r="J80" s="57"/>
      <c r="K80" s="55"/>
      <c r="L80" s="55"/>
      <c r="M80" s="55"/>
      <c r="N80" s="55"/>
      <c r="O80" s="55"/>
      <c r="P80" s="55"/>
      <c r="Q80" s="55"/>
      <c r="R80" s="55"/>
      <c r="S80" s="55"/>
      <c r="T80" s="51"/>
    </row>
    <row r="81" spans="2:20" ht="40.5" customHeight="1" x14ac:dyDescent="0.2">
      <c r="B81" s="50"/>
      <c r="C81" s="95" t="s">
        <v>118</v>
      </c>
      <c r="D81" s="72" t="s">
        <v>66</v>
      </c>
      <c r="E81" s="77">
        <v>1</v>
      </c>
      <c r="F81" s="56"/>
      <c r="G81" s="56"/>
      <c r="H81" s="56"/>
      <c r="I81" s="56"/>
      <c r="J81" s="57"/>
      <c r="K81" s="55"/>
      <c r="L81" s="55"/>
      <c r="M81" s="55"/>
      <c r="N81" s="55"/>
      <c r="O81" s="55"/>
      <c r="P81" s="55"/>
      <c r="Q81" s="55"/>
      <c r="R81" s="55"/>
      <c r="S81" s="55"/>
      <c r="T81" s="51"/>
    </row>
    <row r="82" spans="2:20" ht="40.5" customHeight="1" x14ac:dyDescent="0.2">
      <c r="B82" s="50"/>
      <c r="C82" s="95" t="s">
        <v>119</v>
      </c>
      <c r="D82" s="73" t="s">
        <v>102</v>
      </c>
      <c r="E82" s="77">
        <v>1</v>
      </c>
      <c r="F82" s="56"/>
      <c r="G82" s="56"/>
      <c r="H82" s="56"/>
      <c r="I82" s="56"/>
      <c r="J82" s="57"/>
      <c r="K82" s="55"/>
      <c r="L82" s="55"/>
      <c r="M82" s="55"/>
      <c r="N82" s="55"/>
      <c r="O82" s="55"/>
      <c r="P82" s="55"/>
      <c r="Q82" s="55"/>
      <c r="R82" s="55"/>
      <c r="S82" s="55"/>
      <c r="T82" s="51"/>
    </row>
    <row r="83" spans="2:20" ht="40.5" customHeight="1" x14ac:dyDescent="0.2">
      <c r="B83" s="50"/>
      <c r="C83" s="95" t="s">
        <v>119</v>
      </c>
      <c r="D83" s="73" t="s">
        <v>28</v>
      </c>
      <c r="E83" s="77">
        <v>1</v>
      </c>
      <c r="F83" s="56"/>
      <c r="G83" s="56"/>
      <c r="H83" s="56"/>
      <c r="I83" s="56"/>
      <c r="J83" s="57"/>
      <c r="K83" s="55"/>
      <c r="L83" s="55"/>
      <c r="M83" s="55"/>
      <c r="N83" s="55"/>
      <c r="O83" s="55"/>
      <c r="P83" s="55"/>
      <c r="Q83" s="55"/>
      <c r="R83" s="55"/>
      <c r="S83" s="55"/>
      <c r="T83" s="51"/>
    </row>
    <row r="84" spans="2:20" ht="40.5" customHeight="1" x14ac:dyDescent="0.2">
      <c r="B84" s="50"/>
      <c r="C84" s="95" t="s">
        <v>106</v>
      </c>
      <c r="D84" s="73" t="s">
        <v>44</v>
      </c>
      <c r="E84" s="77">
        <v>1</v>
      </c>
      <c r="F84" s="56"/>
      <c r="G84" s="56"/>
      <c r="H84" s="56"/>
      <c r="I84" s="56"/>
      <c r="J84" s="57"/>
      <c r="K84" s="55"/>
      <c r="L84" s="55"/>
      <c r="M84" s="55"/>
      <c r="N84" s="55"/>
      <c r="O84" s="55"/>
      <c r="P84" s="55"/>
      <c r="Q84" s="55"/>
      <c r="R84" s="55"/>
      <c r="S84" s="55"/>
      <c r="T84" s="51"/>
    </row>
    <row r="85" spans="2:20" ht="40.5" customHeight="1" x14ac:dyDescent="0.2">
      <c r="B85" s="50"/>
      <c r="C85" s="95" t="s">
        <v>106</v>
      </c>
      <c r="D85" s="73" t="s">
        <v>38</v>
      </c>
      <c r="E85" s="77">
        <v>1</v>
      </c>
      <c r="F85" s="56"/>
      <c r="G85" s="56"/>
      <c r="H85" s="56"/>
      <c r="I85" s="56"/>
      <c r="J85" s="57"/>
      <c r="K85" s="55"/>
      <c r="L85" s="55"/>
      <c r="M85" s="55"/>
      <c r="N85" s="55"/>
      <c r="O85" s="55"/>
      <c r="P85" s="55"/>
      <c r="Q85" s="55"/>
      <c r="R85" s="55"/>
      <c r="S85" s="55"/>
      <c r="T85" s="51"/>
    </row>
    <row r="86" spans="2:20" ht="40.5" customHeight="1" x14ac:dyDescent="0.2">
      <c r="B86" s="50"/>
      <c r="C86" s="95" t="s">
        <v>116</v>
      </c>
      <c r="D86" s="72" t="s">
        <v>96</v>
      </c>
      <c r="E86" s="77" t="e">
        <f>#REF!</f>
        <v>#REF!</v>
      </c>
      <c r="F86" s="56"/>
      <c r="G86" s="56"/>
      <c r="H86" s="56"/>
      <c r="I86" s="56"/>
      <c r="J86" s="57"/>
      <c r="K86" s="55"/>
      <c r="L86" s="55"/>
      <c r="M86" s="55"/>
      <c r="N86" s="55"/>
      <c r="O86" s="55"/>
      <c r="P86" s="55"/>
      <c r="Q86" s="55"/>
      <c r="R86" s="55"/>
      <c r="S86" s="55"/>
      <c r="T86" s="51"/>
    </row>
    <row r="87" spans="2:20" ht="40.5" customHeight="1" x14ac:dyDescent="0.2">
      <c r="B87" s="50"/>
      <c r="C87" s="95" t="s">
        <v>115</v>
      </c>
      <c r="D87" s="74" t="s">
        <v>78</v>
      </c>
      <c r="E87" s="77" t="e">
        <f>#REF!</f>
        <v>#REF!</v>
      </c>
      <c r="F87" s="56"/>
      <c r="G87" s="56"/>
      <c r="H87" s="56"/>
      <c r="I87" s="56"/>
      <c r="J87" s="57"/>
      <c r="K87" s="55"/>
      <c r="L87" s="55"/>
      <c r="M87" s="55"/>
      <c r="N87" s="55"/>
      <c r="O87" s="55"/>
      <c r="P87" s="55"/>
      <c r="Q87" s="55"/>
      <c r="R87" s="55"/>
      <c r="S87" s="55"/>
      <c r="T87" s="51"/>
    </row>
    <row r="88" spans="2:20" ht="40.5" customHeight="1" x14ac:dyDescent="0.2">
      <c r="B88" s="50"/>
      <c r="C88" s="95" t="s">
        <v>115</v>
      </c>
      <c r="D88" s="74" t="s">
        <v>85</v>
      </c>
      <c r="E88" s="77" t="e">
        <f>#REF!</f>
        <v>#REF!</v>
      </c>
      <c r="F88" s="56"/>
      <c r="G88" s="56"/>
      <c r="H88" s="56"/>
      <c r="I88" s="56"/>
      <c r="J88" s="57"/>
      <c r="K88" s="55"/>
      <c r="L88" s="55"/>
      <c r="M88" s="55"/>
      <c r="N88" s="55"/>
      <c r="O88" s="55"/>
      <c r="P88" s="55"/>
      <c r="Q88" s="55"/>
      <c r="R88" s="55"/>
      <c r="S88" s="55"/>
      <c r="T88" s="51"/>
    </row>
    <row r="89" spans="2:20" ht="40.5" customHeight="1" x14ac:dyDescent="0.2">
      <c r="B89" s="50"/>
      <c r="C89" s="95" t="s">
        <v>52</v>
      </c>
      <c r="D89" s="75" t="s">
        <v>55</v>
      </c>
      <c r="E89" s="77" t="e">
        <f>#REF!</f>
        <v>#REF!</v>
      </c>
      <c r="F89" s="56"/>
      <c r="G89" s="56"/>
      <c r="H89" s="56"/>
      <c r="I89" s="56"/>
      <c r="J89" s="57"/>
      <c r="K89" s="55"/>
      <c r="L89" s="55"/>
      <c r="M89" s="55"/>
      <c r="N89" s="55"/>
      <c r="O89" s="55"/>
      <c r="P89" s="55"/>
      <c r="Q89" s="55"/>
      <c r="R89" s="55"/>
      <c r="S89" s="55"/>
      <c r="T89" s="51"/>
    </row>
    <row r="90" spans="2:20" ht="40.5" customHeight="1" x14ac:dyDescent="0.2">
      <c r="B90" s="50"/>
      <c r="C90" s="95" t="s">
        <v>115</v>
      </c>
      <c r="D90" s="74" t="s">
        <v>108</v>
      </c>
      <c r="E90" s="77" t="e">
        <f>#REF!</f>
        <v>#REF!</v>
      </c>
      <c r="F90" s="56"/>
      <c r="G90" s="56"/>
      <c r="H90" s="56"/>
      <c r="I90" s="56"/>
      <c r="J90" s="57"/>
      <c r="K90" s="55"/>
      <c r="L90" s="55"/>
      <c r="M90" s="55"/>
      <c r="N90" s="55"/>
      <c r="O90" s="55"/>
      <c r="P90" s="55"/>
      <c r="Q90" s="55"/>
      <c r="R90" s="55"/>
      <c r="S90" s="55"/>
      <c r="T90" s="51"/>
    </row>
    <row r="91" spans="2:20" ht="40.5" customHeight="1" x14ac:dyDescent="0.2">
      <c r="B91" s="50"/>
      <c r="C91" s="95" t="s">
        <v>52</v>
      </c>
      <c r="D91" s="76" t="s">
        <v>50</v>
      </c>
      <c r="E91" s="77">
        <v>2</v>
      </c>
      <c r="F91" s="56"/>
      <c r="G91" s="56"/>
      <c r="H91" s="56"/>
      <c r="I91" s="56"/>
      <c r="J91" s="57"/>
      <c r="K91" s="55"/>
      <c r="L91" s="55"/>
      <c r="M91" s="55"/>
      <c r="N91" s="55"/>
      <c r="O91" s="55"/>
      <c r="P91" s="55"/>
      <c r="Q91" s="55"/>
      <c r="R91" s="55"/>
      <c r="S91" s="55"/>
      <c r="T91" s="51"/>
    </row>
    <row r="92" spans="2:20" x14ac:dyDescent="0.2">
      <c r="E92" s="98" t="e">
        <f>AVERAGE(E79:E91)</f>
        <v>#REF!</v>
      </c>
    </row>
    <row r="93" spans="2:20" ht="14.25" customHeight="1" thickBot="1" x14ac:dyDescent="0.25">
      <c r="B93" s="58"/>
      <c r="C93" s="59"/>
      <c r="D93" s="60"/>
      <c r="E93" s="59"/>
      <c r="F93" s="59"/>
      <c r="G93" s="59"/>
      <c r="H93" s="59"/>
      <c r="I93" s="59"/>
      <c r="J93" s="59"/>
      <c r="K93" s="59"/>
      <c r="L93" s="59"/>
      <c r="M93" s="59"/>
      <c r="N93" s="59"/>
      <c r="O93" s="59"/>
      <c r="P93" s="59"/>
      <c r="Q93" s="59"/>
      <c r="R93" s="59"/>
      <c r="S93" s="59"/>
      <c r="T93" s="61"/>
    </row>
  </sheetData>
  <mergeCells count="23">
    <mergeCell ref="I10:I11"/>
    <mergeCell ref="B25:T25"/>
    <mergeCell ref="F8:F10"/>
    <mergeCell ref="F11:F13"/>
    <mergeCell ref="B2:T2"/>
    <mergeCell ref="I7:I9"/>
    <mergeCell ref="C5:E7"/>
    <mergeCell ref="G5:G7"/>
    <mergeCell ref="C8:E10"/>
    <mergeCell ref="G8:G10"/>
    <mergeCell ref="C4:E4"/>
    <mergeCell ref="I5:I6"/>
    <mergeCell ref="F5:F7"/>
    <mergeCell ref="C11:E13"/>
    <mergeCell ref="G11:G13"/>
    <mergeCell ref="C14:E16"/>
    <mergeCell ref="C20:F20"/>
    <mergeCell ref="B65:T65"/>
    <mergeCell ref="G14:G16"/>
    <mergeCell ref="C17:E19"/>
    <mergeCell ref="G17:G19"/>
    <mergeCell ref="F14:F16"/>
    <mergeCell ref="F17:F19"/>
  </mergeCells>
  <phoneticPr fontId="3" type="noConversion"/>
  <dataValidations disablePrompts="1" count="1">
    <dataValidation allowBlank="1" showInputMessage="1" showErrorMessage="1" sqref="D48 D81" xr:uid="{4CD0CD50-FF0E-49E4-86BE-9610BE23A7A3}"/>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8C300-A56A-432E-97C7-01B5095515F7}">
  <dimension ref="A1:A8"/>
  <sheetViews>
    <sheetView workbookViewId="0">
      <selection activeCell="A9" sqref="A9"/>
    </sheetView>
  </sheetViews>
  <sheetFormatPr baseColWidth="10" defaultColWidth="11.42578125" defaultRowHeight="15" x14ac:dyDescent="0.25"/>
  <cols>
    <col min="1" max="1" width="62.140625" customWidth="1"/>
  </cols>
  <sheetData>
    <row r="1" spans="1:1" x14ac:dyDescent="0.25">
      <c r="A1" s="81" t="s">
        <v>129</v>
      </c>
    </row>
    <row r="2" spans="1:1" x14ac:dyDescent="0.25">
      <c r="A2" t="s">
        <v>105</v>
      </c>
    </row>
    <row r="3" spans="1:1" x14ac:dyDescent="0.25">
      <c r="A3" t="s">
        <v>106</v>
      </c>
    </row>
    <row r="4" spans="1:1" x14ac:dyDescent="0.25">
      <c r="A4" t="s">
        <v>52</v>
      </c>
    </row>
    <row r="5" spans="1:1" x14ac:dyDescent="0.25">
      <c r="A5" t="s">
        <v>31</v>
      </c>
    </row>
    <row r="6" spans="1:1" x14ac:dyDescent="0.25">
      <c r="A6" t="s">
        <v>107</v>
      </c>
    </row>
    <row r="7" spans="1:1" x14ac:dyDescent="0.25">
      <c r="A7" t="s">
        <v>130</v>
      </c>
    </row>
    <row r="8" spans="1:1" x14ac:dyDescent="0.25">
      <c r="A8" t="s">
        <v>131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696b6caeac2332f78bb17334842244a9">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303549c7a9ed0e218de53c14170e0cdc"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A239F0-C50E-4276-8317-77B29D5FE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29C83-A76F-4953-BDE2-B74A3F5803C3}">
  <ds:schemaRefs>
    <ds:schemaRef ds:uri="http://schemas.microsoft.com/sharepoint/v3/contenttype/forms"/>
  </ds:schemaRefs>
</ds:datastoreItem>
</file>

<file path=customXml/itemProps3.xml><?xml version="1.0" encoding="utf-8"?>
<ds:datastoreItem xmlns:ds="http://schemas.openxmlformats.org/officeDocument/2006/customXml" ds:itemID="{D84D1CC6-462F-4C9A-A700-C327479B4C4C}">
  <ds:schemaRefs>
    <ds:schemaRef ds:uri="http://schemas.microsoft.com/office/2006/metadata/properties"/>
    <ds:schemaRef ds:uri="http://schemas.microsoft.com/office/infopath/2007/PartnerControls"/>
    <ds:schemaRef ds:uri="078d6b7f-86fb-47aa-a5fb-45a141d09143"/>
    <ds:schemaRef ds:uri="3e82ca5b-96cf-4758-bde1-7c773396b7ec"/>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4</vt:i4>
      </vt:variant>
    </vt:vector>
  </HeadingPairs>
  <TitlesOfParts>
    <vt:vector size="4" baseType="lpstr">
      <vt:lpstr>Plan Estrategico Institucional</vt:lpstr>
      <vt:lpstr>Modificaciones</vt:lpstr>
      <vt:lpstr>Graficas 4T-2025</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Vargas</dc:creator>
  <cp:keywords/>
  <dc:description/>
  <cp:lastModifiedBy>Maira Alejandra Davila Villaquiran</cp:lastModifiedBy>
  <cp:revision/>
  <dcterms:created xsi:type="dcterms:W3CDTF">2023-09-24T21:36:18Z</dcterms:created>
  <dcterms:modified xsi:type="dcterms:W3CDTF">2026-05-20T19:11:57Z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