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updateLinks="neve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2025/"/>
    </mc:Choice>
  </mc:AlternateContent>
  <xr:revisionPtr revIDLastSave="668" documentId="8_{A79B2769-14FA-4EDF-8A00-C82C7FB9602F}" xr6:coauthVersionLast="47" xr6:coauthVersionMax="47" xr10:uidLastSave="{9431DEAC-3D67-4C02-B6F5-115BDA0938CC}"/>
  <bookViews>
    <workbookView xWindow="-120" yWindow="-120" windowWidth="20730" windowHeight="11040" xr2:uid="{00000000-000D-0000-FFFF-FFFF00000000}"/>
  </bookViews>
  <sheets>
    <sheet name="Plan Estrategico Institucional" sheetId="3" r:id="rId1"/>
    <sheet name="Modificaciones" sheetId="4" r:id="rId2"/>
  </sheets>
  <definedNames>
    <definedName name="_xlnm._FilterDatabase" localSheetId="0" hidden="1">'Plan Estrategico Institucional'!$A$3:$P$20</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4" l="1"/>
  <c r="P16" i="4"/>
  <c r="E16" i="4"/>
  <c r="A15" i="4"/>
  <c r="O8" i="4"/>
  <c r="N8" i="4"/>
  <c r="P7" i="4"/>
  <c r="L7" i="4"/>
  <c r="O6" i="4"/>
  <c r="H15" i="3" l="1"/>
  <c r="H7" i="3" l="1"/>
  <c r="H6" i="3"/>
  <c r="N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sharedStrings.xml><?xml version="1.0" encoding="utf-8"?>
<sst xmlns="http://schemas.openxmlformats.org/spreadsheetml/2006/main" count="245" uniqueCount="147">
  <si>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</si>
  <si>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</si>
  <si>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</si>
  <si>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</si>
  <si>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</si>
  <si>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</si>
  <si>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</si>
  <si>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</si>
  <si>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</si>
  <si>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</si>
  <si>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</si>
  <si>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</si>
  <si>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</si>
  <si>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</si>
  <si>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</si>
  <si>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</si>
  <si>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</si>
  <si>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</si>
  <si>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</si>
  <si>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</si>
  <si>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</si>
  <si>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</si>
  <si>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</si>
  <si>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</si>
  <si>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</si>
  <si>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</si>
  <si>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</si>
  <si>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</si>
  <si>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</si>
  <si>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</si>
  <si>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</si>
  <si>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</si>
  <si>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</si>
  <si>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</si>
  <si>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</si>
  <si>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</si>
  <si>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</si>
  <si>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</si>
  <si>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</si>
  <si>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</si>
  <si>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</si>
  <si>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</si>
  <si>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</si>
  <si>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</si>
  <si>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</si>
  <si>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</si>
  <si>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</si>
  <si>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</si>
  <si>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</si>
  <si>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</si>
  <si>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</si>
  <si>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</si>
  <si>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</si>
  <si>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</si>
  <si>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</si>
  <si>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</si>
  <si>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</si>
  <si>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</si>
  <si>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</si>
  <si>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</si>
  <si>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</si>
  <si>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</si>
  <si>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</si>
  <si>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 xml:space="preserve">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</si>
  <si>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</si>
  <si>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</si>
  <si>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</si>
  <si>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</si>
  <si>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Número de Sistemas de compras públicas interoperable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</si>
  <si>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</si>
  <si>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</si>
  <si>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</si>
  <si>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</si>
  <si>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</si>
  <si>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</si>
  <si>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</si>
  <si>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</si>
  <si>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</si>
  <si>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</si>
  <si>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</si>
  <si>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</si>
  <si>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</si>
  <si>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</si>
  <si>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</si>
  <si>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</si>
  <si>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</si>
  <si>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t>Número  de personas capacitadas de la económia popular y comunitaria</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</si>
  <si>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</si>
  <si>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</si>
  <si>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</si>
  <si>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</si>
  <si>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</si>
  <si>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</si>
  <si>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</si>
  <si>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</si>
  <si>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</si>
  <si>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</si>
  <si>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</si>
  <si>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</si>
  <si>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</si>
  <si>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</si>
  <si>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</si>
  <si>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</si>
  <si>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</si>
  <si>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</si>
  <si>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</si>
  <si>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</si>
  <si>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</si>
  <si>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</si>
  <si>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</si>
  <si>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</si>
  <si>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2026 Documento que contenga los términos de referencia para salir a contratar a un desarrollador para la plataforma integral de compras públicas.</t>
  </si>
  <si>
    <t>CONTROL DE SOLICITUD DE MODIFICACIONES, AJUSTES Y CAMBIOS
 PLAN ESTRATEGICO INSTITUCIONAL 2023 - 2026</t>
  </si>
  <si>
    <t>ÁREA RESPONSABLE</t>
  </si>
  <si>
    <t>FECHA DE SOLICITUD
DD/MM/AAAA</t>
  </si>
  <si>
    <t>PRODUCTO</t>
  </si>
  <si>
    <t>INDICADOR</t>
  </si>
  <si>
    <t>META CUATRIENIO</t>
  </si>
  <si>
    <t>DESAGREGACIÓN DE LA META CUATRIENIO</t>
  </si>
  <si>
    <t>JUSTIFICACIÓN DEL AJUSTE</t>
  </si>
  <si>
    <t>META CUATRIENIO (AJUSTADA)</t>
  </si>
  <si>
    <t>DESAGREGACIÓN DE LA META CUATRIENIO (AJUSTADA)</t>
  </si>
  <si>
    <t xml:space="preserve">VERSIÓN VIGENTE </t>
  </si>
  <si>
    <t>FECHA VERSIÓN</t>
  </si>
  <si>
    <t>Subdirección de Información y Desarrollo Técnologico</t>
  </si>
  <si>
    <r>
      <t>Debido a la terminación anticipada del convenio 381-2023, no es posible generar el total de la documentación comprometida en el indicador del PEI: “Número de documentos funcionales y técnicos relacionados con el desarrollo de una nueva plataforma de compras públicas”, para la vigencia 2024. Cabe mencionar que el entregable relacionado en el punto ii) “Documento que contenga la estrategia para el desarrollo del proyecto”, fue reportado en el RAE a corte de septiembre, sin embargo se solicita realizar la modificación del entregable i). Documento que contenga los resultados del diagnóstico de los solucionadores, las memorias de los Bootcamps realizado con solucionadores y la ruta
de trabajo con cada solucionador y que sea reemplazado por el entregable:</t>
    </r>
    <r>
      <rPr>
        <b/>
        <sz val="10"/>
        <color theme="1"/>
        <rFont val="Verdana"/>
        <family val="2"/>
      </rPr>
      <t xml:space="preserve">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t>
    </r>
    <r>
      <rPr>
        <sz val="10"/>
        <color theme="1"/>
        <rFont val="Verdana"/>
        <family val="2"/>
      </rPr>
      <t>. 
Vale la pena aclarar que no se está reduciendo la meta ni la programación, sino que se está reemplazando el entregable debido a la terminación del convenio.</t>
    </r>
  </si>
  <si>
    <t>N/A</t>
  </si>
  <si>
    <t>V2</t>
  </si>
  <si>
    <t>Número de sistema
de compras
públicas
interoperable con el
registro único de
proponentes – RUP</t>
  </si>
  <si>
    <t>El día 17 de octubre se recibió por parte de Confecámaras email dirigido a la Dirección General de la ANCP-CCE en el cual informaron las acciones que ellos deben adelantar en pro de dar cumplimiento al artículo 99 del PND, se inició a partir del 1 de noviembre de 2024 y tiene un cronograma previsto hasta el 8 de junio de 2025. En ese sentido, se hace necesario modificar las acciones previamente conceptualizadas en el marco de las reuniones que se habían sostenido con Confecámaras. 
Teniendo en cuenta que las acciones que la ANCP-CCE debe adelantar son posteriores a la liberación de los entregables de Confecámaras, este año no se lograría tener ningún entregable concreto referente a la actividad relacionada con el artículo 99 del PND, establecida en el Plan Estratégico Institucional, por lo cual se solicita modificar los hitos para los años 2024, 2025 y 2026 en relación con el entregable definido.</t>
  </si>
  <si>
    <t>Subdirección de Gestión Contractual</t>
  </si>
  <si>
    <t>Número de documentos normativos elaborados</t>
  </si>
  <si>
    <t>En el año 2023 se estimó la elaboración de 4 documentos de lineamientos de buenas prácticas para ejecutar en el 2024, para lo cual se contó con el histórico planteado en los años anteriores y la actualización normativa en materia compras y contratación pública. En la ejecución del 2024 atendiendo la demanda actualización normativa de nuestros instrumentos
de buenas prácticas en materia de compras y contratación pública fue necesario actualizar los siguientes 7 documentos de buenas prácticas:
• Manual para el manejo de los Acuerdos Comerciales en Procesos de Contratación
• Guía para promover la participación de las MiPymes en los procesos de compra pública
• Manual de la modalidad de selección de mínima cuantía.
• Guía para elaborar el plan anual de adquisiciones.
• Guía de contratación pública sostenible y socialmente responsable
• Guía para Incentivar la Participación de Mujeres en el Sistema de Compras y Contratación
Pública
• Guía para el manejo de ofertas artificialmente bajas en Procesos de Contratación</t>
  </si>
  <si>
    <t>Dirección General - GI de Articulaciones</t>
  </si>
  <si>
    <r>
      <t xml:space="preserve">Los principales factores que permitieron alcanzar y superar la meta establecida en la vigencia 2024 fueron los siguientes:
1.	Ampliación de la oferta
2.	Flexibilidad en la participación
3.	Mayor visibilidad y alcance
4.	Mejora en la experiencia del usuario:
5.	Contenidos especializados
6.	Mayor cobertura territorial a nivel nacional
La modificación esta alineada con la realizada en el proyecto de inversión </t>
    </r>
    <r>
      <rPr>
        <i/>
        <sz val="10"/>
        <color theme="1"/>
        <rFont val="Verdana"/>
        <family val="2"/>
      </rPr>
      <t>Generación de principales insumos para democratizar la compra pública Nacional.</t>
    </r>
  </si>
  <si>
    <t>Se solicita ajustar la meta establecida para el cuatrienio 2023-2026, derivado del cambio en el ti´po de acumulación del indicador de PND, por lo cual se propone modificar el indicador en la Matriz de Indicadores del PND y, por ende, en el Plan Estratégico Institucional (PEI).
El ajuste propuesto viene dado por, principalmente dos factores: 
i) la incorporación de nuevos criterios diferenciales de selección y/o habilitación para la participación de más actores de la economía popular en los Mecanismos de Agregación de Demanda.
ii) la puesta en marcha del módulo Mi Mercado Popular de la Tienda Virtual del Estado Colombiano, en cual se encuentran Instrumentos de Agregación de Demanda que operan como Sistemas Dinámicos de Adquisición que, mediante el mecanismo de ventanas de ingreso, permite la inclusión constante de nuevos proveedores pertenecientes a la economía popular.</t>
  </si>
  <si>
    <t xml:space="preserve">Se solicita el aumento de la meta de 2025 y el cuatrienio derivado de la necesidad de fortalecer el apoyo a los partícipes del sistema de compras y contratación pública, toda vez que se ha identificado un creciente interés y demanda por parte de las entidades estatales, proveedores y organismos de control en contar con documentos normativos más detallados y especializados.
Adicionalmente, el incremento presupuestal asignado a este componente posibilita la elaboración de documentos con mejor alcance y calidad.
Ajuste alineado a las metas del Proyecto de Inversión "GENERACIÓN DE PRINCIPALES INSUMOS PARA DEMOCRATIZAR LA COMPRA PÚBLICA NACIONAL“ del producto "Documentos normativos". 	</t>
  </si>
  <si>
    <t>V3</t>
  </si>
  <si>
    <t xml:space="preserve">Se solicita el aumento de la meta de 2025 y el cuatrienio derivado de la necesidad de fortalecer el apoyo a los grupos de valor y garantizar una mayor cobertura en la difusión de lineamientos clave para la contratación pública.
Adicionalmente, el incremento presupuestal asignado en la vigencia 2025 para este componente posibilita la elaboración de un número mayor de documentos que faciliten su aplicación. 	
Además, dicho ajuste permite alinear las metas del PEI con las definidas en el Plan de Acción Institucional (PAI) de la vigencia 2025, específicamente para la actividad GC3 "Elaborar documentos de buenas prácticas contractuales" 	</t>
  </si>
  <si>
    <r>
      <t xml:space="preserve">Se solicita ajuste a los entregables programados para la vigencia 2025 teniendo en cuenta los productos resultantes de la contratación de la nueva plataforma de Compras Públicas.
Dicho ajuste se encuentra alineado con los entregables definidos para la vigencia 2025 en el marco del proyecto de inversión "GENERACIÓN DE EFECTIVIDAD Y TRANSPARENCIA EN LAS PLATAFORMAS DE COMPRA PÚBLICA NACIONAL"- del producto "Documentos de Lineamientos Técnicos"
</t>
    </r>
    <r>
      <rPr>
        <b/>
        <sz val="10"/>
        <color theme="1"/>
        <rFont val="Verdana"/>
        <family val="2"/>
      </rPr>
      <t xml:space="preserve">Entregables iniciales 2025: 
</t>
    </r>
    <r>
      <rPr>
        <sz val="10"/>
        <color theme="1"/>
        <rFont val="Verdana"/>
        <family val="2"/>
      </rPr>
      <t xml:space="preserve">1. Documento que contenga las evidencias en el desarrollo de la solución tecnológica para el reto seleccionado.
2. Documento que permita establecer el presupuesto y posibles oferentes del mercado 
</t>
    </r>
    <r>
      <rPr>
        <b/>
        <sz val="10"/>
        <color theme="1"/>
        <rFont val="Verdana"/>
        <family val="2"/>
      </rPr>
      <t xml:space="preserve">
Entregables ajustados 2025: </t>
    </r>
    <r>
      <rPr>
        <sz val="10"/>
        <color theme="1"/>
        <rFont val="Verdana"/>
        <family val="2"/>
      </rPr>
      <t xml:space="preserve">
1. Documento que evidencie el desarrollo del alcance definido (Informe de pruebas ciclo 2 - Aprobado) para la nueva plataforma.
2. Documento con el plan de uso y apropiación del alcance definido para la nueva plataforma.</t>
    </r>
  </si>
  <si>
    <t>Se solicita aumentar la meta de la vigencia 2025 y del cuatrienio sustentado en las acciones que viene desarrollando la Agencia en el marco de la Estrategia de la Ruta de la Democratización de las compras públicas a través del fortalecimiento del equipo técnico, optimización y mejoras de las herramientas tecnológicas,	y el aumento de la presencia institucional en las regiones. 
Aunado a lo anterior, este ajuste permite alinear las metas de este indicador con el indicador "Personas capacitadas“ del proyecto de inversión “GENERACIÓN DE PRINCIPALES INSUMOS PARA DEMOCRATIZAR LA COMPRA PÚBLICA NACIONAL”.</t>
  </si>
  <si>
    <t>V4</t>
  </si>
  <si>
    <t xml:space="preserve">Teniendo en cuenta que este indicador es el mismo del PND 2022-2026, y que mediante oficio No. 20253600096903 del 8 de abril de 2025, el Director de Seguimiento y Evaluación de Políticas Públicas del DNP emitió concepto favorable para la actualización de las metas del indicador para 2025 y 2026, se solicitó ajuste a este indicador en el PEI con el fin de alinear las metas y reportes. </t>
  </si>
  <si>
    <t>El proceso relacionado con el diseño y desarrollo de la nueva plataforma de públicas al cierre de la vigencia no pudo ser contratado, toda vez que, cuando se publicó en SECOPII en el mes de marzo, recibió más de 600 comentarios, lo que exigió ajustes técnicos y contractuales y llevó a cerrar el proceso en junio de 2025. Posteriormente, la entidad inició una nueva estructuración con mayor alcance y plazo; sin embargo, y con el fin de definir algunos criterios técnicos y presupuestales, se realizó una nueva consulta al mercado la cual arrojó un mayor costo y un cronograma que excedía las vigencias 2025-2026, por lo hizo inviable adelantar el proceso en la vigencia.
Teniendo en cuenta lo anterior, mediante el Decreto 1484 del 31 de diciembre de 2025, el proyecto de inversión presentó una reducción de recursos, dentro de los cuales se encontraba el valor destinado para la contratación del diseño y desarrollo de la nueva plataforma de públicas, por lo cual, la meta del producto de "Documentos de Lineamientos Técnicos" se disminuyó de 2 a 0 para la vigencia 2025. En ese sentido, y con el fin de alinear las metas de este indicador en el PEI con la meta del proyecto de inversión se aprobó la eliminación de la meta en la vigencia 2025.</t>
  </si>
  <si>
    <t>V5</t>
  </si>
  <si>
    <t xml:space="preserve">Se incremento la meta del indicador “Personas capacitadas” pasado de 45.000 a 61.000, lo anterior derivado del trabajo interinstitucional y el despliegue de estrategias de articulación, apropiación y comunicación, que permitió diversificar la oferta académica y fortalecer los canales de divulgación territorial. Este ajuste permite alinear estas metas con las del indicador "Personas Capacitadas" en el Proyecto de inversión GENERACIÓN DE PRINCIPALES INSUMOS PARA DEMOCRATIZAR LA COMPRA PÚBLICA NACIONAL, el cual fue actualizado el 31 de diciembre de 2025 en cumplimiento al Decreto 1484 del 31 de diciembre de 2025, expedido por el Ministerio de Hacienda y Crédito Público "Por el cual se reducen unas apropiaciones en el Presupuesto General de la Nación de la vigencia fiscal de 2025 y se dictan otras disposiciones". </t>
  </si>
  <si>
    <t>En el año 2023 se establecieron las metas del cuatrienio 2023-2026 para lo cual se contó con el histórico planteado en los años anteriores y la demanda de acompañamiento normativo que se tenía en el momento establecido en la ley 2294 de 2023. Lo anterior permitió plantear una meta de 2 documentos normativos para el 2024. 
En la ejecución del 2024 atendiendo la demanda de acompañamiento normativo se participó en la elaboración Decreto 147 del 7 de febrero de 2024 y en el Decreto 874 del 8 de julio de 2024, también dentro de la planeación se contempló la estructuración y actualización de los Documentos Tipo de consultoría de obra pública y Documentos Tipo de concurso de méritos para contratar la interventoría de obras públicas. Pero a solicitud de los grupos de valor del sector transporte tales como: el ministerio de Transporte, la ANDI, la Cámara Colombiana Infraestructura, Sociedad Colombiana de Ingenieros, entre otros requirieron estructurar y actualizar los 3 Documentos Tipo de infraestructura de transporte en sus modalidades de mínima cuantía, licitación de obra pública y selección abreviada de menor cuantía. Por lo anterior la producción de documentos normativos en el 2024 es de 7 documentos derivado de 2 participaciones de dos decretos reglamentarios y en la estructuración y actualización de 5 Documentos 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</si>
</sst>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color indexed="81"/>
      <name val="Tahoma"/>
      <family val="2"/>
    </font>
    <font>
      <sz val="8"/>
      <name val="Calibri"/>
      <family val="2"/>
      <scheme val="minor"/>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sz val="10"/>
      <color rgb="FF0D0D0D"/>
      <name val="Verdana"/>
      <family val="2"/>
    </font>
    <font>
      <i/>
      <sz val="10"/>
      <color theme="1"/>
      <name val="Verdana"/>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9" fontId="3" fillId="0" borderId="0" applyFont="0" applyFill="0" applyBorder="0" applyAlignment="0" applyProtection="0"/>
  </cellStyleXfs>
  <cellXfs count="120">
    <xf numFmtId="0" fontId="0" fillId="0" borderId="0" xfId="0"/>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center" vertical="center" wrapText="1"/>
    </xf>
    <xf numFmtId="0" fontId="10" fillId="4" borderId="8" xfId="0" applyFont="1" applyFill="1" applyBorder="1" applyAlignment="1">
      <alignment horizontal="center" vertical="center"/>
    </xf>
    <xf numFmtId="0" fontId="13" fillId="2" borderId="0" xfId="0" applyFont="1" applyFill="1"/>
    <xf numFmtId="0" fontId="13" fillId="2" borderId="0" xfId="0" applyFont="1" applyFill="1" applyAlignment="1">
      <alignment vertical="center"/>
    </xf>
    <xf numFmtId="0" fontId="7" fillId="2" borderId="12" xfId="0" applyFont="1" applyFill="1" applyBorder="1" applyAlignment="1">
      <alignment horizontal="center" vertical="center" textRotation="90" wrapText="1"/>
    </xf>
    <xf numFmtId="0" fontId="7" fillId="2" borderId="2" xfId="0" applyFont="1" applyFill="1" applyBorder="1" applyAlignment="1">
      <alignment horizontal="center" vertical="top" textRotation="90" wrapText="1"/>
    </xf>
    <xf numFmtId="0" fontId="7" fillId="2" borderId="2" xfId="0" applyFont="1" applyFill="1" applyBorder="1" applyAlignment="1">
      <alignment horizontal="center" vertical="center" textRotation="90" wrapText="1"/>
    </xf>
    <xf numFmtId="0" fontId="9" fillId="2" borderId="2" xfId="0" applyFont="1" applyFill="1" applyBorder="1"/>
    <xf numFmtId="0" fontId="7" fillId="2" borderId="13" xfId="0" applyFont="1" applyFill="1" applyBorder="1" applyAlignment="1">
      <alignment horizontal="center" vertical="center" textRotation="90" wrapText="1"/>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9" fillId="3" borderId="1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justify" vertical="center"/>
    </xf>
    <xf numFmtId="0" fontId="5" fillId="5" borderId="1" xfId="0" applyFont="1" applyFill="1" applyBorder="1" applyAlignment="1">
      <alignment horizontal="center" vertical="center" wrapText="1"/>
    </xf>
    <xf numFmtId="0" fontId="9" fillId="5" borderId="11" xfId="0" applyFont="1" applyFill="1" applyBorder="1" applyAlignment="1">
      <alignment horizontal="justify" vertical="center" wrapText="1"/>
    </xf>
    <xf numFmtId="0" fontId="7" fillId="3" borderId="1" xfId="0" applyFont="1" applyFill="1" applyBorder="1" applyAlignment="1">
      <alignment horizontal="justify" vertical="center" wrapText="1"/>
    </xf>
    <xf numFmtId="9" fontId="7" fillId="3" borderId="1" xfId="1" applyFont="1" applyFill="1" applyBorder="1" applyAlignment="1">
      <alignment horizontal="center" vertical="center" wrapText="1"/>
    </xf>
    <xf numFmtId="0" fontId="7" fillId="3" borderId="11" xfId="0" applyFont="1" applyFill="1" applyBorder="1" applyAlignment="1">
      <alignment horizontal="justify" vertical="center" wrapText="1"/>
    </xf>
    <xf numFmtId="2" fontId="7" fillId="3"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9" fontId="9"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9" fillId="3" borderId="8" xfId="0" applyFont="1" applyFill="1" applyBorder="1" applyAlignment="1">
      <alignment horizontal="justify" vertical="center" wrapText="1"/>
    </xf>
    <xf numFmtId="0" fontId="10" fillId="3" borderId="8" xfId="0" applyFont="1" applyFill="1" applyBorder="1" applyAlignment="1">
      <alignment horizontal="center" vertical="center" wrapText="1"/>
    </xf>
    <xf numFmtId="0" fontId="9" fillId="3" borderId="9" xfId="0" applyFont="1" applyFill="1" applyBorder="1" applyAlignment="1">
      <alignment horizontal="justify" vertical="center" wrapText="1"/>
    </xf>
    <xf numFmtId="0" fontId="7" fillId="2" borderId="0" xfId="0" applyFont="1" applyFill="1" applyAlignment="1">
      <alignment wrapText="1"/>
    </xf>
    <xf numFmtId="0" fontId="7" fillId="2" borderId="0" xfId="0" applyFont="1" applyFill="1" applyAlignment="1">
      <alignment horizontal="center" wrapText="1"/>
    </xf>
    <xf numFmtId="0" fontId="8" fillId="2" borderId="0" xfId="0" applyFont="1" applyFill="1" applyAlignment="1">
      <alignment horizontal="center" wrapText="1"/>
    </xf>
    <xf numFmtId="0" fontId="15" fillId="2" borderId="0" xfId="0" applyFont="1" applyFill="1" applyAlignment="1">
      <alignment horizontal="center" vertical="center" wrapText="1"/>
    </xf>
    <xf numFmtId="0" fontId="8" fillId="2" borderId="0" xfId="0" applyFont="1" applyFill="1" applyAlignment="1">
      <alignment horizontal="center"/>
    </xf>
    <xf numFmtId="0" fontId="7" fillId="2" borderId="0" xfId="0" applyFont="1" applyFill="1" applyAlignment="1">
      <alignment horizontal="center" vertical="center"/>
    </xf>
    <xf numFmtId="0" fontId="15" fillId="2" borderId="0" xfId="0" applyFont="1" applyFill="1" applyAlignment="1">
      <alignment horizontal="center" vertical="center"/>
    </xf>
    <xf numFmtId="0" fontId="12" fillId="0" borderId="0" xfId="0" applyFont="1" applyAlignment="1">
      <alignment vertical="center" wrapText="1"/>
    </xf>
    <xf numFmtId="1" fontId="7" fillId="5" borderId="1" xfId="0" applyNumberFormat="1" applyFont="1" applyFill="1" applyBorder="1" applyAlignment="1">
      <alignment horizontal="center" vertical="center" wrapText="1"/>
    </xf>
    <xf numFmtId="0" fontId="6" fillId="3" borderId="1" xfId="0" applyFont="1" applyFill="1" applyBorder="1" applyAlignment="1">
      <alignment horizontal="justify" vertical="center" wrapText="1"/>
    </xf>
    <xf numFmtId="0" fontId="9"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10" fillId="4" borderId="5"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8"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7" fillId="2" borderId="2" xfId="0" applyFont="1" applyFill="1" applyBorder="1" applyAlignment="1">
      <alignment horizontal="center" vertical="center" textRotation="90" wrapText="1"/>
    </xf>
    <xf numFmtId="0" fontId="7" fillId="5" borderId="10" xfId="0" applyFont="1" applyFill="1" applyBorder="1" applyAlignment="1">
      <alignment horizontal="center" vertical="center" wrapText="1"/>
    </xf>
    <xf numFmtId="0" fontId="12" fillId="0" borderId="3" xfId="0" applyFont="1" applyBorder="1" applyAlignment="1">
      <alignment horizontal="center" vertical="center" wrapText="1"/>
    </xf>
    <xf numFmtId="10" fontId="6" fillId="5" borderId="1" xfId="0" applyNumberFormat="1" applyFont="1" applyFill="1" applyBorder="1" applyAlignment="1">
      <alignment horizontal="center" vertical="center" wrapText="1"/>
    </xf>
    <xf numFmtId="0" fontId="9" fillId="5" borderId="1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14" xfId="0" applyFont="1" applyBorder="1" applyAlignment="1">
      <alignment horizont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8" fillId="7" borderId="21" xfId="0" applyFont="1" applyFill="1" applyBorder="1" applyAlignment="1">
      <alignment horizontal="center" vertical="center"/>
    </xf>
    <xf numFmtId="0" fontId="8" fillId="7" borderId="21" xfId="0" applyFont="1" applyFill="1" applyBorder="1" applyAlignment="1">
      <alignment horizontal="center" vertical="center" wrapText="1"/>
    </xf>
    <xf numFmtId="0" fontId="8" fillId="7" borderId="21" xfId="0" applyFont="1" applyFill="1" applyBorder="1" applyAlignment="1">
      <alignment horizontal="center" vertical="center"/>
    </xf>
    <xf numFmtId="0" fontId="8" fillId="7" borderId="22" xfId="0" applyFont="1" applyFill="1" applyBorder="1" applyAlignment="1">
      <alignment horizontal="center" vertical="center" wrapText="1"/>
    </xf>
    <xf numFmtId="0" fontId="16" fillId="2" borderId="23" xfId="0" applyFont="1" applyFill="1" applyBorder="1" applyAlignment="1">
      <alignment horizontal="left" vertical="center" wrapText="1" readingOrder="1"/>
    </xf>
    <xf numFmtId="14" fontId="7" fillId="2" borderId="23" xfId="0" applyNumberFormat="1" applyFont="1" applyFill="1" applyBorder="1" applyAlignment="1">
      <alignment horizontal="center" vertical="center"/>
    </xf>
    <xf numFmtId="0" fontId="6" fillId="2" borderId="23" xfId="0" applyFont="1" applyFill="1" applyBorder="1" applyAlignment="1">
      <alignment horizontal="center" vertical="center" wrapText="1" readingOrder="1"/>
    </xf>
    <xf numFmtId="0" fontId="7" fillId="2" borderId="23" xfId="0" applyFont="1" applyFill="1" applyBorder="1" applyAlignment="1">
      <alignment horizontal="center" vertical="center"/>
    </xf>
    <xf numFmtId="0" fontId="7" fillId="2" borderId="24" xfId="0" applyFont="1" applyFill="1" applyBorder="1" applyAlignment="1">
      <alignment horizontal="justify" vertical="center" wrapText="1"/>
    </xf>
    <xf numFmtId="0" fontId="7" fillId="2" borderId="24" xfId="0" applyFont="1" applyFill="1" applyBorder="1" applyAlignment="1">
      <alignment horizontal="center" vertical="center"/>
    </xf>
    <xf numFmtId="0" fontId="9" fillId="2" borderId="24" xfId="0" applyFont="1" applyFill="1" applyBorder="1" applyAlignment="1">
      <alignment horizontal="center" vertical="center" wrapText="1"/>
    </xf>
    <xf numFmtId="17" fontId="7" fillId="2" borderId="24" xfId="0" applyNumberFormat="1" applyFont="1" applyFill="1" applyBorder="1" applyAlignment="1">
      <alignment horizontal="center" vertical="center"/>
    </xf>
    <xf numFmtId="0" fontId="8" fillId="2" borderId="24" xfId="0" applyFont="1" applyFill="1" applyBorder="1" applyAlignment="1">
      <alignment horizontal="center" vertical="center"/>
    </xf>
    <xf numFmtId="0" fontId="16" fillId="2" borderId="23" xfId="0" applyFont="1" applyFill="1" applyBorder="1" applyAlignment="1">
      <alignment horizontal="center" vertical="center" wrapText="1" readingOrder="1"/>
    </xf>
    <xf numFmtId="0" fontId="7" fillId="0" borderId="23" xfId="0" applyFont="1" applyBorder="1" applyAlignment="1">
      <alignment horizontal="center" vertical="center"/>
    </xf>
    <xf numFmtId="0" fontId="8" fillId="0" borderId="23" xfId="0" applyFont="1" applyBorder="1" applyAlignment="1">
      <alignment horizontal="center" vertical="center"/>
    </xf>
    <xf numFmtId="17" fontId="7" fillId="0" borderId="23" xfId="0" applyNumberFormat="1" applyFont="1" applyBorder="1" applyAlignment="1">
      <alignment horizontal="center" vertical="center"/>
    </xf>
    <xf numFmtId="9" fontId="7" fillId="0" borderId="23" xfId="0" applyNumberFormat="1" applyFont="1" applyBorder="1" applyAlignment="1">
      <alignment horizontal="center" vertical="center"/>
    </xf>
    <xf numFmtId="10" fontId="7" fillId="0" borderId="23" xfId="0" applyNumberFormat="1" applyFont="1" applyBorder="1" applyAlignment="1">
      <alignment horizontal="center" vertical="center"/>
    </xf>
    <xf numFmtId="9" fontId="8" fillId="0" borderId="23" xfId="0" applyNumberFormat="1" applyFont="1" applyBorder="1" applyAlignment="1">
      <alignment horizontal="center" vertical="center"/>
    </xf>
    <xf numFmtId="10" fontId="8" fillId="0" borderId="23" xfId="0" applyNumberFormat="1" applyFont="1" applyBorder="1" applyAlignment="1">
      <alignment horizontal="center" vertical="center"/>
    </xf>
    <xf numFmtId="9" fontId="8" fillId="2" borderId="24" xfId="0" applyNumberFormat="1" applyFont="1" applyFill="1" applyBorder="1" applyAlignment="1">
      <alignment horizontal="center" vertical="center"/>
    </xf>
    <xf numFmtId="0" fontId="6" fillId="2" borderId="23" xfId="0" applyFont="1" applyFill="1" applyBorder="1" applyAlignment="1">
      <alignment horizontal="justify" vertical="center" wrapText="1" readingOrder="1"/>
    </xf>
    <xf numFmtId="0" fontId="8" fillId="2" borderId="23" xfId="0" applyFont="1" applyFill="1" applyBorder="1" applyAlignment="1">
      <alignment horizontal="center" vertical="center"/>
    </xf>
    <xf numFmtId="17" fontId="7" fillId="2" borderId="23" xfId="0" applyNumberFormat="1" applyFont="1" applyFill="1" applyBorder="1" applyAlignment="1">
      <alignment horizontal="center" vertical="center"/>
    </xf>
    <xf numFmtId="0" fontId="7" fillId="2" borderId="23" xfId="0" applyFont="1" applyFill="1" applyBorder="1" applyAlignment="1">
      <alignment horizontal="justify" vertical="center" wrapText="1"/>
    </xf>
    <xf numFmtId="9" fontId="7" fillId="2" borderId="23" xfId="0" applyNumberFormat="1" applyFont="1" applyFill="1" applyBorder="1" applyAlignment="1">
      <alignment horizontal="center" vertical="center"/>
    </xf>
    <xf numFmtId="10" fontId="7" fillId="2" borderId="23" xfId="0" applyNumberFormat="1" applyFont="1" applyFill="1" applyBorder="1" applyAlignment="1">
      <alignment horizontal="center" vertical="center"/>
    </xf>
    <xf numFmtId="9" fontId="8" fillId="2" borderId="23" xfId="0" applyNumberFormat="1" applyFont="1" applyFill="1" applyBorder="1" applyAlignment="1">
      <alignment horizontal="center" vertical="center"/>
    </xf>
    <xf numFmtId="0" fontId="7" fillId="0" borderId="23" xfId="0" applyFont="1" applyBorder="1" applyAlignment="1">
      <alignment vertical="center" wrapText="1"/>
    </xf>
    <xf numFmtId="14" fontId="7" fillId="0" borderId="23" xfId="0" applyNumberFormat="1" applyFont="1" applyBorder="1" applyAlignment="1">
      <alignment horizontal="center" vertical="center"/>
    </xf>
    <xf numFmtId="0" fontId="7" fillId="0" borderId="23" xfId="0" applyFont="1" applyBorder="1" applyAlignment="1">
      <alignment horizontal="center" vertical="center" wrapText="1"/>
    </xf>
    <xf numFmtId="0" fontId="7" fillId="0" borderId="23" xfId="0" applyFont="1" applyBorder="1" applyAlignment="1">
      <alignment horizontal="justify" vertical="center" wrapText="1"/>
    </xf>
    <xf numFmtId="3" fontId="7" fillId="0" borderId="23" xfId="0" applyNumberFormat="1" applyFont="1" applyBorder="1" applyAlignment="1">
      <alignment horizontal="center" vertical="center"/>
    </xf>
    <xf numFmtId="0" fontId="7" fillId="0" borderId="0" xfId="0" applyFont="1"/>
    <xf numFmtId="0" fontId="7" fillId="0" borderId="0" xfId="0" applyFont="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444029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47626</xdr:rowOff>
    </xdr:from>
    <xdr:to>
      <xdr:col>0</xdr:col>
      <xdr:colOff>1781176</xdr:colOff>
      <xdr:row>0</xdr:row>
      <xdr:rowOff>714376</xdr:rowOff>
    </xdr:to>
    <xdr:pic>
      <xdr:nvPicPr>
        <xdr:cNvPr id="2" name="Imagen 1" descr="Imagen que contiene Logotipo&#10;&#10;Descripción generada automáticamente">
          <a:extLst>
            <a:ext uri="{FF2B5EF4-FFF2-40B4-BE49-F238E27FC236}">
              <a16:creationId xmlns:a16="http://schemas.microsoft.com/office/drawing/2014/main" id="{3BB3380D-5421-4C48-A0C9-2141F59B14E1}"/>
            </a:ext>
          </a:extLst>
        </xdr:cNvPr>
        <xdr:cNvPicPr>
          <a:picLocks noChangeAspect="1"/>
        </xdr:cNvPicPr>
      </xdr:nvPicPr>
      <xdr:blipFill>
        <a:blip xmlns:r="http://schemas.openxmlformats.org/officeDocument/2006/relationships" r:embed="rId1"/>
        <a:stretch>
          <a:fillRect/>
        </a:stretch>
      </xdr:blipFill>
      <xdr:spPr>
        <a:xfrm>
          <a:off x="190500" y="47626"/>
          <a:ext cx="1590676"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pageSetUpPr fitToPage="1"/>
  </sheetPr>
  <dimension ref="A1:P24"/>
  <sheetViews>
    <sheetView tabSelected="1" topLeftCell="F1" zoomScale="70" zoomScaleNormal="70" workbookViewId="0">
      <pane ySplit="3" topLeftCell="A4" activePane="bottomLeft" state="frozen"/>
      <selection activeCell="I8" sqref="I8"/>
      <selection pane="bottomLeft" activeCell="J5" sqref="J5"/>
    </sheetView>
  </sheetViews>
  <sheetFormatPr baseColWidth="10" defaultColWidth="11.42578125" defaultRowHeight="39" customHeight="1" x14ac:dyDescent="0.2"/>
  <cols>
    <col min="1" max="1" width="37.5703125" style="1" customWidth="1"/>
    <col min="2" max="2" width="32.85546875" style="1" customWidth="1"/>
    <col min="3" max="3" width="28.28515625" style="40" customWidth="1"/>
    <col min="4" max="4" width="35.85546875" style="2" customWidth="1"/>
    <col min="5" max="5" width="28.85546875" style="2" customWidth="1"/>
    <col min="6" max="6" width="69.28515625" style="2" customWidth="1"/>
    <col min="7" max="7" width="20.42578125" style="2" hidden="1" customWidth="1"/>
    <col min="8" max="9" width="20.42578125" style="2" customWidth="1"/>
    <col min="10" max="10" width="28.85546875" style="43" customWidth="1"/>
    <col min="11" max="14" width="12.85546875" style="44" customWidth="1"/>
    <col min="15" max="15" width="80.28515625" style="45" customWidth="1"/>
    <col min="16" max="16" width="61.5703125" style="1" customWidth="1"/>
    <col min="17" max="16384" width="11.42578125" style="5"/>
  </cols>
  <sheetData>
    <row r="1" spans="1:16" ht="124.5" customHeight="1" thickBot="1" x14ac:dyDescent="0.25">
      <c r="A1" s="70" t="s">
        <v>0</v>
      </c>
      <c r="B1" s="70"/>
      <c r="C1" s="70"/>
      <c r="D1" s="70"/>
      <c r="E1" s="70"/>
      <c r="F1" s="70"/>
      <c r="G1" s="70"/>
      <c r="H1" s="70"/>
      <c r="I1" s="70"/>
      <c r="J1" s="70"/>
      <c r="K1" s="70"/>
      <c r="L1" s="70"/>
      <c r="M1" s="70"/>
      <c r="N1" s="70"/>
      <c r="O1" s="70"/>
      <c r="P1" s="46"/>
    </row>
    <row r="2" spans="1:16" s="6" customFormat="1" ht="39" customHeight="1" x14ac:dyDescent="0.25">
      <c r="A2" s="55" t="s">
        <v>1</v>
      </c>
      <c r="B2" s="57" t="s">
        <v>2</v>
      </c>
      <c r="C2" s="52" t="s">
        <v>3</v>
      </c>
      <c r="D2" s="57" t="s">
        <v>4</v>
      </c>
      <c r="E2" s="57" t="s">
        <v>5</v>
      </c>
      <c r="F2" s="52" t="s">
        <v>6</v>
      </c>
      <c r="G2" s="57" t="s">
        <v>7</v>
      </c>
      <c r="H2" s="52" t="s">
        <v>8</v>
      </c>
      <c r="I2" s="52" t="s">
        <v>9</v>
      </c>
      <c r="J2" s="52" t="s">
        <v>10</v>
      </c>
      <c r="K2" s="52" t="s">
        <v>11</v>
      </c>
      <c r="L2" s="52"/>
      <c r="M2" s="52"/>
      <c r="N2" s="52"/>
      <c r="O2" s="66" t="s">
        <v>12</v>
      </c>
    </row>
    <row r="3" spans="1:16" s="6" customFormat="1" ht="40.5" customHeight="1" thickBot="1" x14ac:dyDescent="0.3">
      <c r="A3" s="56"/>
      <c r="B3" s="58"/>
      <c r="C3" s="53"/>
      <c r="D3" s="58"/>
      <c r="E3" s="58"/>
      <c r="F3" s="53"/>
      <c r="G3" s="58"/>
      <c r="H3" s="53"/>
      <c r="I3" s="53"/>
      <c r="J3" s="53"/>
      <c r="K3" s="4">
        <v>2023</v>
      </c>
      <c r="L3" s="4">
        <v>2024</v>
      </c>
      <c r="M3" s="4">
        <v>2025</v>
      </c>
      <c r="N3" s="4">
        <v>2026</v>
      </c>
      <c r="O3" s="67"/>
    </row>
    <row r="4" spans="1:16" ht="123" customHeight="1" x14ac:dyDescent="0.2">
      <c r="A4" s="7" t="s">
        <v>13</v>
      </c>
      <c r="B4" s="8" t="s">
        <v>14</v>
      </c>
      <c r="C4" s="9" t="s">
        <v>15</v>
      </c>
      <c r="D4" s="9" t="s">
        <v>16</v>
      </c>
      <c r="E4" s="9" t="s">
        <v>17</v>
      </c>
      <c r="F4" s="10"/>
      <c r="G4" s="9" t="s">
        <v>18</v>
      </c>
      <c r="H4" s="9" t="s">
        <v>19</v>
      </c>
      <c r="I4" s="9" t="s">
        <v>20</v>
      </c>
      <c r="J4" s="9" t="s">
        <v>21</v>
      </c>
      <c r="K4" s="68" t="s">
        <v>22</v>
      </c>
      <c r="L4" s="68"/>
      <c r="M4" s="68"/>
      <c r="N4" s="68"/>
      <c r="O4" s="11" t="s">
        <v>23</v>
      </c>
    </row>
    <row r="5" spans="1:16" ht="168" customHeight="1" x14ac:dyDescent="0.2">
      <c r="A5" s="49" t="s">
        <v>24</v>
      </c>
      <c r="B5" s="61" t="s">
        <v>25</v>
      </c>
      <c r="C5" s="13" t="s">
        <v>26</v>
      </c>
      <c r="D5" s="13" t="s">
        <v>27</v>
      </c>
      <c r="E5" s="13" t="s">
        <v>28</v>
      </c>
      <c r="F5" s="14" t="s">
        <v>29</v>
      </c>
      <c r="G5" s="12">
        <v>1</v>
      </c>
      <c r="H5" s="13">
        <v>1</v>
      </c>
      <c r="I5" s="12" t="s">
        <v>30</v>
      </c>
      <c r="J5" s="15" t="s">
        <v>31</v>
      </c>
      <c r="K5" s="13">
        <v>0</v>
      </c>
      <c r="L5" s="13" t="s">
        <v>32</v>
      </c>
      <c r="M5" s="13" t="s">
        <v>33</v>
      </c>
      <c r="N5" s="13" t="s">
        <v>34</v>
      </c>
      <c r="O5" s="16" t="s">
        <v>35</v>
      </c>
    </row>
    <row r="6" spans="1:16" ht="163.5" customHeight="1" x14ac:dyDescent="0.2">
      <c r="A6" s="49"/>
      <c r="B6" s="61"/>
      <c r="C6" s="59" t="s">
        <v>36</v>
      </c>
      <c r="D6" s="13" t="s">
        <v>37</v>
      </c>
      <c r="E6" s="13" t="s">
        <v>38</v>
      </c>
      <c r="F6" s="17" t="s">
        <v>39</v>
      </c>
      <c r="G6" s="13">
        <v>4</v>
      </c>
      <c r="H6" s="13">
        <f>SUM(K6:N6)</f>
        <v>23</v>
      </c>
      <c r="I6" s="13" t="s">
        <v>40</v>
      </c>
      <c r="J6" s="18" t="s">
        <v>41</v>
      </c>
      <c r="K6" s="13">
        <v>4</v>
      </c>
      <c r="L6" s="13">
        <v>7</v>
      </c>
      <c r="M6" s="13">
        <v>8</v>
      </c>
      <c r="N6" s="13">
        <v>4</v>
      </c>
      <c r="O6" s="16" t="s">
        <v>42</v>
      </c>
    </row>
    <row r="7" spans="1:16" ht="163.5" customHeight="1" x14ac:dyDescent="0.2">
      <c r="A7" s="49"/>
      <c r="B7" s="61"/>
      <c r="C7" s="59"/>
      <c r="D7" s="13" t="s">
        <v>43</v>
      </c>
      <c r="E7" s="13" t="s">
        <v>44</v>
      </c>
      <c r="F7" s="17" t="s">
        <v>45</v>
      </c>
      <c r="G7" s="13">
        <v>2</v>
      </c>
      <c r="H7" s="13">
        <f>SUM(K7:N7)</f>
        <v>20</v>
      </c>
      <c r="I7" s="13" t="s">
        <v>40</v>
      </c>
      <c r="J7" s="18" t="s">
        <v>41</v>
      </c>
      <c r="K7" s="13">
        <v>4</v>
      </c>
      <c r="L7" s="13">
        <v>7</v>
      </c>
      <c r="M7" s="13">
        <v>7</v>
      </c>
      <c r="N7" s="13">
        <v>2</v>
      </c>
      <c r="O7" s="16" t="s">
        <v>46</v>
      </c>
    </row>
    <row r="8" spans="1:16" ht="132.75" customHeight="1" x14ac:dyDescent="0.2">
      <c r="A8" s="69" t="s">
        <v>47</v>
      </c>
      <c r="B8" s="65" t="s">
        <v>48</v>
      </c>
      <c r="C8" s="60" t="s">
        <v>36</v>
      </c>
      <c r="D8" s="20" t="s">
        <v>49</v>
      </c>
      <c r="E8" s="21" t="s">
        <v>50</v>
      </c>
      <c r="F8" s="22" t="s">
        <v>51</v>
      </c>
      <c r="G8" s="21">
        <v>0</v>
      </c>
      <c r="H8" s="21">
        <v>6</v>
      </c>
      <c r="I8" s="21" t="s">
        <v>30</v>
      </c>
      <c r="J8" s="23" t="s">
        <v>52</v>
      </c>
      <c r="K8" s="21">
        <v>3</v>
      </c>
      <c r="L8" s="21">
        <v>1</v>
      </c>
      <c r="M8" s="21">
        <v>1</v>
      </c>
      <c r="N8" s="21">
        <v>1</v>
      </c>
      <c r="O8" s="24" t="s">
        <v>53</v>
      </c>
    </row>
    <row r="9" spans="1:16" ht="75.75" customHeight="1" x14ac:dyDescent="0.2">
      <c r="A9" s="69"/>
      <c r="B9" s="65"/>
      <c r="C9" s="60"/>
      <c r="D9" s="74" t="s">
        <v>54</v>
      </c>
      <c r="E9" s="65" t="s">
        <v>55</v>
      </c>
      <c r="F9" s="51" t="s">
        <v>56</v>
      </c>
      <c r="G9" s="63">
        <v>0</v>
      </c>
      <c r="H9" s="64">
        <v>0.32</v>
      </c>
      <c r="I9" s="63" t="s">
        <v>57</v>
      </c>
      <c r="J9" s="73" t="s">
        <v>52</v>
      </c>
      <c r="K9" s="71">
        <v>0.23799999999999999</v>
      </c>
      <c r="L9" s="71">
        <v>0.28000000000000003</v>
      </c>
      <c r="M9" s="71">
        <v>0.31</v>
      </c>
      <c r="N9" s="71">
        <v>0.32</v>
      </c>
      <c r="O9" s="72" t="s">
        <v>58</v>
      </c>
    </row>
    <row r="10" spans="1:16" ht="60" customHeight="1" x14ac:dyDescent="0.2">
      <c r="A10" s="69"/>
      <c r="B10" s="65"/>
      <c r="C10" s="60"/>
      <c r="D10" s="74"/>
      <c r="E10" s="65"/>
      <c r="F10" s="51"/>
      <c r="G10" s="63"/>
      <c r="H10" s="64"/>
      <c r="I10" s="63"/>
      <c r="J10" s="73"/>
      <c r="K10" s="71"/>
      <c r="L10" s="71"/>
      <c r="M10" s="71"/>
      <c r="N10" s="71"/>
      <c r="O10" s="72"/>
    </row>
    <row r="11" spans="1:16" ht="270" customHeight="1" x14ac:dyDescent="0.2">
      <c r="A11" s="49" t="s">
        <v>59</v>
      </c>
      <c r="B11" s="61" t="s">
        <v>60</v>
      </c>
      <c r="C11" s="13" t="s">
        <v>36</v>
      </c>
      <c r="D11" s="13" t="s">
        <v>61</v>
      </c>
      <c r="E11" s="12" t="s">
        <v>62</v>
      </c>
      <c r="F11" s="14" t="s">
        <v>63</v>
      </c>
      <c r="G11" s="13" t="s">
        <v>64</v>
      </c>
      <c r="H11" s="26">
        <v>1</v>
      </c>
      <c r="I11" s="13" t="s">
        <v>57</v>
      </c>
      <c r="J11" s="18" t="s">
        <v>65</v>
      </c>
      <c r="K11" s="26">
        <v>0.2</v>
      </c>
      <c r="L11" s="26">
        <v>0.4</v>
      </c>
      <c r="M11" s="26">
        <v>0.2</v>
      </c>
      <c r="N11" s="26">
        <v>0.2</v>
      </c>
      <c r="O11" s="27" t="s">
        <v>66</v>
      </c>
    </row>
    <row r="12" spans="1:16" ht="170.25" customHeight="1" x14ac:dyDescent="0.2">
      <c r="A12" s="49"/>
      <c r="B12" s="61"/>
      <c r="C12" s="59" t="s">
        <v>26</v>
      </c>
      <c r="D12" s="13" t="s">
        <v>67</v>
      </c>
      <c r="E12" s="12" t="s">
        <v>68</v>
      </c>
      <c r="F12" s="25" t="s">
        <v>69</v>
      </c>
      <c r="G12" s="13" t="s">
        <v>64</v>
      </c>
      <c r="H12" s="13">
        <v>1</v>
      </c>
      <c r="I12" s="13" t="s">
        <v>40</v>
      </c>
      <c r="J12" s="18" t="s">
        <v>65</v>
      </c>
      <c r="K12" s="28">
        <v>0</v>
      </c>
      <c r="L12" s="28">
        <v>0.2</v>
      </c>
      <c r="M12" s="28">
        <v>0.65</v>
      </c>
      <c r="N12" s="28">
        <v>1</v>
      </c>
      <c r="O12" s="27" t="s">
        <v>70</v>
      </c>
    </row>
    <row r="13" spans="1:16" ht="279" customHeight="1" x14ac:dyDescent="0.2">
      <c r="A13" s="49"/>
      <c r="B13" s="61"/>
      <c r="C13" s="59"/>
      <c r="D13" s="13" t="s">
        <v>71</v>
      </c>
      <c r="E13" s="13" t="s">
        <v>72</v>
      </c>
      <c r="F13" s="48" t="s">
        <v>110</v>
      </c>
      <c r="G13" s="13" t="s">
        <v>64</v>
      </c>
      <c r="H13" s="13">
        <v>5</v>
      </c>
      <c r="I13" s="13" t="s">
        <v>40</v>
      </c>
      <c r="J13" s="18" t="s">
        <v>65</v>
      </c>
      <c r="K13" s="13">
        <v>2</v>
      </c>
      <c r="L13" s="13">
        <v>2</v>
      </c>
      <c r="M13" s="13">
        <v>0</v>
      </c>
      <c r="N13" s="13">
        <v>1</v>
      </c>
      <c r="O13" s="27" t="s">
        <v>111</v>
      </c>
    </row>
    <row r="14" spans="1:16" ht="240" customHeight="1" x14ac:dyDescent="0.2">
      <c r="A14" s="49"/>
      <c r="B14" s="61"/>
      <c r="C14" s="13" t="s">
        <v>73</v>
      </c>
      <c r="D14" s="13" t="s">
        <v>74</v>
      </c>
      <c r="E14" s="13" t="s">
        <v>62</v>
      </c>
      <c r="F14" s="25" t="s">
        <v>75</v>
      </c>
      <c r="G14" s="12" t="s">
        <v>76</v>
      </c>
      <c r="H14" s="26">
        <v>1</v>
      </c>
      <c r="I14" s="13" t="s">
        <v>57</v>
      </c>
      <c r="J14" s="18" t="s">
        <v>65</v>
      </c>
      <c r="K14" s="26">
        <v>0.3</v>
      </c>
      <c r="L14" s="26">
        <v>0.25</v>
      </c>
      <c r="M14" s="26">
        <v>0.25</v>
      </c>
      <c r="N14" s="26">
        <v>0.2</v>
      </c>
      <c r="O14" s="27" t="s">
        <v>77</v>
      </c>
    </row>
    <row r="15" spans="1:16" ht="150" customHeight="1" x14ac:dyDescent="0.2">
      <c r="A15" s="54" t="s">
        <v>78</v>
      </c>
      <c r="B15" s="65" t="s">
        <v>79</v>
      </c>
      <c r="C15" s="19" t="s">
        <v>80</v>
      </c>
      <c r="D15" s="19" t="s">
        <v>81</v>
      </c>
      <c r="E15" s="19" t="s">
        <v>82</v>
      </c>
      <c r="F15" s="22"/>
      <c r="G15" s="29">
        <v>40200</v>
      </c>
      <c r="H15" s="47">
        <f>K15+L15+M15+N15</f>
        <v>170000</v>
      </c>
      <c r="I15" s="19" t="s">
        <v>40</v>
      </c>
      <c r="J15" s="30" t="s">
        <v>83</v>
      </c>
      <c r="K15" s="47">
        <v>30000</v>
      </c>
      <c r="L15" s="47">
        <v>49000</v>
      </c>
      <c r="M15" s="47">
        <v>61000</v>
      </c>
      <c r="N15" s="47">
        <v>30000</v>
      </c>
      <c r="O15" s="24" t="s">
        <v>84</v>
      </c>
    </row>
    <row r="16" spans="1:16" ht="141.75" customHeight="1" x14ac:dyDescent="0.2">
      <c r="A16" s="54"/>
      <c r="B16" s="65"/>
      <c r="C16" s="60" t="s">
        <v>36</v>
      </c>
      <c r="D16" s="19" t="s">
        <v>85</v>
      </c>
      <c r="E16" s="19" t="s">
        <v>86</v>
      </c>
      <c r="F16" s="22"/>
      <c r="G16" s="19" t="s">
        <v>64</v>
      </c>
      <c r="H16" s="31">
        <v>20000</v>
      </c>
      <c r="I16" s="19" t="s">
        <v>40</v>
      </c>
      <c r="J16" s="30" t="s">
        <v>83</v>
      </c>
      <c r="K16" s="31" t="s">
        <v>64</v>
      </c>
      <c r="L16" s="31">
        <v>6000</v>
      </c>
      <c r="M16" s="31">
        <v>8000</v>
      </c>
      <c r="N16" s="31">
        <f>(N15*20%)</f>
        <v>6000</v>
      </c>
      <c r="O16" s="24" t="s">
        <v>87</v>
      </c>
    </row>
    <row r="17" spans="1:15" ht="141.75" customHeight="1" x14ac:dyDescent="0.2">
      <c r="A17" s="54"/>
      <c r="B17" s="65"/>
      <c r="C17" s="60"/>
      <c r="D17" s="19" t="s">
        <v>88</v>
      </c>
      <c r="E17" s="19" t="s">
        <v>89</v>
      </c>
      <c r="F17" s="22"/>
      <c r="G17" s="19" t="s">
        <v>64</v>
      </c>
      <c r="H17" s="19">
        <v>32</v>
      </c>
      <c r="I17" s="19" t="s">
        <v>40</v>
      </c>
      <c r="J17" s="30" t="s">
        <v>83</v>
      </c>
      <c r="K17" s="19">
        <v>14</v>
      </c>
      <c r="L17" s="19">
        <v>20</v>
      </c>
      <c r="M17" s="19">
        <v>25</v>
      </c>
      <c r="N17" s="19">
        <v>15</v>
      </c>
      <c r="O17" s="24" t="s">
        <v>90</v>
      </c>
    </row>
    <row r="18" spans="1:15" ht="268.5" customHeight="1" x14ac:dyDescent="0.2">
      <c r="A18" s="49" t="s">
        <v>91</v>
      </c>
      <c r="B18" s="61" t="s">
        <v>92</v>
      </c>
      <c r="C18" s="13" t="s">
        <v>80</v>
      </c>
      <c r="D18" s="12" t="s">
        <v>93</v>
      </c>
      <c r="E18" s="12" t="s">
        <v>94</v>
      </c>
      <c r="F18" s="14" t="s">
        <v>95</v>
      </c>
      <c r="G18" s="12" t="s">
        <v>96</v>
      </c>
      <c r="H18" s="32">
        <v>1</v>
      </c>
      <c r="I18" s="12" t="s">
        <v>97</v>
      </c>
      <c r="J18" s="15" t="s">
        <v>98</v>
      </c>
      <c r="K18" s="32">
        <v>0.2</v>
      </c>
      <c r="L18" s="32">
        <v>0.8</v>
      </c>
      <c r="M18" s="33"/>
      <c r="N18" s="33"/>
      <c r="O18" s="16" t="s">
        <v>99</v>
      </c>
    </row>
    <row r="19" spans="1:15" ht="96" customHeight="1" x14ac:dyDescent="0.2">
      <c r="A19" s="49"/>
      <c r="B19" s="61"/>
      <c r="C19" s="13" t="s">
        <v>80</v>
      </c>
      <c r="D19" s="12" t="s">
        <v>100</v>
      </c>
      <c r="E19" s="12" t="s">
        <v>101</v>
      </c>
      <c r="F19" s="14" t="s">
        <v>102</v>
      </c>
      <c r="G19" s="12" t="s">
        <v>103</v>
      </c>
      <c r="H19" s="32">
        <v>1</v>
      </c>
      <c r="I19" s="12" t="s">
        <v>97</v>
      </c>
      <c r="J19" s="15" t="s">
        <v>104</v>
      </c>
      <c r="K19" s="12" t="s">
        <v>64</v>
      </c>
      <c r="L19" s="32">
        <v>0.3</v>
      </c>
      <c r="M19" s="32">
        <v>0.3</v>
      </c>
      <c r="N19" s="32">
        <v>0.4</v>
      </c>
      <c r="O19" s="16" t="s">
        <v>105</v>
      </c>
    </row>
    <row r="20" spans="1:15" ht="135" customHeight="1" thickBot="1" x14ac:dyDescent="0.25">
      <c r="A20" s="50"/>
      <c r="B20" s="62"/>
      <c r="C20" s="35" t="s">
        <v>80</v>
      </c>
      <c r="D20" s="35" t="s">
        <v>106</v>
      </c>
      <c r="E20" s="35" t="s">
        <v>107</v>
      </c>
      <c r="F20" s="36" t="s">
        <v>108</v>
      </c>
      <c r="G20" s="35">
        <v>0</v>
      </c>
      <c r="H20" s="35">
        <v>6</v>
      </c>
      <c r="I20" s="34" t="s">
        <v>40</v>
      </c>
      <c r="J20" s="37" t="s">
        <v>31</v>
      </c>
      <c r="K20" s="35">
        <v>0</v>
      </c>
      <c r="L20" s="35">
        <v>2</v>
      </c>
      <c r="M20" s="35">
        <v>2</v>
      </c>
      <c r="N20" s="35">
        <v>2</v>
      </c>
      <c r="O20" s="38" t="s">
        <v>109</v>
      </c>
    </row>
    <row r="21" spans="1:15" ht="39" customHeight="1" x14ac:dyDescent="0.2">
      <c r="A21" s="39"/>
      <c r="B21" s="39"/>
      <c r="D21" s="40"/>
      <c r="E21" s="40"/>
      <c r="F21" s="40"/>
      <c r="G21" s="40"/>
      <c r="H21" s="40"/>
      <c r="I21" s="40"/>
      <c r="J21" s="41"/>
      <c r="K21" s="3"/>
      <c r="L21" s="3"/>
      <c r="M21" s="3"/>
      <c r="N21" s="3"/>
      <c r="O21" s="42"/>
    </row>
    <row r="22" spans="1:15" ht="39" customHeight="1" x14ac:dyDescent="0.2">
      <c r="A22" s="39"/>
      <c r="B22" s="39"/>
      <c r="D22" s="40"/>
      <c r="E22" s="40"/>
      <c r="F22" s="40"/>
      <c r="G22" s="40"/>
      <c r="H22" s="40"/>
      <c r="I22" s="40"/>
      <c r="J22" s="41"/>
      <c r="K22" s="3"/>
      <c r="L22" s="3"/>
      <c r="M22" s="3"/>
      <c r="N22" s="3"/>
      <c r="O22" s="42"/>
    </row>
    <row r="23" spans="1:15" ht="39" customHeight="1" x14ac:dyDescent="0.2">
      <c r="A23" s="39"/>
      <c r="B23" s="39"/>
      <c r="D23" s="40"/>
      <c r="E23" s="40"/>
      <c r="F23" s="40"/>
      <c r="G23" s="40"/>
      <c r="H23" s="40"/>
      <c r="I23" s="40"/>
      <c r="J23" s="41"/>
      <c r="K23" s="3"/>
      <c r="L23" s="3"/>
      <c r="M23" s="3"/>
      <c r="N23" s="3"/>
      <c r="O23" s="42"/>
    </row>
    <row r="24" spans="1:15" ht="39" customHeight="1" x14ac:dyDescent="0.2">
      <c r="A24" s="39"/>
      <c r="B24" s="39"/>
      <c r="D24" s="40"/>
      <c r="E24" s="40"/>
      <c r="F24" s="40"/>
      <c r="G24" s="40"/>
      <c r="H24" s="40"/>
      <c r="I24" s="40"/>
      <c r="J24" s="41"/>
      <c r="K24" s="3"/>
      <c r="L24" s="3"/>
      <c r="M24" s="3"/>
      <c r="N24" s="3"/>
      <c r="O24" s="42"/>
    </row>
  </sheetData>
  <sheetProtection algorithmName="SHA-512" hashValue="yRC0sEKkelCpf5i3VrIGUJerwelNgtzrRWVdA1j1/hGOIJckNe4naSqm68JxkEI/CH9wp28jYW7YzrR3gidgSA==" saltValue="TMZ2OdfK4txu+uxzdPxiVQ==" spinCount="100000" sheet="1" formatCells="0" formatColumns="0" formatRows="0" insertColumns="0" insertRows="0" insertHyperlinks="0" deleteColumns="0" deleteRows="0" sort="0" autoFilter="0" pivotTables="0"/>
  <autoFilter ref="A3:P20" xr:uid="{ED44E296-DCB4-AD4D-BA51-1D6C06C32775}"/>
  <mergeCells count="40">
    <mergeCell ref="A1:O1"/>
    <mergeCell ref="N9:N10"/>
    <mergeCell ref="O9:O10"/>
    <mergeCell ref="I9:I10"/>
    <mergeCell ref="J9:J10"/>
    <mergeCell ref="K9:K10"/>
    <mergeCell ref="L9:L10"/>
    <mergeCell ref="M9:M10"/>
    <mergeCell ref="D9:D10"/>
    <mergeCell ref="E9:E10"/>
    <mergeCell ref="A11:A14"/>
    <mergeCell ref="B5:B7"/>
    <mergeCell ref="A5:A7"/>
    <mergeCell ref="A8:A10"/>
    <mergeCell ref="C6:C7"/>
    <mergeCell ref="C16:C17"/>
    <mergeCell ref="B15:B17"/>
    <mergeCell ref="B11:B14"/>
    <mergeCell ref="B8:B10"/>
    <mergeCell ref="O2:O3"/>
    <mergeCell ref="G2:G3"/>
    <mergeCell ref="E2:E3"/>
    <mergeCell ref="K4:N4"/>
    <mergeCell ref="D2:D3"/>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s>
  <phoneticPr fontId="2" type="noConversion"/>
  <dataValidations count="1">
    <dataValidation allowBlank="1" showInputMessage="1" showErrorMessage="1" sqref="E12:F12" xr:uid="{0255F4F4-184A-42D5-BB54-2F7F091C7EEF}"/>
  </dataValidations>
  <pageMargins left="0.7" right="0.7" top="0.75" bottom="0.75" header="0.3" footer="0.3"/>
  <pageSetup scale="2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B9301-F99F-450B-A449-13738D47557F}">
  <dimension ref="A1:Q27"/>
  <sheetViews>
    <sheetView zoomScale="80" zoomScaleNormal="80" workbookViewId="0">
      <selection activeCell="E4" sqref="E4"/>
    </sheetView>
  </sheetViews>
  <sheetFormatPr baseColWidth="10" defaultColWidth="11.42578125" defaultRowHeight="28.5" customHeight="1" x14ac:dyDescent="0.2"/>
  <cols>
    <col min="1" max="1" width="29.42578125" style="118" customWidth="1"/>
    <col min="2" max="2" width="17.140625" style="119" customWidth="1"/>
    <col min="3" max="3" width="22.140625" style="118" customWidth="1"/>
    <col min="4" max="4" width="28.7109375" style="118" customWidth="1"/>
    <col min="5" max="5" width="15.7109375" style="119" customWidth="1"/>
    <col min="6" max="9" width="10.7109375" style="119" customWidth="1"/>
    <col min="10" max="10" width="91.28515625" style="118" customWidth="1"/>
    <col min="11" max="11" width="17.28515625" style="119" customWidth="1"/>
    <col min="12" max="15" width="10.7109375" style="119" customWidth="1"/>
    <col min="16" max="16" width="17.85546875" style="119" customWidth="1"/>
    <col min="17" max="17" width="17.28515625" style="119" customWidth="1"/>
    <col min="18" max="16384" width="11.42578125" style="1"/>
  </cols>
  <sheetData>
    <row r="1" spans="1:17" ht="59.25" customHeight="1" thickBot="1" x14ac:dyDescent="0.25">
      <c r="A1" s="75"/>
      <c r="B1" s="76" t="s">
        <v>112</v>
      </c>
      <c r="C1" s="77"/>
      <c r="D1" s="77"/>
      <c r="E1" s="77"/>
      <c r="F1" s="77"/>
      <c r="G1" s="77"/>
      <c r="H1" s="77"/>
      <c r="I1" s="77"/>
      <c r="J1" s="77"/>
      <c r="K1" s="77"/>
      <c r="L1" s="77"/>
      <c r="M1" s="77"/>
      <c r="N1" s="77"/>
      <c r="O1" s="77"/>
      <c r="P1" s="77"/>
      <c r="Q1" s="77"/>
    </row>
    <row r="2" spans="1:17" ht="27.75" customHeight="1" x14ac:dyDescent="0.2">
      <c r="A2" s="78" t="s">
        <v>113</v>
      </c>
      <c r="B2" s="79" t="s">
        <v>114</v>
      </c>
      <c r="C2" s="80" t="s">
        <v>115</v>
      </c>
      <c r="D2" s="79" t="s">
        <v>116</v>
      </c>
      <c r="E2" s="79" t="s">
        <v>117</v>
      </c>
      <c r="F2" s="79" t="s">
        <v>118</v>
      </c>
      <c r="G2" s="79"/>
      <c r="H2" s="79"/>
      <c r="I2" s="79"/>
      <c r="J2" s="79" t="s">
        <v>119</v>
      </c>
      <c r="K2" s="79" t="s">
        <v>120</v>
      </c>
      <c r="L2" s="79" t="s">
        <v>121</v>
      </c>
      <c r="M2" s="79"/>
      <c r="N2" s="79"/>
      <c r="O2" s="79"/>
      <c r="P2" s="81" t="s">
        <v>122</v>
      </c>
      <c r="Q2" s="79" t="s">
        <v>123</v>
      </c>
    </row>
    <row r="3" spans="1:17" ht="27.75" customHeight="1" thickBot="1" x14ac:dyDescent="0.25">
      <c r="A3" s="82"/>
      <c r="B3" s="83"/>
      <c r="C3" s="84"/>
      <c r="D3" s="83"/>
      <c r="E3" s="83"/>
      <c r="F3" s="85">
        <v>2023</v>
      </c>
      <c r="G3" s="86">
        <v>2024</v>
      </c>
      <c r="H3" s="86">
        <v>2025</v>
      </c>
      <c r="I3" s="86">
        <v>2026</v>
      </c>
      <c r="J3" s="83"/>
      <c r="K3" s="83"/>
      <c r="L3" s="85">
        <v>2023</v>
      </c>
      <c r="M3" s="86">
        <v>2024</v>
      </c>
      <c r="N3" s="86">
        <v>2025</v>
      </c>
      <c r="O3" s="86">
        <v>2026</v>
      </c>
      <c r="P3" s="87"/>
      <c r="Q3" s="83"/>
    </row>
    <row r="4" spans="1:17" ht="240.75" customHeight="1" x14ac:dyDescent="0.2">
      <c r="A4" s="88" t="s">
        <v>124</v>
      </c>
      <c r="B4" s="89">
        <v>45630</v>
      </c>
      <c r="C4" s="90" t="s">
        <v>71</v>
      </c>
      <c r="D4" s="90" t="s">
        <v>72</v>
      </c>
      <c r="E4" s="91">
        <v>7</v>
      </c>
      <c r="F4" s="91">
        <v>2</v>
      </c>
      <c r="G4" s="91">
        <v>2</v>
      </c>
      <c r="H4" s="91">
        <v>2</v>
      </c>
      <c r="I4" s="91">
        <v>1</v>
      </c>
      <c r="J4" s="92" t="s">
        <v>125</v>
      </c>
      <c r="K4" s="93">
        <v>7</v>
      </c>
      <c r="L4" s="91" t="s">
        <v>126</v>
      </c>
      <c r="M4" s="91" t="s">
        <v>126</v>
      </c>
      <c r="N4" s="91" t="s">
        <v>126</v>
      </c>
      <c r="O4" s="91" t="s">
        <v>126</v>
      </c>
      <c r="P4" s="94" t="s">
        <v>127</v>
      </c>
      <c r="Q4" s="95">
        <v>45627</v>
      </c>
    </row>
    <row r="5" spans="1:17" ht="186" customHeight="1" x14ac:dyDescent="0.2">
      <c r="A5" s="88" t="s">
        <v>124</v>
      </c>
      <c r="B5" s="89">
        <v>45631</v>
      </c>
      <c r="C5" s="90" t="s">
        <v>67</v>
      </c>
      <c r="D5" s="90" t="s">
        <v>128</v>
      </c>
      <c r="E5" s="91">
        <v>1</v>
      </c>
      <c r="F5" s="91">
        <v>0</v>
      </c>
      <c r="G5" s="91">
        <v>0.25</v>
      </c>
      <c r="H5" s="91">
        <v>0.6</v>
      </c>
      <c r="I5" s="91">
        <v>1</v>
      </c>
      <c r="J5" s="92" t="s">
        <v>129</v>
      </c>
      <c r="K5" s="93">
        <v>1</v>
      </c>
      <c r="L5" s="93" t="s">
        <v>126</v>
      </c>
      <c r="M5" s="96">
        <v>0.2</v>
      </c>
      <c r="N5" s="96">
        <v>0.65</v>
      </c>
      <c r="O5" s="93" t="s">
        <v>126</v>
      </c>
      <c r="P5" s="94" t="s">
        <v>127</v>
      </c>
      <c r="Q5" s="95">
        <v>45627</v>
      </c>
    </row>
    <row r="6" spans="1:17" ht="280.5" customHeight="1" x14ac:dyDescent="0.2">
      <c r="A6" s="88" t="s">
        <v>130</v>
      </c>
      <c r="B6" s="89">
        <v>45642</v>
      </c>
      <c r="C6" s="90" t="s">
        <v>43</v>
      </c>
      <c r="D6" s="90" t="s">
        <v>131</v>
      </c>
      <c r="E6" s="91">
        <v>10</v>
      </c>
      <c r="F6" s="91">
        <v>4</v>
      </c>
      <c r="G6" s="91">
        <v>2</v>
      </c>
      <c r="H6" s="91">
        <v>2</v>
      </c>
      <c r="I6" s="91">
        <v>2</v>
      </c>
      <c r="J6" s="92" t="s">
        <v>146</v>
      </c>
      <c r="K6" s="96">
        <v>15</v>
      </c>
      <c r="L6" s="93" t="s">
        <v>126</v>
      </c>
      <c r="M6" s="96">
        <v>4</v>
      </c>
      <c r="N6" s="93" t="s">
        <v>126</v>
      </c>
      <c r="O6" s="93" t="str">
        <f>N6</f>
        <v>N/A</v>
      </c>
      <c r="P6" s="94" t="s">
        <v>127</v>
      </c>
      <c r="Q6" s="95">
        <v>45627</v>
      </c>
    </row>
    <row r="7" spans="1:17" ht="240" customHeight="1" x14ac:dyDescent="0.2">
      <c r="A7" s="88" t="s">
        <v>130</v>
      </c>
      <c r="B7" s="89">
        <v>45642</v>
      </c>
      <c r="C7" s="97" t="s">
        <v>37</v>
      </c>
      <c r="D7" s="97" t="s">
        <v>38</v>
      </c>
      <c r="E7" s="98">
        <v>16</v>
      </c>
      <c r="F7" s="98">
        <v>4</v>
      </c>
      <c r="G7" s="98">
        <v>4</v>
      </c>
      <c r="H7" s="98">
        <v>4</v>
      </c>
      <c r="I7" s="98">
        <v>4</v>
      </c>
      <c r="J7" s="92" t="s">
        <v>132</v>
      </c>
      <c r="K7" s="99">
        <v>19</v>
      </c>
      <c r="L7" s="98" t="str">
        <f>L6</f>
        <v>N/A</v>
      </c>
      <c r="M7" s="99">
        <v>7</v>
      </c>
      <c r="N7" s="93" t="s">
        <v>126</v>
      </c>
      <c r="O7" s="93" t="s">
        <v>126</v>
      </c>
      <c r="P7" s="98" t="str">
        <f>P6</f>
        <v>V2</v>
      </c>
      <c r="Q7" s="100">
        <v>45992</v>
      </c>
    </row>
    <row r="8" spans="1:17" ht="161.25" customHeight="1" x14ac:dyDescent="0.2">
      <c r="A8" s="88" t="s">
        <v>133</v>
      </c>
      <c r="B8" s="89">
        <v>45643</v>
      </c>
      <c r="C8" s="90" t="s">
        <v>81</v>
      </c>
      <c r="D8" s="90" t="s">
        <v>82</v>
      </c>
      <c r="E8" s="98">
        <v>130000</v>
      </c>
      <c r="F8" s="98">
        <v>30000</v>
      </c>
      <c r="G8" s="98">
        <v>30000</v>
      </c>
      <c r="H8" s="98">
        <v>40000</v>
      </c>
      <c r="I8" s="98">
        <v>30000</v>
      </c>
      <c r="J8" s="92" t="s">
        <v>134</v>
      </c>
      <c r="K8" s="99">
        <v>149000</v>
      </c>
      <c r="L8" s="98" t="s">
        <v>126</v>
      </c>
      <c r="M8" s="99">
        <v>49000</v>
      </c>
      <c r="N8" s="93" t="str">
        <f>L8</f>
        <v>N/A</v>
      </c>
      <c r="O8" s="93" t="str">
        <f>L8</f>
        <v>N/A</v>
      </c>
      <c r="P8" s="98" t="s">
        <v>127</v>
      </c>
      <c r="Q8" s="100">
        <v>45627</v>
      </c>
    </row>
    <row r="9" spans="1:17" ht="204.75" customHeight="1" x14ac:dyDescent="0.2">
      <c r="A9" s="88" t="s">
        <v>52</v>
      </c>
      <c r="B9" s="89">
        <v>45643</v>
      </c>
      <c r="C9" s="90" t="s">
        <v>54</v>
      </c>
      <c r="D9" s="90" t="s">
        <v>55</v>
      </c>
      <c r="E9" s="101">
        <v>0.1</v>
      </c>
      <c r="F9" s="102">
        <v>1.7999999999999999E-2</v>
      </c>
      <c r="G9" s="102">
        <v>2.5000000000000001E-2</v>
      </c>
      <c r="H9" s="102">
        <v>2.7E-2</v>
      </c>
      <c r="I9" s="101">
        <v>0.03</v>
      </c>
      <c r="J9" s="92" t="s">
        <v>135</v>
      </c>
      <c r="K9" s="103">
        <v>0.31</v>
      </c>
      <c r="L9" s="104">
        <v>0.23799999999999999</v>
      </c>
      <c r="M9" s="103">
        <v>0.28000000000000003</v>
      </c>
      <c r="N9" s="105">
        <v>0.3</v>
      </c>
      <c r="O9" s="105">
        <v>0.31</v>
      </c>
      <c r="P9" s="98" t="s">
        <v>127</v>
      </c>
      <c r="Q9" s="100">
        <v>45627</v>
      </c>
    </row>
    <row r="10" spans="1:17" ht="185.25" customHeight="1" x14ac:dyDescent="0.2">
      <c r="A10" s="88" t="s">
        <v>130</v>
      </c>
      <c r="B10" s="89">
        <v>45733</v>
      </c>
      <c r="C10" s="90" t="s">
        <v>43</v>
      </c>
      <c r="D10" s="90" t="s">
        <v>131</v>
      </c>
      <c r="E10" s="91">
        <v>15</v>
      </c>
      <c r="F10" s="91">
        <v>4</v>
      </c>
      <c r="G10" s="91">
        <v>7</v>
      </c>
      <c r="H10" s="91">
        <v>2</v>
      </c>
      <c r="I10" s="91">
        <v>2</v>
      </c>
      <c r="J10" s="106" t="s">
        <v>136</v>
      </c>
      <c r="K10" s="107">
        <v>20</v>
      </c>
      <c r="L10" s="91" t="s">
        <v>126</v>
      </c>
      <c r="M10" s="91" t="s">
        <v>126</v>
      </c>
      <c r="N10" s="107">
        <v>7</v>
      </c>
      <c r="O10" s="91" t="s">
        <v>126</v>
      </c>
      <c r="P10" s="91" t="s">
        <v>137</v>
      </c>
      <c r="Q10" s="108">
        <v>45717</v>
      </c>
    </row>
    <row r="11" spans="1:17" ht="166.5" customHeight="1" x14ac:dyDescent="0.2">
      <c r="A11" s="88" t="s">
        <v>130</v>
      </c>
      <c r="B11" s="89">
        <v>45733</v>
      </c>
      <c r="C11" s="97" t="s">
        <v>37</v>
      </c>
      <c r="D11" s="97" t="s">
        <v>38</v>
      </c>
      <c r="E11" s="91">
        <v>19</v>
      </c>
      <c r="F11" s="91">
        <v>4</v>
      </c>
      <c r="G11" s="91">
        <v>7</v>
      </c>
      <c r="H11" s="91">
        <v>4</v>
      </c>
      <c r="I11" s="91">
        <v>4</v>
      </c>
      <c r="J11" s="106" t="s">
        <v>138</v>
      </c>
      <c r="K11" s="107">
        <v>23</v>
      </c>
      <c r="L11" s="91" t="s">
        <v>126</v>
      </c>
      <c r="M11" s="91" t="s">
        <v>126</v>
      </c>
      <c r="N11" s="107">
        <v>8</v>
      </c>
      <c r="O11" s="91" t="s">
        <v>126</v>
      </c>
      <c r="P11" s="91" t="s">
        <v>137</v>
      </c>
      <c r="Q11" s="108">
        <v>45717</v>
      </c>
    </row>
    <row r="12" spans="1:17" ht="261" customHeight="1" x14ac:dyDescent="0.2">
      <c r="A12" s="88" t="s">
        <v>124</v>
      </c>
      <c r="B12" s="89">
        <v>45733</v>
      </c>
      <c r="C12" s="90" t="s">
        <v>71</v>
      </c>
      <c r="D12" s="90" t="s">
        <v>72</v>
      </c>
      <c r="E12" s="91">
        <v>7</v>
      </c>
      <c r="F12" s="91">
        <v>2</v>
      </c>
      <c r="G12" s="91">
        <v>2</v>
      </c>
      <c r="H12" s="91">
        <v>2</v>
      </c>
      <c r="I12" s="91">
        <v>1</v>
      </c>
      <c r="J12" s="109" t="s">
        <v>139</v>
      </c>
      <c r="K12" s="91">
        <v>7</v>
      </c>
      <c r="L12" s="91" t="s">
        <v>126</v>
      </c>
      <c r="M12" s="91" t="s">
        <v>126</v>
      </c>
      <c r="N12" s="91" t="s">
        <v>126</v>
      </c>
      <c r="O12" s="91" t="s">
        <v>126</v>
      </c>
      <c r="P12" s="91" t="s">
        <v>137</v>
      </c>
      <c r="Q12" s="108">
        <v>45717</v>
      </c>
    </row>
    <row r="13" spans="1:17" ht="145.5" customHeight="1" x14ac:dyDescent="0.2">
      <c r="A13" s="88" t="s">
        <v>133</v>
      </c>
      <c r="B13" s="89">
        <v>45789</v>
      </c>
      <c r="C13" s="90" t="s">
        <v>81</v>
      </c>
      <c r="D13" s="90" t="s">
        <v>82</v>
      </c>
      <c r="E13" s="91">
        <v>149000</v>
      </c>
      <c r="F13" s="91">
        <v>30000</v>
      </c>
      <c r="G13" s="91">
        <v>49000</v>
      </c>
      <c r="H13" s="91">
        <v>40000</v>
      </c>
      <c r="I13" s="91">
        <v>30000</v>
      </c>
      <c r="J13" s="106" t="s">
        <v>140</v>
      </c>
      <c r="K13" s="107">
        <v>154000</v>
      </c>
      <c r="L13" s="91" t="s">
        <v>126</v>
      </c>
      <c r="M13" s="91" t="s">
        <v>126</v>
      </c>
      <c r="N13" s="107">
        <v>45000</v>
      </c>
      <c r="O13" s="91" t="s">
        <v>126</v>
      </c>
      <c r="P13" s="91" t="s">
        <v>141</v>
      </c>
      <c r="Q13" s="108">
        <v>45778</v>
      </c>
    </row>
    <row r="14" spans="1:17" ht="92.25" customHeight="1" x14ac:dyDescent="0.2">
      <c r="A14" s="88" t="s">
        <v>52</v>
      </c>
      <c r="B14" s="89">
        <v>45790</v>
      </c>
      <c r="C14" s="90" t="s">
        <v>54</v>
      </c>
      <c r="D14" s="90" t="s">
        <v>55</v>
      </c>
      <c r="E14" s="110">
        <v>0.31</v>
      </c>
      <c r="F14" s="111">
        <v>0.23799999999999999</v>
      </c>
      <c r="G14" s="110">
        <v>0.28000000000000003</v>
      </c>
      <c r="H14" s="110">
        <v>0.3</v>
      </c>
      <c r="I14" s="110">
        <v>0.31</v>
      </c>
      <c r="J14" s="106" t="s">
        <v>142</v>
      </c>
      <c r="K14" s="112">
        <v>0.32</v>
      </c>
      <c r="L14" s="91" t="s">
        <v>126</v>
      </c>
      <c r="M14" s="91" t="s">
        <v>126</v>
      </c>
      <c r="N14" s="112">
        <v>0.31</v>
      </c>
      <c r="O14" s="112">
        <v>0.32</v>
      </c>
      <c r="P14" s="91" t="s">
        <v>141</v>
      </c>
      <c r="Q14" s="108">
        <v>45778</v>
      </c>
    </row>
    <row r="15" spans="1:17" ht="231" customHeight="1" x14ac:dyDescent="0.2">
      <c r="A15" s="113" t="str">
        <f>A12</f>
        <v>Subdirección de Información y Desarrollo Técnologico</v>
      </c>
      <c r="B15" s="114">
        <v>46022</v>
      </c>
      <c r="C15" s="115" t="s">
        <v>71</v>
      </c>
      <c r="D15" s="115" t="s">
        <v>72</v>
      </c>
      <c r="E15" s="98">
        <v>7</v>
      </c>
      <c r="F15" s="98">
        <v>2</v>
      </c>
      <c r="G15" s="98">
        <v>2</v>
      </c>
      <c r="H15" s="98">
        <v>2</v>
      </c>
      <c r="I15" s="98">
        <v>1</v>
      </c>
      <c r="J15" s="116" t="s">
        <v>143</v>
      </c>
      <c r="K15" s="98">
        <v>5</v>
      </c>
      <c r="L15" s="98">
        <v>2</v>
      </c>
      <c r="M15" s="98">
        <v>2</v>
      </c>
      <c r="N15" s="98">
        <v>0</v>
      </c>
      <c r="O15" s="98">
        <v>1</v>
      </c>
      <c r="P15" s="98" t="s">
        <v>144</v>
      </c>
      <c r="Q15" s="100">
        <v>45992</v>
      </c>
    </row>
    <row r="16" spans="1:17" ht="150" customHeight="1" x14ac:dyDescent="0.2">
      <c r="A16" s="113" t="s">
        <v>133</v>
      </c>
      <c r="B16" s="114">
        <v>46022</v>
      </c>
      <c r="C16" s="115" t="s">
        <v>81</v>
      </c>
      <c r="D16" s="115" t="s">
        <v>82</v>
      </c>
      <c r="E16" s="117">
        <f>SUM(F16:I16)</f>
        <v>170000</v>
      </c>
      <c r="F16" s="91">
        <v>30000</v>
      </c>
      <c r="G16" s="91">
        <v>49000</v>
      </c>
      <c r="H16" s="91">
        <v>61000</v>
      </c>
      <c r="I16" s="91">
        <v>30000</v>
      </c>
      <c r="J16" s="116" t="s">
        <v>145</v>
      </c>
      <c r="K16" s="117">
        <v>170000</v>
      </c>
      <c r="L16" s="91">
        <v>30000</v>
      </c>
      <c r="M16" s="91">
        <v>49000</v>
      </c>
      <c r="N16" s="98">
        <v>61000</v>
      </c>
      <c r="O16" s="98">
        <v>30000</v>
      </c>
      <c r="P16" s="98" t="str">
        <f>P15</f>
        <v>V5</v>
      </c>
      <c r="Q16" s="100">
        <f>Q15</f>
        <v>45992</v>
      </c>
    </row>
    <row r="17" spans="1:17" ht="28.5" customHeight="1" x14ac:dyDescent="0.2">
      <c r="A17" s="1"/>
      <c r="B17" s="44"/>
      <c r="C17" s="1"/>
      <c r="D17" s="1"/>
      <c r="E17" s="44"/>
      <c r="F17" s="44"/>
      <c r="G17" s="44"/>
      <c r="H17" s="44"/>
      <c r="I17" s="44"/>
      <c r="J17" s="1"/>
      <c r="K17" s="44"/>
      <c r="L17" s="44"/>
      <c r="M17" s="44"/>
      <c r="N17" s="44"/>
      <c r="O17" s="44"/>
      <c r="P17" s="44"/>
      <c r="Q17" s="44"/>
    </row>
    <row r="18" spans="1:17" ht="28.5" customHeight="1" x14ac:dyDescent="0.2">
      <c r="A18" s="1"/>
      <c r="B18" s="44"/>
      <c r="C18" s="1"/>
      <c r="D18" s="1"/>
      <c r="E18" s="44"/>
      <c r="F18" s="44"/>
      <c r="G18" s="44"/>
      <c r="H18" s="44"/>
      <c r="I18" s="44"/>
      <c r="J18" s="1"/>
      <c r="K18" s="44"/>
      <c r="L18" s="44"/>
      <c r="M18" s="44"/>
      <c r="N18" s="44"/>
      <c r="O18" s="44"/>
      <c r="P18" s="44"/>
      <c r="Q18" s="44"/>
    </row>
    <row r="19" spans="1:17" ht="28.5" customHeight="1" x14ac:dyDescent="0.2">
      <c r="A19" s="1"/>
      <c r="B19" s="44"/>
      <c r="C19" s="1"/>
      <c r="D19" s="1"/>
      <c r="E19" s="44"/>
      <c r="F19" s="44"/>
      <c r="G19" s="44"/>
      <c r="H19" s="44"/>
      <c r="I19" s="44"/>
      <c r="J19" s="1"/>
      <c r="K19" s="44"/>
      <c r="L19" s="44"/>
      <c r="M19" s="44"/>
      <c r="N19" s="44"/>
      <c r="O19" s="44"/>
      <c r="P19" s="44"/>
      <c r="Q19" s="44"/>
    </row>
    <row r="20" spans="1:17" ht="28.5" customHeight="1" x14ac:dyDescent="0.2">
      <c r="A20" s="1"/>
      <c r="B20" s="44"/>
      <c r="C20" s="1"/>
      <c r="D20" s="1"/>
      <c r="E20" s="44"/>
      <c r="F20" s="44"/>
      <c r="G20" s="44"/>
      <c r="H20" s="44"/>
      <c r="I20" s="44"/>
      <c r="J20" s="1"/>
      <c r="K20" s="44"/>
      <c r="L20" s="44"/>
      <c r="M20" s="44"/>
      <c r="N20" s="44"/>
      <c r="O20" s="44"/>
      <c r="P20" s="44"/>
      <c r="Q20" s="44"/>
    </row>
    <row r="21" spans="1:17" ht="28.5" customHeight="1" x14ac:dyDescent="0.2">
      <c r="A21" s="1"/>
      <c r="B21" s="44"/>
      <c r="C21" s="1"/>
      <c r="D21" s="1"/>
      <c r="E21" s="44"/>
      <c r="F21" s="44"/>
      <c r="G21" s="44"/>
      <c r="H21" s="44"/>
      <c r="I21" s="44"/>
      <c r="J21" s="1"/>
      <c r="K21" s="44"/>
      <c r="L21" s="44"/>
      <c r="M21" s="44"/>
      <c r="N21" s="44"/>
      <c r="O21" s="44"/>
      <c r="P21" s="44"/>
      <c r="Q21" s="44"/>
    </row>
    <row r="22" spans="1:17" ht="28.5" customHeight="1" x14ac:dyDescent="0.2">
      <c r="A22" s="1"/>
      <c r="B22" s="44"/>
      <c r="C22" s="1"/>
      <c r="D22" s="1"/>
      <c r="E22" s="44"/>
      <c r="F22" s="44"/>
      <c r="G22" s="44"/>
      <c r="H22" s="44"/>
      <c r="I22" s="44"/>
      <c r="J22" s="1"/>
      <c r="K22" s="44"/>
      <c r="L22" s="44"/>
      <c r="M22" s="44"/>
      <c r="N22" s="44"/>
      <c r="O22" s="44"/>
      <c r="P22" s="44"/>
      <c r="Q22" s="44"/>
    </row>
    <row r="23" spans="1:17" ht="28.5" customHeight="1" x14ac:dyDescent="0.2">
      <c r="A23" s="1"/>
      <c r="B23" s="44"/>
      <c r="C23" s="1"/>
      <c r="D23" s="1"/>
      <c r="E23" s="44"/>
      <c r="F23" s="44"/>
      <c r="G23" s="44"/>
      <c r="H23" s="44"/>
      <c r="I23" s="44"/>
      <c r="J23" s="1"/>
      <c r="K23" s="44"/>
      <c r="L23" s="44"/>
      <c r="M23" s="44"/>
      <c r="N23" s="44"/>
      <c r="O23" s="44"/>
      <c r="P23" s="44"/>
      <c r="Q23" s="44"/>
    </row>
    <row r="24" spans="1:17" ht="28.5" customHeight="1" x14ac:dyDescent="0.2">
      <c r="A24" s="1"/>
      <c r="B24" s="44"/>
      <c r="C24" s="1"/>
      <c r="D24" s="1"/>
      <c r="E24" s="44"/>
      <c r="F24" s="44"/>
      <c r="G24" s="44"/>
      <c r="H24" s="44"/>
      <c r="I24" s="44"/>
      <c r="J24" s="1"/>
      <c r="K24" s="44"/>
      <c r="L24" s="44"/>
      <c r="M24" s="44"/>
      <c r="N24" s="44"/>
      <c r="O24" s="44"/>
      <c r="P24" s="44"/>
      <c r="Q24" s="44"/>
    </row>
    <row r="25" spans="1:17" ht="28.5" customHeight="1" x14ac:dyDescent="0.2">
      <c r="A25" s="1"/>
      <c r="B25" s="44"/>
      <c r="C25" s="1"/>
      <c r="D25" s="1"/>
      <c r="E25" s="44"/>
      <c r="F25" s="44"/>
      <c r="G25" s="44"/>
      <c r="H25" s="44"/>
      <c r="I25" s="44"/>
      <c r="J25" s="1"/>
      <c r="K25" s="44"/>
      <c r="L25" s="44"/>
      <c r="M25" s="44"/>
      <c r="N25" s="44"/>
      <c r="O25" s="44"/>
      <c r="P25" s="44"/>
      <c r="Q25" s="44"/>
    </row>
    <row r="26" spans="1:17" ht="28.5" customHeight="1" x14ac:dyDescent="0.2">
      <c r="A26" s="1"/>
      <c r="B26" s="44"/>
      <c r="C26" s="1"/>
      <c r="D26" s="1"/>
      <c r="E26" s="44"/>
      <c r="F26" s="44"/>
      <c r="G26" s="44"/>
      <c r="H26" s="44"/>
      <c r="I26" s="44"/>
      <c r="J26" s="1"/>
      <c r="K26" s="44"/>
      <c r="L26" s="44"/>
      <c r="M26" s="44"/>
      <c r="N26" s="44"/>
      <c r="O26" s="44"/>
      <c r="P26" s="44"/>
      <c r="Q26" s="44"/>
    </row>
    <row r="27" spans="1:17" ht="28.5" customHeight="1" x14ac:dyDescent="0.2">
      <c r="A27" s="1"/>
      <c r="B27" s="44"/>
      <c r="C27" s="1"/>
      <c r="D27" s="1"/>
      <c r="E27" s="44"/>
      <c r="F27" s="44"/>
      <c r="G27" s="44"/>
      <c r="H27" s="44"/>
      <c r="I27" s="44"/>
      <c r="J27" s="1"/>
      <c r="K27" s="44"/>
      <c r="L27" s="44"/>
      <c r="M27" s="44"/>
      <c r="N27" s="44"/>
      <c r="O27" s="44"/>
      <c r="P27" s="44"/>
      <c r="Q27" s="44"/>
    </row>
  </sheetData>
  <sheetProtection algorithmName="SHA-512" hashValue="F+T9XofZJYkGQ4j3V76GM1D+afCkF6D7ba/K1sQW/5YysEDK/thy2Y8QIm5zmDFx+KS6ccH/wG3w5qrBFElXbQ==" saltValue="ND8hnh7OpS1I0wLUujmFZA==" spinCount="100000" sheet="1" objects="1" scenarios="1"/>
  <mergeCells count="12">
    <mergeCell ref="P2:P3"/>
    <mergeCell ref="Q2:Q3"/>
    <mergeCell ref="B1:Q1"/>
    <mergeCell ref="A2:A3"/>
    <mergeCell ref="B2:B3"/>
    <mergeCell ref="C2:C3"/>
    <mergeCell ref="D2:D3"/>
    <mergeCell ref="E2:E3"/>
    <mergeCell ref="F2:I2"/>
    <mergeCell ref="J2:J3"/>
    <mergeCell ref="K2:K3"/>
    <mergeCell ref="L2:O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D84D1CC6-462F-4C9A-A700-C327479B4C4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2</vt:i4>
      </vt:variant>
    </vt:vector>
  </HeadingPairs>
  <TitlesOfParts>
    <vt:vector size="2" baseType="lpstr">
      <vt:lpstr>Plan Estrategico Institucional</vt:lpstr>
      <vt:lpstr>Modificaciones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2026-05-20T19:06:30Z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