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cceficiente-my.sharepoint.com/personal/maira_davila_colombiacompra_gov_co/Documents/ANCP-CCE/PLANES Y PROGRAMAS/PLAN ESTRATEGICO INSTITUCIONAL 2023-2026/2024/"/>
    </mc:Choice>
  </mc:AlternateContent>
  <xr:revisionPtr revIDLastSave="1186" documentId="13_ncr:1_{7F634076-FFCE-4A1A-935B-E453352ECF55}" xr6:coauthVersionLast="47" xr6:coauthVersionMax="47" xr10:uidLastSave="{20A3A785-1608-4DF7-B836-12DE739F4F43}"/>
  <workbookProtection workbookAlgorithmName="SHA-512" workbookHashValue="dS8lbcXknqb1tIeVEnC1Hn9pYjjz03pySN+2kRzEyEWAcpuAVrUUqlN/b8HGjd24cijpNM+IGs3sw7KQRZLaJg==" workbookSaltValue="o/OnaUJLOEIk5m8sIubeBg==" workbookSpinCount="100000" lockStructure="1"/>
  <bookViews>
    <workbookView xWindow="-120" yWindow="-120" windowWidth="20730" windowHeight="11040" xr2:uid="{00000000-000D-0000-FFFF-FFFF00000000}"/>
  </bookViews>
  <sheets>
    <sheet name="Plan Estrategico Institucional" sheetId="3" r:id="rId1"/>
    <sheet name="Modificaciones" sheetId="7" r:id="rId2"/>
    <sheet name="Seguimiento 4T 2024" sheetId="5" state="hidden" r:id="rId3"/>
    <sheet name="Hoja3" sheetId="6" state="hidden" r:id="rId4"/>
    <sheet name="PEI" sheetId="1" state="hidden" r:id="rId5"/>
    <sheet name="Listas" sheetId="2" state="hidden" r:id="rId6"/>
    <sheet name="Hoja1" sheetId="4" state="hidden" r:id="rId7"/>
  </sheets>
  <definedNames>
    <definedName name="_xlnm._FilterDatabase" localSheetId="4" hidden="1">PEI!$A$6:$J$18</definedName>
    <definedName name="_xlnm._FilterDatabase" localSheetId="0" hidden="1">'Plan Estrategico Institucional'!$A$3:$P$20</definedName>
    <definedName name="_xlnm._FilterDatabase" localSheetId="2" hidden="1">'Seguimiento 4T 2024'!$A$3:$BE$19</definedName>
    <definedName name="Modelo_Integrado_de_Planeación_y_Gestión">Hoja1!$K$2:$K$21</definedName>
    <definedName name="Objetivos_de_Desarrollo_Sostenibles_ODS">Hoja1!$F$2:$F$20</definedName>
    <definedName name="Organización_para_la_Cooperación_y_el_Desarrollo_Económicos_OCDE">Hoja1!$I$2:$I$23</definedName>
    <definedName name="Plan_Marco_de_Implementación_PMI">Hoja1!$J$2:$J$11</definedName>
    <definedName name="Plan_Nacional_de_Desarrollo_Colombia_Potencia_de_Vida_2022_2026_PND">Hoja1!$G$2:$G$10</definedName>
    <definedName name="Política_Pública_CONPES">Hoja1!$L$2:$L$6</definedName>
    <definedName name="Proyectos_de_inversión">Hoja1!$M$2:$M$3</definedName>
    <definedName name="Recomendaciones_de_Transparencia_por_Colombia">Hoja1!$N$2:$N$8</definedName>
    <definedName name="Trazadores">Hoja1!$O$2:$O$5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N8" i="7"/>
  <c r="P7" i="7"/>
  <c r="L7" i="7"/>
  <c r="O6" i="7"/>
  <c r="H8" i="5"/>
  <c r="H5" i="5"/>
  <c r="H6" i="5"/>
  <c r="H7" i="5"/>
  <c r="H9" i="5"/>
  <c r="H11" i="5"/>
  <c r="H12" i="5"/>
  <c r="H13" i="5"/>
  <c r="H14" i="5"/>
  <c r="H16" i="5"/>
  <c r="H17" i="5"/>
  <c r="H18" i="5"/>
  <c r="H4" i="5"/>
  <c r="BE15" i="5" l="1"/>
  <c r="BD15" i="5" l="1"/>
  <c r="BD8" i="5"/>
  <c r="BE8" i="5" s="1"/>
  <c r="BB18" i="5" l="1"/>
  <c r="BC18" i="5" s="1"/>
  <c r="AR18" i="5"/>
  <c r="AS18" i="5" s="1"/>
  <c r="AI18" i="5"/>
  <c r="X18" i="5"/>
  <c r="BD18" i="5" s="1"/>
  <c r="BE18" i="5" s="1"/>
  <c r="BB17" i="5"/>
  <c r="BC17" i="5" s="1"/>
  <c r="AR17" i="5"/>
  <c r="AS17" i="5" s="1"/>
  <c r="AI17" i="5"/>
  <c r="X17" i="5"/>
  <c r="BD17" i="5" s="1"/>
  <c r="BE17" i="5" s="1"/>
  <c r="BB16" i="5"/>
  <c r="BC16" i="5" s="1"/>
  <c r="AI16" i="5"/>
  <c r="V16" i="5"/>
  <c r="X16" i="5" s="1"/>
  <c r="BB15" i="5"/>
  <c r="BC15" i="5" s="1"/>
  <c r="AR15" i="5"/>
  <c r="AS15" i="5" s="1"/>
  <c r="AI15" i="5"/>
  <c r="X15" i="5"/>
  <c r="Y15" i="5" s="1"/>
  <c r="BB14" i="5"/>
  <c r="AR14" i="5"/>
  <c r="AI14" i="5"/>
  <c r="X14" i="5"/>
  <c r="N14" i="5"/>
  <c r="M14" i="5"/>
  <c r="BB13" i="5"/>
  <c r="BC13" i="5" s="1"/>
  <c r="AR13" i="5"/>
  <c r="AS13" i="5" s="1"/>
  <c r="AI13" i="5"/>
  <c r="X13" i="5"/>
  <c r="BB12" i="5"/>
  <c r="BC12" i="5" s="1"/>
  <c r="AR12" i="5"/>
  <c r="AS12" i="5" s="1"/>
  <c r="AH12" i="5"/>
  <c r="AI12" i="5" s="1"/>
  <c r="V12" i="5"/>
  <c r="X12" i="5" s="1"/>
  <c r="BD11" i="5"/>
  <c r="BE11" i="5" s="1"/>
  <c r="BB11" i="5"/>
  <c r="BC11" i="5" s="1"/>
  <c r="AR11" i="5"/>
  <c r="AS11" i="5" s="1"/>
  <c r="AI11" i="5"/>
  <c r="X11" i="5"/>
  <c r="Y11" i="5" s="1"/>
  <c r="BB10" i="5"/>
  <c r="BC10" i="5" s="1"/>
  <c r="AR10" i="5"/>
  <c r="AS10" i="5" s="1"/>
  <c r="AH10" i="5"/>
  <c r="AI10" i="5" s="1"/>
  <c r="X10" i="5"/>
  <c r="BB9" i="5"/>
  <c r="BC9" i="5" s="1"/>
  <c r="AR9" i="5"/>
  <c r="AS9" i="5" s="1"/>
  <c r="AH9" i="5"/>
  <c r="AI9" i="5" s="1"/>
  <c r="V9" i="5"/>
  <c r="X9" i="5" s="1"/>
  <c r="BB8" i="5"/>
  <c r="BC8" i="5" s="1"/>
  <c r="AR8" i="5"/>
  <c r="AS8" i="5" s="1"/>
  <c r="AI8" i="5"/>
  <c r="X8" i="5"/>
  <c r="Y8" i="5" s="1"/>
  <c r="BB7" i="5"/>
  <c r="BC7" i="5" s="1"/>
  <c r="AR7" i="5"/>
  <c r="AS7" i="5" s="1"/>
  <c r="AI7" i="5"/>
  <c r="X7" i="5"/>
  <c r="Y7" i="5" s="1"/>
  <c r="BB6" i="5"/>
  <c r="BC6" i="5" s="1"/>
  <c r="AR6" i="5"/>
  <c r="AS6" i="5" s="1"/>
  <c r="AI6" i="5"/>
  <c r="X6" i="5"/>
  <c r="Y6" i="5" s="1"/>
  <c r="BB5" i="5"/>
  <c r="BC5" i="5" s="1"/>
  <c r="AR5" i="5"/>
  <c r="AS5" i="5" s="1"/>
  <c r="AI5" i="5"/>
  <c r="X5" i="5"/>
  <c r="BD5" i="5" s="1"/>
  <c r="BB4" i="5"/>
  <c r="BC4" i="5" s="1"/>
  <c r="AR4" i="5"/>
  <c r="AS4" i="5" s="1"/>
  <c r="AI4" i="5"/>
  <c r="X4" i="5"/>
  <c r="BD4" i="5" s="1"/>
  <c r="BE4" i="5" s="1"/>
  <c r="BD9" i="5" l="1"/>
  <c r="BE9" i="5" s="1"/>
  <c r="BD14" i="5"/>
  <c r="BE14" i="5" s="1"/>
  <c r="Y13" i="5"/>
  <c r="BD13" i="5"/>
  <c r="BE13" i="5" s="1"/>
  <c r="BD6" i="5"/>
  <c r="BE6" i="5" s="1"/>
  <c r="AS14" i="5"/>
  <c r="AS19" i="5" s="1"/>
  <c r="BE5" i="5"/>
  <c r="BC19" i="5"/>
  <c r="BD7" i="5"/>
  <c r="BE7" i="5" s="1"/>
  <c r="BD10" i="5"/>
  <c r="BE10" i="5" s="1"/>
  <c r="BC14" i="5"/>
  <c r="AI19" i="5"/>
  <c r="BD12" i="5"/>
  <c r="BE12" i="5" s="1"/>
  <c r="Y12" i="5"/>
  <c r="Y9" i="5"/>
  <c r="BD16" i="5"/>
  <c r="BE16" i="5" s="1"/>
  <c r="Y16" i="5"/>
  <c r="Y5" i="5"/>
  <c r="BE19" i="5" l="1"/>
  <c r="Y19" i="5"/>
  <c r="N16" i="3" l="1"/>
  <c r="M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Vargas</author>
    <author>ASUS</author>
  </authors>
  <commentList>
    <comment ref="E2" authorId="0" shapeId="0" xr:uid="{73411D39-3C49-406A-A957-E82D0A713910}">
      <text>
        <r>
          <rPr>
            <b/>
            <sz val="9"/>
            <color indexed="81"/>
            <rFont val="Tahoma"/>
            <family val="2"/>
          </rPr>
          <t>Mide el avance del (los) resultado(s) esperado(s).</t>
        </r>
      </text>
    </comment>
    <comment ref="G2" authorId="0" shapeId="0" xr:uid="{32B01CB6-55C6-4B7F-A81F-D02A51BA601F}">
      <text>
        <r>
          <rPr>
            <b/>
            <sz val="9"/>
            <color indexed="81"/>
            <rFont val="Tahoma"/>
            <family val="2"/>
          </rPr>
          <t>Valores o estado de los indicadores de resultado al inicio del proyecto.</t>
        </r>
      </text>
    </comment>
    <comment ref="H2" authorId="0" shapeId="0" xr:uid="{95318082-4962-411D-A39B-CE8CBA60B70B}">
      <text>
        <r>
          <rPr>
            <b/>
            <sz val="9"/>
            <color indexed="81"/>
            <rFont val="Tahoma"/>
            <family val="2"/>
          </rPr>
          <t>Valor o estado de los productos al final del periodo de gobierno.</t>
        </r>
      </text>
    </comment>
    <comment ref="H16" authorId="1" shapeId="0" xr:uid="{3E9212B9-8B0B-40A8-937C-73E6354452DB}">
      <text>
        <r>
          <rPr>
            <b/>
            <sz val="9"/>
            <color indexed="81"/>
            <rFont val="Tahoma"/>
            <family val="2"/>
          </rPr>
          <t>ASUS:</t>
        </r>
        <r>
          <rPr>
            <sz val="9"/>
            <color indexed="81"/>
            <rFont val="Tahoma"/>
            <family val="2"/>
          </rPr>
          <t xml:space="preserve">
SE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Ivan Vargas</author>
    <author>ASUS</author>
  </authors>
  <commentList>
    <comment ref="E2" authorId="0" shapeId="0" xr:uid="{EBBF06CE-E9F0-40AF-9367-803381CBB170}">
      <text>
        <r>
          <rPr>
            <b/>
            <sz val="9"/>
            <color indexed="81"/>
            <rFont val="Tahoma"/>
            <family val="2"/>
          </rPr>
          <t>Mide el avance del (los) resultado(s) esperado(s).</t>
        </r>
      </text>
    </comment>
    <comment ref="G2" authorId="0" shapeId="0" xr:uid="{ADF6FC10-1040-453A-B92B-677E6D23D6FD}">
      <text>
        <r>
          <rPr>
            <b/>
            <sz val="9"/>
            <color indexed="81"/>
            <rFont val="Tahoma"/>
            <family val="2"/>
          </rPr>
          <t>Valores o estado de los indicadores de resultado al inicio del proyecto.</t>
        </r>
      </text>
    </comment>
    <comment ref="H2" authorId="0" shapeId="0" xr:uid="{32E11206-F394-40E6-A23F-DBE9DDA549A4}">
      <text>
        <r>
          <rPr>
            <b/>
            <sz val="9"/>
            <color indexed="81"/>
            <rFont val="Tahoma"/>
            <family val="2"/>
          </rPr>
          <t>Valor o estado de los productos al final del periodo de gobierno.</t>
        </r>
      </text>
    </comment>
    <comment ref="H14" authorId="1" shapeId="0" xr:uid="{2EE8D0B2-C279-4D95-B991-F0BBC2310E24}">
      <text>
        <r>
          <rPr>
            <b/>
            <sz val="9"/>
            <color indexed="81"/>
            <rFont val="Tahoma"/>
            <family val="2"/>
          </rPr>
          <t>ASUS:</t>
        </r>
        <r>
          <rPr>
            <sz val="9"/>
            <color indexed="81"/>
            <rFont val="Tahoma"/>
            <family val="2"/>
          </rPr>
          <t xml:space="preserve">
SE PROYECTO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tc={486590B7-8A97-974E-B0DA-604B5B022378}</author>
    <author>Ivan Vargas</author>
    <author>tc={26241472-A9CE-CF43-83DB-C105FB7A93FC}</author>
    <author>tc={ED0FC33A-2ECA-B948-8342-83BEE4A02AD7}</author>
    <author>tc={7883D25F-DAA5-3842-BEB4-A14D094FF01C}</author>
    <author>tc={4DBF9883-AFBA-5F4F-8825-4701B2F9166F}</author>
    <author>tc={E487D895-0873-F242-A36C-FB44C8B75DFF}</author>
  </authors>
  <commentList>
    <comment ref="D5" authorId="0" shapeId="0" xr:uid="{486590B7-8A97-974E-B0DA-604B5B022378}">
      <text>
        <t>[Comentario encadenado]
Su versión de Excel le permite leer este comentario encadenado; sin embargo, las ediciones que se apliquen se quitarán si el archivo se abre en una versión más reciente de Excel. Más información: https://go.microsoft.com/fwlink/?linkid=870924
Comentario:
    Si el compromiso está incluido en  las bases del PND 2022-2026, seleccione la transformación y el catalizador al que corresponde</t>
      </text>
    </comment>
    <comment ref="K5" authorId="1" shapeId="0" xr:uid="{00000000-0006-0000-0000-000001000000}">
      <text>
        <r>
          <rPr>
            <b/>
            <sz val="9"/>
            <color indexed="81"/>
            <rFont val="Tahoma"/>
            <family val="2"/>
          </rPr>
          <t>Mide el avance del (los) resultado(s) esperado(s).</t>
        </r>
      </text>
    </comment>
    <comment ref="L5" authorId="1" shapeId="0" xr:uid="{00000000-0006-0000-0000-000002000000}">
      <text>
        <r>
          <rPr>
            <b/>
            <sz val="9"/>
            <color indexed="81"/>
            <rFont val="Tahoma"/>
            <family val="2"/>
          </rPr>
          <t>Valores o estado de los indicadores de resultado al inicio del proyecto.</t>
        </r>
      </text>
    </comment>
    <comment ref="M5" authorId="1" shapeId="0" xr:uid="{00000000-0006-0000-0000-000004000000}">
      <text>
        <r>
          <rPr>
            <b/>
            <sz val="9"/>
            <color indexed="81"/>
            <rFont val="Tahoma"/>
            <family val="2"/>
          </rPr>
          <t>Valor o estado de los productos al final del periodo de gobierno.</t>
        </r>
      </text>
    </comment>
    <comment ref="F6" authorId="2" shapeId="0" xr:uid="{26241472-A9CE-CF43-83DB-C105FB7A93FC}">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el ODS relacionado.  Si aplican varios, seleccione el principal.</t>
      </text>
    </comment>
    <comment ref="G6" authorId="3" shapeId="0" xr:uid="{ED0FC33A-2ECA-B948-8342-83BEE4A02AD7}">
      <text>
        <t>[Comentario encadenado]
Su versión de Excel le permite leer este comentario encadenado; sin embargo, las ediciones que se apliquen se quitarán si el archivo se abre en una versión más reciente de Excel. Más información: https://go.microsoft.com/fwlink/?linkid=870924
Comentario:
    Si hay relación con compromisos OCDE, relacione el compromiso correspondiente.</t>
      </text>
    </comment>
    <comment ref="H6" authorId="4" shapeId="0" xr:uid="{7883D25F-DAA5-3842-BEB4-A14D094FF01C}">
      <text>
        <t>[Comentario encadenado]
Su versión de Excel le permite leer este comentario encadenado; sin embargo, las ediciones que se apliquen se quitarán si el archivo se abre en una versión más reciente de Excel. Más información: https://go.microsoft.com/fwlink/?linkid=870924
Comentario:
    Si aplica, seleccione el acuerdo del PMI relacionado.</t>
      </text>
    </comment>
    <comment ref="I6" authorId="5" shapeId="0" xr:uid="{4DBF9883-AFBA-5F4F-8825-4701B2F9166F}">
      <text>
        <t>[Comentario encadenado]
Su versión de Excel le permite leer este comentario encadenado; sin embargo, las ediciones que se apliquen se quitarán si el archivo se abre en una versión más reciente de Excel. Más información: https://go.microsoft.com/fwlink/?linkid=870924
Comentario:
    Si aplica, seleccione la política MIPG relacionada.</t>
      </text>
    </comment>
    <comment ref="J6" authorId="6" shapeId="0" xr:uid="{E487D895-0873-F242-A36C-FB44C8B75DFF}">
      <text>
        <t>[Comentario encadenado]
Su versión de Excel le permite leer este comentario encadenado; sin embargo, las ediciones que se apliquen se quitarán si el archivo se abre en una versión más reciente de Excel. Más información: https://go.microsoft.com/fwlink/?linkid=870924
Comentario:
    Si este compromiso se asocia a algún otro clasificador o temática interna de su entidad, relaciónela aquí.</t>
      </text>
    </comment>
  </commentList>
</comments>
</file>

<file path=xl/sharedStrings.xml><?xml version="1.0" encoding="utf-8"?>
<sst xmlns="http://schemas.openxmlformats.org/spreadsheetml/2006/main" count="621" uniqueCount="351">
  <si>
    <t xml:space="preserve">AGENCIA NACIONAL DE CONTRATACIÓN PÚBLICA - COLOMBIA COMPRA EFICIENTE - 
PLAN ESTRATEGICO INSTITUCIONAL
2023 -2026									</t>
  </si>
  <si>
    <t>OBJETIVO ESTRATÉGICO PROPUESTO</t>
  </si>
  <si>
    <t xml:space="preserve">DESCRIPCIÓN </t>
  </si>
  <si>
    <t xml:space="preserve">EJES ESTRATÉGICOS </t>
  </si>
  <si>
    <t xml:space="preserve">PRODUCTOS </t>
  </si>
  <si>
    <t xml:space="preserve">INDICADORES </t>
  </si>
  <si>
    <t>DESCRIPCIÓN DEL INDICADOR: SEÑALAR HITOS O ENTREGABLES DE CADA META POR AÑO</t>
  </si>
  <si>
    <t>LÍNEA BASE</t>
  </si>
  <si>
    <t xml:space="preserve">META CUATRIENIO </t>
  </si>
  <si>
    <t>UNIDAD DE MEDIDA</t>
  </si>
  <si>
    <t>RESPONSABLE</t>
  </si>
  <si>
    <t>DESAGREGACIÓN DE META CUATRIENIO</t>
  </si>
  <si>
    <t xml:space="preserve">OBSERVACIONES </t>
  </si>
  <si>
    <t>Son los propósitos o determinantes definidos por la entidad en el largo plazo, con lo cual se busca dar cumplimiento a las apuestas de transformación. Los objetivos sirven como articuladores de instrumentos de planeación (planes programas y proyectos) y del análisis prospectivo (propósito superior, misión, visión).</t>
  </si>
  <si>
    <t xml:space="preserve">Se describen los objetivos estratégicos </t>
  </si>
  <si>
    <t xml:space="preserve">Representan la concreción de campos de acción en que se desarrollan los objetivos estratégicos </t>
  </si>
  <si>
    <t xml:space="preserve">Son bienes o servicios de una entidad resultado del desarrollo de acciones programadas para dar cumplimiento a un objetivo; es decir, es la materialización de lo propuesto.  </t>
  </si>
  <si>
    <t>Tiene como propósito medir el avance del producto en relación con las metas propuestas. La información producida del indicador debe ser observable y verificable, de modo que permita generar un análisis cuantitativo o cualitativo de la situación, estado, evolución, progreso e intensidad de los procesos o actividades en ejecución</t>
  </si>
  <si>
    <t xml:space="preserve">Son resultados obtenidos en años anteriores, y se toman como punto de referencia para plantear las metas. </t>
  </si>
  <si>
    <t xml:space="preserve"> Cantidad de bienes y servicios suficientes para materializar el objetivo propuesto</t>
  </si>
  <si>
    <t xml:space="preserve">Expresa el resultado de medición del producto a medir. Tenga presente que debe acoplarse al producto y a la lectura analítica de los resultados que este arroje. Esto puede ser porcentaje, número, pesos, entre otras unidades de medición.  </t>
  </si>
  <si>
    <t>Responsables de recolectar la información del indicador, y generar los reportes para la medición y seguimiento del desempeño del área.</t>
  </si>
  <si>
    <t xml:space="preserve"> Cantidad de bienes y servicios suficientes para materializar el objetivo propuesta para el cuatrienio</t>
  </si>
  <si>
    <t>Aclaraciones adicionales que se requiera para la comprensión del producto y el indicador</t>
  </si>
  <si>
    <t>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t>
  </si>
  <si>
    <t xml:space="preserve">El propósito es optimizar los procesos de compra y contratación pública y  fomentar la transparencia en el uso de los recursos públicos, para lo cual es esencial disponer instrumentos o herramientas técnicas y normativas adecuadas, las cuales deben incluir directrices específicas que fomenten la compra pública sostenible, estratégica e innovadora; lo que a su vez facilitará la adopción de buenas prácticas en materia de la política de compra y contratación.  En este sentido, se aporta a la democratización de la compra pública, en línea con las metas y enfoques del Gobierno Nacional, materializando la inclusión de actores de la economía popular y comunitaria en el Sistema de Compra Pública. </t>
  </si>
  <si>
    <t>Investigación y Desarrollo</t>
  </si>
  <si>
    <t>Un Modelo de Abastecimiento Estratégico actualizado que incorpore como propósito la democratización de la compra pública.</t>
  </si>
  <si>
    <t>Modelo de Abastecimiento Estratégico actualizado</t>
  </si>
  <si>
    <r>
      <rPr>
        <b/>
        <sz val="10"/>
        <rFont val="Verdana"/>
        <family val="2"/>
      </rPr>
      <t xml:space="preserve">Hito 1 </t>
    </r>
    <r>
      <rPr>
        <sz val="10"/>
        <rFont val="Verdana"/>
        <family val="2"/>
      </rPr>
      <t xml:space="preserve">(2024): Modelo de Abastecimiento Estratégico Actualizado (Versión 3.0)
</t>
    </r>
    <r>
      <rPr>
        <b/>
        <sz val="10"/>
        <rFont val="Verdana"/>
        <family val="2"/>
      </rPr>
      <t xml:space="preserve">Hito 2 </t>
    </r>
    <r>
      <rPr>
        <sz val="10"/>
        <rFont val="Verdana"/>
        <family val="2"/>
      </rPr>
      <t xml:space="preserve">(2025): Actualización del  Modelo de Abastecimiento Estratégico de acuerdo con la elaboración y difusión de instrumentos normativos sostenibles vigentes, estratégicos o innovadores que promuevan la inclusión de todas las partes interesadas en el Sistema
</t>
    </r>
    <r>
      <rPr>
        <b/>
        <sz val="10"/>
        <rFont val="Verdana"/>
        <family val="2"/>
      </rPr>
      <t xml:space="preserve">Hito 3 </t>
    </r>
    <r>
      <rPr>
        <sz val="10"/>
        <rFont val="Verdana"/>
        <family val="2"/>
      </rPr>
      <t>(2026): Actualización del  Modelo de Abastecimiento Estratégico de acuerdo con la elaboración y difusión de instrumentos normativos sostenibles vigentes, estratégicos o innovadores que promuevan la inclusión de todas las partes interesadas en el Sistema.</t>
    </r>
  </si>
  <si>
    <t xml:space="preserve">Número </t>
  </si>
  <si>
    <t>Subdirección de Estudios de Mercado y Abastecimiento Estratégico</t>
  </si>
  <si>
    <t>0.7</t>
  </si>
  <si>
    <t>0.2</t>
  </si>
  <si>
    <t>0.1</t>
  </si>
  <si>
    <t xml:space="preserve">Desde la Subdirección de Estudios de Mercado y Abastecimiento Estratégico, se plantea una actualización al Modelo de Abastecimiento Estratégico con el propósito de integrar la democratización de las compras públicas en Colombia. Esta actualización incluirá herramientas existentes en el marco jurídico y los instrumentos desarrollados por la agencia. Este esfuerzo contribuirá al objetivo estratégico de establecer lineamientos técnicos, conceptuales o metodológicos para consolidar y democratizar el Sistema de Compra Pública. La actualización del Modelo se alinea con la elaboración y difusión de instrumentos normativos sostenibles vigentes, estratégicos o innovadores que promuevan la inclusión de todas las partes interesadas en el Sistema.  La medición se realizará a través de un documento en cada vigencia que refleje el resultado de la actualización del Modelo. </t>
  </si>
  <si>
    <t xml:space="preserve">Fortalecimiento de Economías Populares y comunitarias </t>
  </si>
  <si>
    <t xml:space="preserve">Documentos de buenas prácticas contractuales </t>
  </si>
  <si>
    <t xml:space="preserve">Número de documentos elaborados </t>
  </si>
  <si>
    <t xml:space="preserve">Elaboración o actualización de manuales, guías y reglamentos normativos de acuerdo a las necesidades suscitadas de cada vigencia. </t>
  </si>
  <si>
    <t>Número</t>
  </si>
  <si>
    <r>
      <rPr>
        <b/>
        <sz val="10"/>
        <color rgb="FFFF0000"/>
        <rFont val="Verdana"/>
        <family val="2"/>
      </rPr>
      <t xml:space="preserve"> </t>
    </r>
    <r>
      <rPr>
        <b/>
        <sz val="10"/>
        <color theme="1"/>
        <rFont val="Verdana"/>
        <family val="2"/>
      </rPr>
      <t>Subdirección de Gestión Contractual</t>
    </r>
  </si>
  <si>
    <r>
      <t xml:space="preserve">Teniendo como referente el concepto de documentos de lineamientos del DNP, para el cumplimiento y despliegue de esta meta se tiene presente la elaboración y/o actualización de guías, manuales, y reglamentos que se expiden al interior de la subdirección; </t>
    </r>
    <r>
      <rPr>
        <b/>
        <sz val="10"/>
        <rFont val="Verdana"/>
        <family val="2"/>
      </rPr>
      <t>algunos de estos enfocados en promover la participación de actores de economía popular</t>
    </r>
    <r>
      <rPr>
        <sz val="10"/>
        <rFont val="Verdana"/>
        <family val="2"/>
      </rPr>
      <t xml:space="preserve"> </t>
    </r>
    <r>
      <rPr>
        <b/>
        <sz val="10"/>
        <rFont val="Verdana"/>
        <family val="2"/>
      </rPr>
      <t>dentro del sistema de contratación pública, y las demás líneas estratégicas como medio ambiente, entre otras</t>
    </r>
    <r>
      <rPr>
        <sz val="10"/>
        <rFont val="Verdana"/>
        <family val="2"/>
      </rPr>
      <t xml:space="preserve">. Así mismo, se tiene en cuenta para esta meta la proyección de boletines de relatorías donde se plasmen los conceptos y línea jurisprudencial más relevante en materia de contratación estatal. En cuanto a la medición del indicador, se hará a través del número de documentos entregados, es decir, la guía o manual elaborado o actualizado así como el número de boletines que se llegasen a expedir. </t>
    </r>
  </si>
  <si>
    <t xml:space="preserve">Documentos normativos </t>
  </si>
  <si>
    <r>
      <t xml:space="preserve">Número de documentos </t>
    </r>
    <r>
      <rPr>
        <sz val="10"/>
        <rFont val="Verdana"/>
        <family val="2"/>
      </rPr>
      <t>normativos elaborados</t>
    </r>
  </si>
  <si>
    <t>La expedición de nuevos documentos tipo esta asociada a la producción del cubo del gasto y los análisis a los planes de adquisiciones de las entidades que se suministran por parte de la Subdirección de Estudios de Mercado y Abastecimiento Estratégico de manera semestral. Así mismo, la actualización depende del análisis que se haga a la implementación del instrumentos contractual,  de las mesas de trabajo que se sostengan con los actores involucrados en el tema y de las normas que se expidan al respecto.</t>
  </si>
  <si>
    <t xml:space="preserve">El cumplimiento de esta meta esta asociado a la construcción de nuevos documentos tipo que estén enfocados en las nuevas dinámicas de vinculación de actores de economía popular a la contratación pública, o la actualización de los ya existentes, teniendo en cuenta las nuevas normas que se expidan en cumplimiento de las líneas de Gobierno. También, se incluye la participación de la Agencia en la elaboración de decretos y proyectos normativos a los que se la convoque por parte de otras oficinas, como Ministerios y Departamentos Administrativos. En cuanto a la medición del indicador, esta se tendrá como número de documentos entregados, pues la validación se hace a partir de la resolución que da vigencia a los documentos tipo que se expidan o actualicen. Y para el caso de la participación en decretos o proyectos normativos, de igual manera de tendrá como insumo el documentos que se envíe con el proyecto contenido. </t>
  </si>
  <si>
    <t xml:space="preserve">Promover la compra pública estratégica como factor del desarrollo económico, contribuyendo a la dinamización del desarrollo regional en diferentes sectores del mercado y de la economía popular, a través de mecanismos de agregación de demanda. </t>
  </si>
  <si>
    <t>Se busca desarrollar mecanismos de agregación de demanda que fortalezcan el desarrollo regional de encadenamientos productivos, y amplíen la participación de actores en el Sistema de Compra Pública. Esto se llevará a cabo mediante la promoción de la compra pública estratégica, innovadora y sostenible en los mecanismos desarrollados por la Agencia,  impulsando la inclusión de actores de la economía popular en el mercado, para generar  una mayor diversidad y alcance de la participación de estos agentes económicos.</t>
  </si>
  <si>
    <t>Mecanismos de Agregación de Demanda para la Economía Popular  estructurados</t>
  </si>
  <si>
    <t xml:space="preserve">Número de mecanismos de Agregación de Demanda estructurados para la Economía Popular </t>
  </si>
  <si>
    <t>Elaboración de mecanismos de agregación de demanda</t>
  </si>
  <si>
    <t>Subdirección de Negocios</t>
  </si>
  <si>
    <t xml:space="preserve">Previo a 2023 no existían en Colombia mecanismos de agregación de demanda enfocados a la economía popular, que fueron incorporados a través del Plan Nacional de Desarrollo 2022-2026. Por lo tanto, la línea de base es 0. Cuando nos referimos a "Estructurados" es contar con los documentos elaborados, aprobados y listos para publicar borrador en el SECOP. Se trata de la construcción del mecanismo de agregación de demanda, entendido esto como la disponibilidad de catálogos o sistemas dinámicos en los que actores de la economía popular puedan presentar sus ofertas.  </t>
  </si>
  <si>
    <t>Mecanismos de Agregación de Demanda</t>
  </si>
  <si>
    <t>Porcentaje de proveedores de Economía Popular que participa en los mecanismos puestos en operación a partir del 2023</t>
  </si>
  <si>
    <t>Proveedores de Economía Popular que participan en los mecanismos puestos en operación a partir del 2023</t>
  </si>
  <si>
    <t>Porcentaje (%)</t>
  </si>
  <si>
    <t>Se calculará la proporción de proveedores de la economía popular que cuentan con características de microempresas habilitadas, con respecto a la totalidad de proveedores habilitados a partir del año 2023.   El conteo de proveedores se hace a partir de los reportes construidos por Colombia Compra Eficiente a partir de los actos administrativos, anexos y demás herramientas que utilice la entidad para comunicar las listas de proveedores autorizados para vender en la Tienda Virtual del Estado Colombiano. Debido a que es una metodología propia no se emplean modelos regionales, sectoriales o internacionales y  dado que se calculará a partir del año 2023, no será retroactivo. El producto se medirá a través de los proveedores seleccionados en los mecanismos de agregación de demanda</t>
  </si>
  <si>
    <t>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t>
  </si>
  <si>
    <t>Se busca promover la transparencia en la compra y contratación pública a través de la implementación de una sólida Gobernanza de datos y el desarrollo de una plataforma de compras públicas propia mediante procesos innovadores. Esta plataforma tiene como objetivo la soberanía y autonomía de la información que permita mejorar la eficiencia, la disponibilidad de datos y la transaccionalidad en la compra y contratación pública, enfocándose prioritariamente en la participación de actores de la economía popular y comunitaria. Además, contempla el análisis de información sobre el sistema de compras públicas y sus diversos actores.</t>
  </si>
  <si>
    <t>Plataforma tecnológica que habilite mecanismos de agregacion de demanda por parte de las entidades estatales a actores de la economía popular - Mi Mercado Popular</t>
  </si>
  <si>
    <t xml:space="preserve">Porcentaje de cumplimiento del cronograma de trabajo del proyecto </t>
  </si>
  <si>
    <t>No aplica</t>
  </si>
  <si>
    <t>Subidrección de Información y Desarrollo Tecnológico</t>
  </si>
  <si>
    <t>Producto #1: Como producto se establece una plataforma tecnológica que habilite mecanismos de agregación de demanda por parte de las entidades estatales a actores de la economía popular - Mi Mercado Popular. Este producto consiste en el desarrollo, implementación y puesta en funcionamiento de una tienda virtual que habilite mecanismos de agregación de demanda para la adquisición de bienes y servicios por parte de Entidades Estatales a actores de economía popular en todo el territorio nacional.
La medición del indicador se hará conforme al plan de trabajo establecido para cada una de las fases que se establezcan, actividad que se conceptualizará al principio de cada vigencia. La meta es lograr un cumplimiento del 100% del plan de trabajo para cada periodo. Para el año 2023 ya se cuenta con un cronograma que está siendo ejecutado para alcanzar la versión 1 de la plataforma, permitiendo realizar los procesos de registro de proveedores, así como la generación de bases de datos de características o perfiles de los actores de la compra pública.
En 2024 el trabajo estará orientado a la integración de algunos desarrollos complementarios del sistema, su estabilización y la conceptualización desde la perspectiva funcional de lo que será la nueva Tienda Virtual del Estado Colombiano. Para 2025 se trabajará en el desarrollo técnico de las funcionalidades entregadas a la SIDT en 2024, para que en 2026 las entidades estatales y los actores de la economía popular estén utilizando 100% esta herramienta, teniendo sobre ella total control y autonomía.</t>
  </si>
  <si>
    <t>Interoperabilidad SECOP con el Registro Único de Proponentes - RUP</t>
  </si>
  <si>
    <t>2024: Plan de trabajo a ejecutar con Confecámaras para la interoperabilidad con el RUP
2025: Disponibilidad la consulta de manera gratuita y libre del RUP mediante la WEB de la ANCP-CCE u otro mecanismo público y gratuito que se disponga.
2026: Puesta en marcha en producción del Directorio Único de Proveedores del Estado</t>
  </si>
  <si>
    <t>Solución tecnológica para la compra y contratación  pública</t>
  </si>
  <si>
    <t>Número de documentos funcionales y técnicos relacionados con el desarrollo de una nueva plataforma de compras publicas</t>
  </si>
  <si>
    <t>interinstitucional</t>
  </si>
  <si>
    <t>Desarrollo del modelo integral de Gobernanza de datos de la ANCP-CCE</t>
  </si>
  <si>
    <r>
      <t xml:space="preserve">Para </t>
    </r>
    <r>
      <rPr>
        <b/>
        <sz val="10"/>
        <color theme="1"/>
        <rFont val="Verdana"/>
        <family val="2"/>
      </rPr>
      <t>2023</t>
    </r>
    <r>
      <rPr>
        <sz val="10"/>
        <color theme="1"/>
        <rFont val="Verdana"/>
        <family val="2"/>
      </rPr>
      <t xml:space="preserve"> documento de evaluación del estado de madurez del gobierno de datos y la conceptualización de la estrategia de gobierno de datos.
Para </t>
    </r>
    <r>
      <rPr>
        <b/>
        <sz val="10"/>
        <color theme="1"/>
        <rFont val="Verdana"/>
        <family val="2"/>
      </rPr>
      <t>2024</t>
    </r>
    <r>
      <rPr>
        <sz val="10"/>
        <color theme="1"/>
        <rFont val="Verdana"/>
        <family val="2"/>
      </rPr>
      <t xml:space="preserve"> el hito será la fase 1 del desarrollo táctico y operativo que contenga roles y responsabilidades, politicas y estándares de datos y la definicion e implementacion de la estructura inicial de lo que seria la oficina de datos
Para </t>
    </r>
    <r>
      <rPr>
        <b/>
        <sz val="10"/>
        <color theme="1"/>
        <rFont val="Verdana"/>
        <family val="2"/>
      </rPr>
      <t>2025</t>
    </r>
    <r>
      <rPr>
        <sz val="10"/>
        <color theme="1"/>
        <rFont val="Verdana"/>
        <family val="2"/>
      </rPr>
      <t xml:space="preserve"> el hito contempla la terminacion del  plan táctico y operativo del modelo de gobierno de datos que incluye la gestion de datos, la implementacion de herramientas de analitica de datos y la consolidacion de la oficina de datos
Para </t>
    </r>
    <r>
      <rPr>
        <b/>
        <sz val="10"/>
        <color theme="1"/>
        <rFont val="Verdana"/>
        <family val="2"/>
      </rPr>
      <t>2026</t>
    </r>
    <r>
      <rPr>
        <sz val="10"/>
        <color theme="1"/>
        <rFont val="Verdana"/>
        <family val="2"/>
      </rPr>
      <t xml:space="preserve"> el hito será contar con un modelo maduro de gobierno de datos a la luz de las buenas prácticas, liderado por el Comite de Gobierno de Datos</t>
    </r>
  </si>
  <si>
    <t>Hoja de Ruta Gobierno de Datos</t>
  </si>
  <si>
    <t>Producto #4: Desarrollo del modelo integral de Gobernanza de datos de la ANCP-CCE, el cual tiene un alcance transversal e integral sobre los componentes de datos de toda la Agencia.
Para 2023 documento de evaluación del estado de madurez del gobierno de datos y la conceptualización de la estrategia de gobierno de datos.
Para 2024 el hito será la fase 1 del desarrollo táctico y operativo que contenga roles y responsabilidades, politicas y estándares de datos y la definicion e implementacion de la estructura inicial de lo que seria la oficina de datos
Para 2025 el hito contempla la terminacion del  plan táctico y operativo del modelo de gobierno de datos que incluye la gestion de datos, la implementacion de herramientas de analitica de datos y la consolidacion de la oficina de datos
Para 2026 el hito será contar con un modelo maduro de gobierno de datos a la luz de las buenas prácticas, liderado por el Comite de Gobierno de Datos</t>
  </si>
  <si>
    <t>Fomentar la participación e inclusión de actores del Sistema de Compra Pública a través de mecanismos que promuevan la apropiación y difusión del conocimiento, fortalezcan sus capacidades, y mejoren el relacionamiento con la ciudadanía y grupos de valor.</t>
  </si>
  <si>
    <t xml:space="preserve">Interinstitucional </t>
  </si>
  <si>
    <t xml:space="preserve">Servicio de capacitación y  formación </t>
  </si>
  <si>
    <t xml:space="preserve">Número de personas capacitadas </t>
  </si>
  <si>
    <t xml:space="preserve">Dirección General </t>
  </si>
  <si>
    <r>
      <rPr>
        <b/>
        <sz val="10"/>
        <rFont val="Verdana"/>
        <family val="2"/>
      </rPr>
      <t>Descripción del producto:</t>
    </r>
    <r>
      <rPr>
        <sz val="10"/>
        <rFont val="Verdana"/>
        <family val="2"/>
      </rPr>
      <t xml:space="preserve"> 
Sesiones desarrolladas  en el marco de la estrategia denominada "Ruta de la Democratización de la Compra Pública", la cuál se busca generar jornadas tanto de capacitación como de formación en diferentes temáticas del sistema de compra pública, bajo las modalidades (virtual y presencial) y dirigidas a los  tres públicos objetivos de la estrategia: proveedores (énfasis a los actores de la economía popular), funcionarios públicos (Entidades) y ciudadanía en general (Ciudadanía, Veedurías; Estudiantes etc...).
</t>
    </r>
    <r>
      <rPr>
        <b/>
        <sz val="10"/>
        <rFont val="Verdana"/>
        <family val="2"/>
      </rPr>
      <t xml:space="preserve">
Descripción del modo de medición del indicador:</t>
    </r>
    <r>
      <rPr>
        <sz val="10"/>
        <rFont val="Verdana"/>
        <family val="2"/>
      </rPr>
      <t xml:space="preserve"> Sumatoria de las personas capacitadas en cada una de las sesiones de capacitación y formación desarrolladas en el marco de la estrategia de capacitaciones "Ruta de la Democratización de la Compra Pública".</t>
    </r>
  </si>
  <si>
    <t>Servicio de capacitación y formación</t>
  </si>
  <si>
    <t>Número  de personas capacitadas de la económica popular y comunitaria</t>
  </si>
  <si>
    <r>
      <rPr>
        <b/>
        <sz val="10"/>
        <rFont val="Verdana"/>
        <family val="2"/>
      </rPr>
      <t>Descripción del producto:</t>
    </r>
    <r>
      <rPr>
        <sz val="10"/>
        <rFont val="Verdana"/>
        <family val="2"/>
      </rPr>
      <t xml:space="preserve"> Este es un producto secundario que surge de la meta inicialmente propuesta, denomina sesiones de capacitación  y/o formación  de la estrategia "Ruta de la Democratización de la Compra Pública" ,  en las diferentes  temáticas del sistema de compra pública con el enfoque a proveedores, bajo las modalidades (virtual y presencial) y están dirigidas  a la  de la económica popular, atendiendo a la necesidades  del Plan Nacional de Desarrollo de reconocer e impulsar la  a nuevos actores a hacer parte del sistema de compra pública . 
</t>
    </r>
    <r>
      <rPr>
        <b/>
        <sz val="10"/>
        <rFont val="Verdana"/>
        <family val="2"/>
      </rPr>
      <t xml:space="preserve">Descripción del modo de medición del indicador: </t>
    </r>
    <r>
      <rPr>
        <sz val="10"/>
        <rFont val="Verdana"/>
        <family val="2"/>
      </rPr>
      <t>Sumatoria de las personas identificadas como actores de la economía popular capacitadas  en cada una de las sesiones de capacitación y/o formación desarrolladas en el marco de la estrategia de capacitaciones "Ruta de la Democratización de la Compra Pública"</t>
    </r>
    <r>
      <rPr>
        <b/>
        <sz val="10"/>
        <rFont val="Verdana"/>
        <family val="2"/>
      </rPr>
      <t>.</t>
    </r>
  </si>
  <si>
    <t xml:space="preserve">Despliegue territorial de la estrategia de capacitaciones </t>
  </si>
  <si>
    <t xml:space="preserve">Número  de  Departamentos en que se han desarrollado eventos de  capacitación o formación  de manera presencial. </t>
  </si>
  <si>
    <r>
      <rPr>
        <b/>
        <sz val="10"/>
        <rFont val="Verdana"/>
        <family val="2"/>
      </rPr>
      <t>Descripción del producto:</t>
    </r>
    <r>
      <rPr>
        <sz val="10"/>
        <rFont val="Verdana"/>
        <family val="2"/>
      </rPr>
      <t xml:space="preserve"> Este producto representa la presencia territorial que la estrategia de la " Ruta de la Democratización de la Compra Pública" busca desarrollar con la finalidad de aportar a una verdadera democratización de la compra pública, al llegar a los actores de la economía popular de los diferentes territorios del país que han estado alejado y excluidos del sistema de compras públicas. De igual forma, generar espacios de aprendizaje presencial para los funcionarios públicos y ciudadanía en general. 
</t>
    </r>
    <r>
      <rPr>
        <b/>
        <sz val="10"/>
        <rFont val="Verdana"/>
        <family val="2"/>
      </rPr>
      <t xml:space="preserve">
Descripción del modo de medición del indicador: </t>
    </r>
    <r>
      <rPr>
        <sz val="10"/>
        <rFont val="Verdana"/>
        <family val="2"/>
      </rPr>
      <t xml:space="preserve">Sumatoria de los  departamentos en los que se realizará eventos de capacitación y/o formalización por medio de la estrategia de la          "Ruta de la Democratización de la Compra pública".  </t>
    </r>
  </si>
  <si>
    <t>Optimizar el modelo de operación de la Agencia con el propósito de promover sinergias al interior y con otras instituciones, que faciliten los procesos de toma de decisiones y el logro de resultados efectivos.</t>
  </si>
  <si>
    <t>Se pretende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t>
  </si>
  <si>
    <t>Propuesta de Rediseño institucional presentada ante el Comité de Rediseño</t>
  </si>
  <si>
    <t>Propuesta de rediseño presentada</t>
  </si>
  <si>
    <t xml:space="preserve">1. 2023: 20%  al recibo del documento de diagnóstico que debe contener la siguiente información: a) Caracterización institucional, b) Marco legal que suscita el fortalecimiento institucional, c) Análisis de factores externos, d) Análisis de factores internos, e) Análisis de la prestación de los servicios, f) Análisis presupuestal costo planta-contratos.
2. 2024: La fase de ARQUITECTURA INSTITUCIONAL contempla la elaboración de los siguientes 6 documentos a) Diseño Modelo de Operación por Procesos MOP, b) Diseño Estructura Administrativa alineada al MOP, c) Diseño Planta de Empleos – (Anexo Cargas Trabajo – Anexo Matriz costos), d) Diseño Funciones y perfiles – (Anexo Fichas del Manual de Funciones y Competencias Laborales – MEFCL, e) Elaboración de los proyectos de actos administrativos (Estructura Administrativa, Planta de Personal, y MEFCL) y f) Elaboración memorias justificativas, a cada uno de los cuales se les asigna un peso del 12% excepto a los actos administrativos del literal e, que tendrán un peso del 20%.
Se programa que a marzo 31 de 2024 se cuente con dos de los seis documentos elaorados, para un avance estimado del 24%. A junio del 2024 se deben tener elaborados los restantes 4 documentos, para un avance del 56%, alcanzando el 80% proyectado del Plan Estratégico para esa vigencia. </t>
  </si>
  <si>
    <t>Propuesta de rediseño de 2019</t>
  </si>
  <si>
    <t xml:space="preserve">Porcentaje </t>
  </si>
  <si>
    <t>Secretaría General</t>
  </si>
  <si>
    <t xml:space="preserve">Descripción del producto: La ANCP-CCE, a fin de cumplir con el mandato que le ha sido asignado legalmente en razón a su misionalidad y competencias, debe restructurar sus procesos; de la mano con un rediseño organizacional, en el marco del cual se modifique su estructura administrativa y, por ende, su planta de personal. Esta necesidad se encuentra alineada con otra de las bases del PND, como lo es la formalización del empleo en todas las entidades de la administración pública.
</t>
  </si>
  <si>
    <t>Sistema Integrado de Gestión</t>
  </si>
  <si>
    <t xml:space="preserve">Porcentaje del Sistema Integrado de gestión diseñado e implementado </t>
  </si>
  <si>
    <r>
      <rPr>
        <b/>
        <sz val="10"/>
        <rFont val="Verdana"/>
        <family val="2"/>
      </rPr>
      <t xml:space="preserve">Hito 1 (2024): </t>
    </r>
    <r>
      <rPr>
        <sz val="10"/>
        <rFont val="Verdana"/>
        <family val="2"/>
      </rPr>
      <t xml:space="preserve">(01) un Plan  de implementación del modelo en la Agencia 
                      (01) Documento de diagnóstico de operación de la entidad 
                      (01) Herramientas de construcción y seguimiento
</t>
    </r>
    <r>
      <rPr>
        <b/>
        <sz val="10"/>
        <rFont val="Verdana"/>
        <family val="2"/>
      </rPr>
      <t xml:space="preserve">Hito 2 (2025):  </t>
    </r>
    <r>
      <rPr>
        <sz val="10"/>
        <rFont val="Verdana"/>
        <family val="2"/>
      </rPr>
      <t>(01)</t>
    </r>
    <r>
      <rPr>
        <b/>
        <sz val="10"/>
        <rFont val="Verdana"/>
        <family val="2"/>
      </rPr>
      <t xml:space="preserve"> </t>
    </r>
    <r>
      <rPr>
        <sz val="10"/>
        <rFont val="Verdana"/>
        <family val="2"/>
      </rPr>
      <t xml:space="preserve">Estrategia de comunicación para la divulgación
                      (01) Manual de del Sistema Integrado de Gestión 
</t>
    </r>
    <r>
      <rPr>
        <b/>
        <sz val="10"/>
        <rFont val="Verdana"/>
        <family val="2"/>
      </rPr>
      <t xml:space="preserve">Hito 3 (2026):  </t>
    </r>
    <r>
      <rPr>
        <sz val="10"/>
        <rFont val="Verdana"/>
        <family val="2"/>
      </rPr>
      <t>(01)</t>
    </r>
    <r>
      <rPr>
        <b/>
        <sz val="10"/>
        <rFont val="Verdana"/>
        <family val="2"/>
      </rPr>
      <t xml:space="preserve"> </t>
    </r>
    <r>
      <rPr>
        <sz val="10"/>
        <rFont val="Verdana"/>
        <family val="2"/>
      </rPr>
      <t>Informe de seguimiento e implementación del modelo de operación</t>
    </r>
  </si>
  <si>
    <t xml:space="preserve">No aplica </t>
  </si>
  <si>
    <t>Dirección General</t>
  </si>
  <si>
    <t>Para el desarrollo del Sistema Integrado de Gestión, se debe contar con un equipo interdisciplinario enfocado al desarrollo del sistema.</t>
  </si>
  <si>
    <t>Insumos estratégicos de análisis o evaluación de los instrumentos que diseñe la ANCP-CCE en el marco del cumplimiento de sus objetivos estratégicos</t>
  </si>
  <si>
    <t xml:space="preserve">Número de insumos estratégicos desarrollados de análisis o evaluación de los instrumentos que diseñe la ANCP-CCE </t>
  </si>
  <si>
    <r>
      <rPr>
        <b/>
        <sz val="10"/>
        <rFont val="Verdana"/>
        <family val="2"/>
      </rPr>
      <t xml:space="preserve">Hito 1 (2024): </t>
    </r>
    <r>
      <rPr>
        <sz val="10"/>
        <rFont val="Verdana"/>
        <family val="2"/>
      </rPr>
      <t xml:space="preserve">Dos (2) documentos de análisis o evaluación de instrumentos desarrollados por las áreas misionales de la Agencia. 
</t>
    </r>
    <r>
      <rPr>
        <b/>
        <sz val="10"/>
        <rFont val="Verdana"/>
        <family val="2"/>
      </rPr>
      <t>Hito 2 (2025):</t>
    </r>
    <r>
      <rPr>
        <sz val="10"/>
        <rFont val="Verdana"/>
        <family val="2"/>
      </rPr>
      <t xml:space="preserve"> Dos (2) documentos de análisis o evaluación de instrumentos desarrollados por las áreas misionales de la Agencia. 
</t>
    </r>
    <r>
      <rPr>
        <b/>
        <sz val="10"/>
        <rFont val="Verdana"/>
        <family val="2"/>
      </rPr>
      <t xml:space="preserve">Hito 3 (2026): </t>
    </r>
    <r>
      <rPr>
        <sz val="10"/>
        <rFont val="Verdana"/>
        <family val="2"/>
      </rPr>
      <t xml:space="preserve">Dos (2) documentos de análisis o evaluación de instrumentos desarrollados por las áreas misionales de la Agencia. </t>
    </r>
  </si>
  <si>
    <t xml:space="preserve">La Subdirección de Estudios de Mercado y Abastecimiento Estratégico genera insumos estratégicos para que las dependencias y áreas de la Entidad tomen decisiones de política pública basadas en evidencia y multipliquen el impacto de sus actividades misionales en el sistema de compra pública. En el marco de los instrumentos que sean diseñados por las áreas misionales de la Entidad para atender los objetivos misionales estratégicos del PEI, la Subdirección de EMAE desarrollará insumos estratégicos en forma de análisis o evaluaciones de dichos instrumentos. El Modo de medición se realizará por medio del número de documentos de análisis o evaluación de los instrumentos diseñados por la ANCP-CCE en el marco del cumplimiento de sus objetivos estratégicos para cada vigencia. </t>
  </si>
  <si>
    <t xml:space="preserve">AGENCIA NACIONAL DE CONTRATACIÓN PÚBLICA - COLOMBIA COMPRA EFICIENTE - </t>
  </si>
  <si>
    <t xml:space="preserve">CONSTRUCCIÓN DEL PLAN ESTRATÉGICO INSTITUCIONAL </t>
  </si>
  <si>
    <t>DEFINICIÓN DE OBJETIVOS ESTRATÉGICOS</t>
  </si>
  <si>
    <t>Objetivo Estratégico</t>
  </si>
  <si>
    <t>Relación Líneas estratégicas</t>
  </si>
  <si>
    <t>Ejes Estratégicos</t>
  </si>
  <si>
    <t>Bases PND</t>
  </si>
  <si>
    <t>CLASIFICADORES</t>
  </si>
  <si>
    <t>INDICADOR DE RESULTADO</t>
  </si>
  <si>
    <t>META</t>
  </si>
  <si>
    <t>Comentarios / Observaciones</t>
  </si>
  <si>
    <t>Transformación</t>
  </si>
  <si>
    <t>Catalizador</t>
  </si>
  <si>
    <t>ODS</t>
  </si>
  <si>
    <t>OCDE</t>
  </si>
  <si>
    <t>PMI</t>
  </si>
  <si>
    <t>POLÍTICAS MIPG</t>
  </si>
  <si>
    <t>OTRO</t>
  </si>
  <si>
    <t>Año 1</t>
  </si>
  <si>
    <t>Año 2</t>
  </si>
  <si>
    <t>Año 3</t>
  </si>
  <si>
    <t>Año 4</t>
  </si>
  <si>
    <t>TRANSFORMACIONES  PND 2022-2026</t>
  </si>
  <si>
    <t>Descripción</t>
  </si>
  <si>
    <t xml:space="preserve">Interistitucional </t>
  </si>
  <si>
    <t>1. Ordenamiento del territorio alrededor del agua y justicia ambiental</t>
  </si>
  <si>
    <t>1. Poner fin a la pobreza</t>
  </si>
  <si>
    <t>Poner fin a la pobreza en todas sus formas en todo el mundo</t>
  </si>
  <si>
    <t>1. Hacia un Nuevo Campo Colombiano: Reforma Rural Integral</t>
  </si>
  <si>
    <t xml:space="preserve">Planeación Institucional </t>
  </si>
  <si>
    <t>2. Seguridad humana y justicia social</t>
  </si>
  <si>
    <t>2. Hambre Cero</t>
  </si>
  <si>
    <t>Poner fin al hambre, lograr la seguridad alimentaria y la mejora de la nutrición y promover la agricultura sostenible</t>
  </si>
  <si>
    <t>2. Participación Política: apertura democrática para construir la paz</t>
  </si>
  <si>
    <t xml:space="preserve">Gestión presupuestal y eficiencia del gasto público </t>
  </si>
  <si>
    <t>Fortalecimiento de economías populares</t>
  </si>
  <si>
    <t xml:space="preserve">3. Derecho humano a la alimentación  </t>
  </si>
  <si>
    <t>3. Buena salud</t>
  </si>
  <si>
    <t>Garantizar una vida sana y promover el bienestar para todos en todas las edades</t>
  </si>
  <si>
    <t>3. Fin del Conflicto</t>
  </si>
  <si>
    <t xml:space="preserve">Talento humano </t>
  </si>
  <si>
    <t>4. Transformación productiva, internacionalización y acción climática</t>
  </si>
  <si>
    <t>4. Educación de calidad </t>
  </si>
  <si>
    <t>Garantizar una educación inclusiva, equitativa y de calidad y promover oportunidades de aprendizaje durante toda la vida para todos</t>
  </si>
  <si>
    <t>4. Solución al problema de las drogas ilícitas</t>
  </si>
  <si>
    <t xml:space="preserve">Integridad </t>
  </si>
  <si>
    <t>5. Convergencia regional</t>
  </si>
  <si>
    <t>5. Igualdad de género</t>
  </si>
  <si>
    <t>Lograr la igualdad entre los géneros y empoderar a todas las mujeres y niñas</t>
  </si>
  <si>
    <t>5. Acuerdo sobre las víctimas del conflicto</t>
  </si>
  <si>
    <t xml:space="preserve">Transparencia, acceso a la información pública y lucha contra la corrupción </t>
  </si>
  <si>
    <t>Paz total e Integral</t>
  </si>
  <si>
    <t>6. Agua limpia y saneamiento</t>
  </si>
  <si>
    <t>Garantizar la disponibilidad de agua y su gestión sostenible y el saneamiento para todos</t>
  </si>
  <si>
    <t>6. Implementación, verificación y refrendación</t>
  </si>
  <si>
    <t xml:space="preserve">Fortalecimiento organizacional y simplificación de procesos </t>
  </si>
  <si>
    <t>Actores diferenciales para el cambio</t>
  </si>
  <si>
    <t>7. Energía asequible y sostenible</t>
  </si>
  <si>
    <t>Garantizar el acceso a una energía asequible, segura, sostenible y moderna para todos</t>
  </si>
  <si>
    <t>Enfoque Transversal 1. Capítulo para la transversalización del enfoque de género en la implementación del Acuerdo Final</t>
  </si>
  <si>
    <t xml:space="preserve">Servicio al ciudadano </t>
  </si>
  <si>
    <t>Estabilidad Macroeconómica</t>
  </si>
  <si>
    <t>8. Trabajo decente y crecimiento económico</t>
  </si>
  <si>
    <t>Promover el crecimiento económico sostenido, inclusivo y sostenible, el empleo pleno y productivo y el trabajo decente para todos</t>
  </si>
  <si>
    <t>Enfoque Transversal 2. Capítulo para la transversalización del enfoque para pueblos y
comunidades étnicas en la implementación del Acuerdo Final</t>
  </si>
  <si>
    <t xml:space="preserve">Participación ciudadana en la gestión pública </t>
  </si>
  <si>
    <t>No Aplica</t>
  </si>
  <si>
    <t>9. Industria, innovación, infraestructura</t>
  </si>
  <si>
    <t>Construir infraestructuras resilientes, promover la industrialización inclusiva y sostenible y fomentar la innovación</t>
  </si>
  <si>
    <t xml:space="preserve">Focalización Territorial para la Implementación </t>
  </si>
  <si>
    <t xml:space="preserve">Racionalización de trámites </t>
  </si>
  <si>
    <t>10. Reducir inequidades</t>
  </si>
  <si>
    <t>Reducir la desigualdad en y entre los países</t>
  </si>
  <si>
    <t xml:space="preserve">Gobierno digital </t>
  </si>
  <si>
    <t>11. Ciudades y comunidades sostenibles </t>
  </si>
  <si>
    <t>Conseguir que las ciudades y los asentamientos humanos sean inclusivos, seguros, resilientes y sostenibles</t>
  </si>
  <si>
    <t xml:space="preserve">Seguridad digital </t>
  </si>
  <si>
    <t>12. Consumo responsable y producción</t>
  </si>
  <si>
    <t>Garantizar modalidades de consumo y protección sostenibles</t>
  </si>
  <si>
    <t xml:space="preserve">Defensa jurídica </t>
  </si>
  <si>
    <t>13. Acción climática</t>
  </si>
  <si>
    <t>Adoptar medidas urgentes para combatir el cambio climático y sus efectos</t>
  </si>
  <si>
    <t>Mejora normativa</t>
  </si>
  <si>
    <t>14. Vida marina</t>
  </si>
  <si>
    <t>Conservar y utilizar en forma sostenible los océanos, los mares y los recursos marinos para el desarrollo sostenible</t>
  </si>
  <si>
    <t xml:space="preserve">Gestión del conocimiento y la innovación </t>
  </si>
  <si>
    <t>15. Vida en la tierra</t>
  </si>
  <si>
    <t>Proteger, restablecer y promover el uso sostenible de los ecosistemas terrestres, efectuar una ordenación sostenible de los bosques, luchar contra la desertificación, detener y revertir la degradación de las tierras y poner freno a la pérdida de diversidad biológica</t>
  </si>
  <si>
    <t xml:space="preserve">Gestión documental </t>
  </si>
  <si>
    <t>16. Paz, justicia e instituciones fuertes</t>
  </si>
  <si>
    <t>Promover sociedades pacíficas e inclusivas para el desarrollo sostenible, facilitar el acceso a la justicia para todos y crear instituciones eficaces, responsables e inclusivas a todos los niveles</t>
  </si>
  <si>
    <t xml:space="preserve">Gestión de la información estadística </t>
  </si>
  <si>
    <t>17. Alianzas para los objetivos</t>
  </si>
  <si>
    <t>Fortalecer los medios de ejecución y revitalizar la alianza mundial para el desarrollo sostenible</t>
  </si>
  <si>
    <t xml:space="preserve">Seguimiento y evaluación del desempeño institucional </t>
  </si>
  <si>
    <t xml:space="preserve">Control interno </t>
  </si>
  <si>
    <t>Varios</t>
  </si>
  <si>
    <t>Compras y contratación Pública</t>
  </si>
  <si>
    <t>Objetivos_de_Desarrollo_Sostenibles_ODS</t>
  </si>
  <si>
    <t>Plan_Nacional_de_Desarrollo_Colombia_Potencia_de_Vida_2022_2026_PND</t>
  </si>
  <si>
    <t>Plan_Sectorial</t>
  </si>
  <si>
    <t>Organización_para_la_Cooperación_y_el_Desarrollo_Económicos_OCDE</t>
  </si>
  <si>
    <t>Plan_Marco_de_Implementación_PMI</t>
  </si>
  <si>
    <t>Modelo_Integrado_de_Planeación_y_Gestión</t>
  </si>
  <si>
    <t>Política_Pública_CONPES</t>
  </si>
  <si>
    <t>Proyectos_de_inversión</t>
  </si>
  <si>
    <t>Recomendaciones_de_Transparencia_por_Colombia</t>
  </si>
  <si>
    <t>Trazadores</t>
  </si>
  <si>
    <t xml:space="preserve">Compromisos </t>
  </si>
  <si>
    <r>
      <t>Asegurar un nivel adecuado de transparencia a lo largo de todas las fases del ciclo de la contratación pública.</t>
    </r>
    <r>
      <rPr>
        <sz val="8"/>
        <rFont val="Century Gothic"/>
        <family val="2"/>
      </rPr>
      <t> </t>
    </r>
  </si>
  <si>
    <t>Política Nacional para la Transformación Digital e Inteligencia Artificial </t>
  </si>
  <si>
    <t>Generación de principales insumos para democratizar la compra pública nacional</t>
  </si>
  <si>
    <t xml:space="preserve">Coordinación  el proyecto de ley que unifique legislación sobre SECOP junto con las instancias </t>
  </si>
  <si>
    <t xml:space="preserve">Construcción de paz </t>
  </si>
  <si>
    <r>
      <t>Conservar la integridad del sistema de contratación pública mediante normas generales y salvaguardas específicas por procesos de contratación.</t>
    </r>
    <r>
      <rPr>
        <sz val="8"/>
        <rFont val="Century Gothic"/>
        <family val="2"/>
      </rPr>
      <t> </t>
    </r>
  </si>
  <si>
    <t>Declaración de importancia Estratégica del proyecto Incremento del valor por dinero que obtiene el estado en la compra pública nacional </t>
  </si>
  <si>
    <t>Generación efectividad y transparencia en las plataformas de compra pública nacional.</t>
  </si>
  <si>
    <t xml:space="preserve">Fortalecimiento de la plataforma del SECOP II, </t>
  </si>
  <si>
    <t xml:space="preserve">Equidad de la mujer </t>
  </si>
  <si>
    <r>
      <t>Hacer accesibles las oportunidades de concurrir a la contratación pública a los potenciales competidores sin importar su tamaño o volumen.</t>
    </r>
    <r>
      <rPr>
        <sz val="8"/>
        <rFont val="Century Gothic"/>
        <family val="2"/>
      </rPr>
      <t> </t>
    </r>
  </si>
  <si>
    <t>Política para la sostenibilidad de la caficultura colombiana </t>
  </si>
  <si>
    <t xml:space="preserve">Interoperabilidad de la información contractual con la información presupuestal </t>
  </si>
  <si>
    <t>Grupos étnicos</t>
  </si>
  <si>
    <r>
      <t>Reconocer que todo uso del sistema de contratación pública que pretenda conseguir objetivos secundarios de política deberá sopesar estas finalidades frente al logro del objetivo principal de la contratación.</t>
    </r>
    <r>
      <rPr>
        <sz val="8"/>
        <rFont val="Century Gothic"/>
        <family val="2"/>
      </rPr>
      <t> </t>
    </r>
  </si>
  <si>
    <t>Lineamientos de política para un modelo de Estado Abierto </t>
  </si>
  <si>
    <t xml:space="preserve">Generación de más espacios de capacitación, formación y resolución de dudas a funcionarios </t>
  </si>
  <si>
    <t xml:space="preserve">Reparación integral de las víctimas </t>
  </si>
  <si>
    <r>
      <t>Fomentar una participación transparente y efectiva de las partes interesadas.</t>
    </r>
    <r>
      <rPr>
        <sz val="8"/>
        <rFont val="Century Gothic"/>
        <family val="2"/>
      </rPr>
      <t> </t>
    </r>
  </si>
  <si>
    <t>Creación de un protocolo de revisión de los potenciales conflictos de intereses y las inhabilidades existentes para contratar con el Estado</t>
  </si>
  <si>
    <r>
      <t>Desarrollar procedimientos que, satisfaciendo las necesidades de la administración pública y de los ciudadanos, impulsen la eficiencia a lo largo de todo el ciclo de la contratación pública.</t>
    </r>
    <r>
      <rPr>
        <sz val="8"/>
        <rFont val="Century Gothic"/>
        <family val="2"/>
      </rPr>
      <t> </t>
    </r>
  </si>
  <si>
    <t>Establecimiento de la inhabilidad de contratación con el Estado, así como otras sanciones eficaces, proporcionales y disuasorias para las personas jurídicas y otras estructuras</t>
  </si>
  <si>
    <r>
      <t>Mejorar el sistema de contratación pública mediante el aprovechamiento de las tecnologías digitales para dar soporte a la innovación, a través de la contratación electrónica, a lo largo de todo el ciclo de la contratación pública.</t>
    </r>
    <r>
      <rPr>
        <sz val="8"/>
        <rFont val="Century Gothic"/>
        <family val="2"/>
      </rPr>
      <t> </t>
    </r>
  </si>
  <si>
    <t>Fortalecimiento de los esquemas de seguimiento y evaluación del desempeño y los procesos de capacitación en la agencia fortaleciendo las habilidad técnicas y blandas de los colaboradores</t>
  </si>
  <si>
    <r>
      <t>Disponer de un personal dedicado a la contratación pública con capacidad de aportar en todo momento, de manera eficaz y eficiente, la debida rentabilidad en este ámbito.</t>
    </r>
    <r>
      <rPr>
        <sz val="8"/>
        <rFont val="Century Gothic"/>
        <family val="2"/>
      </rPr>
      <t> </t>
    </r>
  </si>
  <si>
    <r>
      <t>Estimular mejoras en el rendimiento mediante la evaluación de la eficacia del sistema de contratación pública, tanto en procesos concretos como en el sistema en su conjunto, a todos los niveles de la administración pública siempre que resulte factible y adecuado.</t>
    </r>
    <r>
      <rPr>
        <sz val="8"/>
        <rFont val="Century Gothic"/>
        <family val="2"/>
      </rPr>
      <t> </t>
    </r>
  </si>
  <si>
    <r>
      <t>Integrar las estrategias de gestión de riesgos para la definición, detección y atenuación de éstos a lo largo del ciclo de la contratación pública.</t>
    </r>
    <r>
      <rPr>
        <sz val="8"/>
        <rFont val="Century Gothic"/>
        <family val="2"/>
      </rPr>
      <t> </t>
    </r>
  </si>
  <si>
    <r>
      <t>Aplicar mecanismos de supervisión y control que favorezcan la rendición de cuentas a lo largo del ciclo de la contratación pública, incluidos los oportunos procedimientos de quejas y sanciones.</t>
    </r>
    <r>
      <rPr>
        <sz val="8"/>
        <rFont val="Century Gothic"/>
        <family val="2"/>
      </rPr>
      <t> </t>
    </r>
  </si>
  <si>
    <r>
      <t>Favorecer la integración de la contratación pública en la gestión de las finanzas públicas en general, la presupuestación y los procesos de prestación de servicios.</t>
    </r>
    <r>
      <rPr>
        <sz val="8"/>
        <rFont val="Century Gothic"/>
        <family val="2"/>
      </rPr>
      <t> </t>
    </r>
  </si>
  <si>
    <r>
      <t>Fomentar la integración de datos entre SECOP y el RUP.</t>
    </r>
    <r>
      <rPr>
        <sz val="8"/>
        <rFont val="Century Gothic"/>
        <family val="2"/>
      </rPr>
      <t> </t>
    </r>
  </si>
  <si>
    <r>
      <t>Integrar la información de ejecución de contratos públicos de SECOP en el RUP, para reducir los costos y tiempos de verificación.</t>
    </r>
    <r>
      <rPr>
        <sz val="8"/>
        <rFont val="Century Gothic"/>
        <family val="2"/>
      </rPr>
      <t> </t>
    </r>
  </si>
  <si>
    <r>
      <t>Avanzar en la integración del registro de proveedores con otras plataformas como RUT.</t>
    </r>
    <r>
      <rPr>
        <sz val="8"/>
        <rFont val="Century Gothic"/>
        <family val="2"/>
      </rPr>
      <t> </t>
    </r>
  </si>
  <si>
    <r>
      <t>Reducir las tarifas relacionadas con el RUP, cubriendo los costos del RUP con fondos públicos y/o reduciendo la carga administrativa que aumenta las tarifas relacionadas.</t>
    </r>
    <r>
      <rPr>
        <sz val="8"/>
        <rFont val="Century Gothic"/>
        <family val="2"/>
      </rPr>
      <t> </t>
    </r>
  </si>
  <si>
    <r>
      <t>Asegurar que las tarifas de renovación establecidas para el RUP sean inferiores a las establecidas para el registro.</t>
    </r>
    <r>
      <rPr>
        <sz val="8"/>
        <rFont val="Century Gothic"/>
        <family val="2"/>
      </rPr>
      <t> </t>
    </r>
  </si>
  <si>
    <r>
      <t>Centralización del proceso de registro.</t>
    </r>
    <r>
      <rPr>
        <sz val="8"/>
        <rFont val="Century Gothic"/>
        <family val="2"/>
      </rPr>
      <t> </t>
    </r>
  </si>
  <si>
    <r>
      <t>Reflejar los ahorros de costos realizados a través de la digitalización de los procesos RUP en las tarifas.</t>
    </r>
    <r>
      <rPr>
        <sz val="8"/>
        <rFont val="Century Gothic"/>
        <family val="2"/>
      </rPr>
      <t> </t>
    </r>
  </si>
  <si>
    <r>
      <t>Imponer una tasa de registro por un período móvil de 12 meses o garantizar que los operadores económicos paguen solo una tasa que sea proporcional al número de meses restantes hasta la renovación obligatoria del registro.</t>
    </r>
    <r>
      <rPr>
        <sz val="8"/>
        <rFont val="Century Gothic"/>
        <family val="2"/>
      </rPr>
      <t> </t>
    </r>
  </si>
  <si>
    <r>
      <t>Introducción de un plazo mínimo para la presentación de ofertas.</t>
    </r>
    <r>
      <rPr>
        <sz val="8"/>
        <rFont val="Century Gothic"/>
        <family val="2"/>
      </rPr>
      <t> </t>
    </r>
  </si>
  <si>
    <t>Brindar más flexibilidad en el cronograma de registro al explorar la posibilidad de permitir que los posibles licitadores se registren en el registro de proveedores antes de la adjudicación del contrato</t>
  </si>
  <si>
    <t>Objetivos e</t>
  </si>
  <si>
    <r>
      <t>Para</t>
    </r>
    <r>
      <rPr>
        <b/>
        <sz val="10"/>
        <color rgb="FF000000"/>
        <rFont val="Verdana"/>
        <family val="2"/>
      </rPr>
      <t xml:space="preserve"> 2023 </t>
    </r>
    <r>
      <rPr>
        <sz val="10"/>
        <color rgb="FF000000"/>
        <rFont val="Verdana"/>
        <family val="2"/>
      </rPr>
      <t xml:space="preserve">derivado del convenio con Innpulsa se debe obtener un documento que incluya la caracterización del reto para ser lanzado en 2024 y el plan de trabajo para siguientes vigencias.
Para </t>
    </r>
    <r>
      <rPr>
        <b/>
        <sz val="10"/>
        <color rgb="FF000000"/>
        <rFont val="Verdana"/>
        <family val="2"/>
      </rPr>
      <t>2024</t>
    </r>
    <r>
      <rPr>
        <sz val="10"/>
        <color rgb="FF000000"/>
        <rFont val="Verdana"/>
        <family val="2"/>
      </rPr>
      <t xml:space="preserve"> dos documentos:i).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t>
    </r>
    <r>
      <rPr>
        <b/>
        <sz val="10"/>
        <color rgb="FF000000"/>
        <rFont val="Verdana"/>
        <family val="2"/>
      </rPr>
      <t xml:space="preserve"> 2025</t>
    </r>
    <r>
      <rPr>
        <sz val="10"/>
        <color rgb="FF000000"/>
        <rFont val="Verdana"/>
        <family val="2"/>
      </rPr>
      <t xml:space="preserve"> dos documentos: i). Documento que contenga las evidencias en el desarrollo de la solución tecnológica para el reto seleccionado. ii). Documento que permita establecer el presupuesto y posibles oferentes del mercado 
Para </t>
    </r>
    <r>
      <rPr>
        <b/>
        <sz val="10"/>
        <color rgb="FF000000"/>
        <rFont val="Verdana"/>
        <family val="2"/>
      </rPr>
      <t>2026</t>
    </r>
    <r>
      <rPr>
        <sz val="10"/>
        <color rgb="FF000000"/>
        <rFont val="Verdana"/>
        <family val="2"/>
      </rPr>
      <t xml:space="preserve"> Documento que contenga los términos de referencia para salir a contratar a un desarrollador para la plataforma integral de compras públicas.</t>
    </r>
  </si>
  <si>
    <t>Solución tecnológica que dé respuesta al reto de innovación publica para la conceptualización de una plataforma nueva e integrada para las compras públicas del Estado. Las metas han sido establecidas conforme a los entregables del convenio con Innpulsa y a lo que desde la SIDT se debe adelantar de cara a lanzar un proceso para la construcción de la nueva plataforma.
Para 2023 derivado del convenio con Innpulsa se debe obtener un documento que incluya la caracterización del reto para ser lanzado en 2024 y el plan de trabajo para siguientes vigencias.
Para 2024 dos documentos: i).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 2025 dos documentos: i). Documento que contenga las evidencias en el desarrollo de la solución tecnológica para el reto seleccionado. ii). Documento que permita establecer el presupuesto y posibles oferentes del mercado 
Para 2026 Documento que contenga los términos de referencia para salir a contratar a un desarrollador para la plataforma integral de compras públicas.</t>
  </si>
  <si>
    <t>Producto #2: Interoperabilidad SECOP / RUP: Teniendo en cuenta lo reportado a nivel del Plan Sectorial al DNP, a continuación, se detallan los entregables que corresponde a cada uno de los avances porcentuales del producto. Para 2024: Plan de trabajo a ejecutar con Confecámaras para la interoperabilidad con el RUP. Para 2025: Disponibilidad la consulta de manera gratuita y libre del RUP mediante la WEB de la ANCP-CCE u otro mecanismo público y gratuito que se disponga. Para 2026: Puesta en marcha en producción del Directorio Único de Proveedores del Estado
La medición del indicador se hará conforme al plan de trabajo establecido para cumplir con cada entregable mencionado en el párrafo anterior, actividad que se conceptualizará al principio de cada vigencia. La meta es lograr un cumplimiento del 100% del plan de trabajo para cada vigencia.</t>
  </si>
  <si>
    <t>Número de Sistemas de compras públicas interoperable con el registro Único de Proponentes - RUP</t>
  </si>
  <si>
    <t xml:space="preserve">Para 2023 plataforma tecnológica que permita efectuar un proeso de registro de actores / proveedores de la economía popular
Para 2024 plataforma funcional que permita realizar transacciones entre los actores de la economía popular y las entidades públicas. 
Para 2025 desarrollar al menos dos nuevas funcionalidades relacionadas con la plataforma lanzada en 2024.
Para 2026 integración de Mi Mercado Popular a la nueva plataforma tecnológica de compras públicas. </t>
  </si>
  <si>
    <t>REPORTE DE AVANCE 2023</t>
  </si>
  <si>
    <t>REPORTE DE AVANCE 2024</t>
  </si>
  <si>
    <t>REPORTE DE AVANCE 2025</t>
  </si>
  <si>
    <t>REPORTE DE AVANCE 2026</t>
  </si>
  <si>
    <t>AVANCE CUATRIENIO</t>
  </si>
  <si>
    <t>% DE CUMPLIMIENTO</t>
  </si>
  <si>
    <t>Reporte cuantitativo  1T-2023</t>
  </si>
  <si>
    <t>Reporte cuantitativo 1T-2023</t>
  </si>
  <si>
    <t>Reporte cuantitativo  2T-2023</t>
  </si>
  <si>
    <t>Reporte cuantitativo 2T-2023</t>
  </si>
  <si>
    <t>Reporte cuantitativo  3T-2023</t>
  </si>
  <si>
    <t>Reporte cuantitativo 3T-2023</t>
  </si>
  <si>
    <t>Reporte cuantitativo  4T-2023</t>
  </si>
  <si>
    <t>Reporte cuantitativo 4T-2023</t>
  </si>
  <si>
    <t>Avance total 2023</t>
  </si>
  <si>
    <t>% de cumplimiento 2023</t>
  </si>
  <si>
    <t>Reporte cuantitativo  1T-2024</t>
  </si>
  <si>
    <t>Reporte cuantitativo 1T-2024</t>
  </si>
  <si>
    <t>Reporte cuantitativo  2T-2024</t>
  </si>
  <si>
    <t>Reporte cuantitativo 2T-2024</t>
  </si>
  <si>
    <t>Reporte cuantitativo  3T-2024</t>
  </si>
  <si>
    <t>Reporte cuantitativo 3T-2024</t>
  </si>
  <si>
    <t>Reporte cuantitativo  4T-2024</t>
  </si>
  <si>
    <t>Reporte cuantitativo 4T-2024</t>
  </si>
  <si>
    <t>Avance total 2024</t>
  </si>
  <si>
    <t>% de cumplimiento 2024</t>
  </si>
  <si>
    <t>Reporte cuantitativo  1T-2025</t>
  </si>
  <si>
    <t>Reporte cuantitativo 1T-2025</t>
  </si>
  <si>
    <t>Reporte cuantitativo  2T-2025</t>
  </si>
  <si>
    <t>Reporte cuantitativo 2T-2025</t>
  </si>
  <si>
    <t>Reporte cuantitativo  3T-2025</t>
  </si>
  <si>
    <t>Reporte cuantitativo 3T-2025</t>
  </si>
  <si>
    <t>Reporte cuantitativo  4T-2025</t>
  </si>
  <si>
    <t>Reporte cuantitativo 4T-2025</t>
  </si>
  <si>
    <t>Avance total 2025</t>
  </si>
  <si>
    <t>% de cumplimiento 2025</t>
  </si>
  <si>
    <t>Reporte cuantitativo  1T-2026</t>
  </si>
  <si>
    <t>Reporte cuantitativo 1T-2026</t>
  </si>
  <si>
    <t>Reporte cuantitativo  2T-2026</t>
  </si>
  <si>
    <t>Reporte cuantitativo 2T-2026</t>
  </si>
  <si>
    <t>Reporte cuantitativo  3T-2026</t>
  </si>
  <si>
    <t>Reporte cuantitativo 3T-2026</t>
  </si>
  <si>
    <t>Reporte cuantitativo  4T-2026</t>
  </si>
  <si>
    <t>Reporte cuantitativo 4T-2026</t>
  </si>
  <si>
    <t>Avance total 2026</t>
  </si>
  <si>
    <t>% de cumplimiento 2026</t>
  </si>
  <si>
    <t>La Subdirección reporto la actualización del  Modelo de Abastecimiento Estratégico (MAE) en su versión 3.0</t>
  </si>
  <si>
    <t>Durante la vigencia reportaron el cumplimiento a través de la elaboración de los siguientes Documentos de buenas prácticas contractuales:
Guía de contratación pública sostenible y socialmente responsables
Guía para el manejo de ofertas artificialmente bajas
para incentivar la contratación de mujeres
Manual de Acuerdos Comerciales en Procesos de Contratación 
Guía para promover la participación de las MIPYMES en los procesos de compra y contratación pública”.
Guía para elaborar el Plan Anual de Adquisiciones”
Manual de la modalidad de selección de mínima cuantía</t>
  </si>
  <si>
    <t>La Subdirección reporto la elaboración de los siguientes Documentos normativos:
Resolución No. 725 de 2024
Resolución No. 726 de 2024
Resoluciones 463 del 2024
Resolución 464 del 2024 
Resolución 465 del 2024
Decreto reglamentario 147 del 2024
Decreto reglamentario 874 del 2024</t>
  </si>
  <si>
    <t>Durante la vigencia se estructuraron los siguientes Mecanismos de Agregación de Demanda para la Economía Popular:
IAD Consumibles de impresión
IAD Servicios Generales
IAD Alimentos No perecederos</t>
  </si>
  <si>
    <t>La subdirección mediante los diferentes IAD puestos en operación en el 2024, logró la vinculación de cuatrocientos cuarenta y nueve (449) proveedores, de los cuales ciento treinta y ocho (138)  pertenecen a la economía popular; así, sumados los proveedores de los instrumentos puestos en operación en el año 2023, se tiene un total de quinientos sesenta y seis (566) proveedores, de los cuales ciento sesenta y seis (166) corresponden a actores de la economía popular, representando esto el 29.33% de los proveedores habilitados en la Tienda Virtual del Estado Colombiano (TVEC) y en el módulo Mi Mercado Popular.</t>
  </si>
  <si>
    <t xml:space="preserve">Se puso en operación “Mi Mercado Popular”, módulo de la Tienda Virtual del Estado Colombiano (TVEC) </t>
  </si>
  <si>
    <t>Conforme al hito establecido para la vigencia 2024, se entrego el plan de trabajo, establecido para dar el desarrollo de la interoperabilidad SECOP/RUP.</t>
  </si>
  <si>
    <t>Solución tecnológica que dé respuesta al reto de innovación publica para la conceptualización de una plataforma nueva e integrada para las compras públicas del Estado. Las metas han sido establecidas conforme a los entregables del convenio con Innpulsa y a lo que desde la SIDT se debe adelantar de cara a lanzar un proceso para la construcción de la nueva plataforma.
Para 2023 derivado del convenio con Innpulsa se debe obtener un documento que incluya la caracterización del reto para ser lanzado en 2024 y el plan de trabajo para siguientes vigencias.
Para 2024 dos documentos: i).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 2025 dos documentos: i) Documento que evidencie el desarrollo del
alcance definido (Informe de pruebas ciclo 2 - Aprobado) para la nueva plataforma.
ii). Documento con el plan de uso y apropiación del alcance definido para la nueva plataforma.
Para 2026 Documento que contenga los términos de referencia para salir a contratar a un desarrollador para la plataforma integral de compras públicas.</t>
  </si>
  <si>
    <t>Se elaboraron los siguientes documentos en cumplimiento de la acción.
Proyecto para el diseño, desarrollo e implementación de la nueva plataforma para el Sistema Electrónico de Contratación Pública – SECOP
Documento que contenga la estrategia para el desarrollo del proyecto.</t>
  </si>
  <si>
    <t>Durante la vigencia se identificó la estructura funcional, roles, responsabilidades, lineamientos y políticas del Plan de Gobernanza de Datos, asociados a la implementación y ejecución del proyecto de Gobierno de Datos con el objetivo de definir el esquema para la toma de decisiones, los mecanismos de verificación, monitoreo, control y seguimiento.</t>
  </si>
  <si>
    <t>En la vigencia 2024 mediante los procesos de capacitación en las tres modalidades: presencial, e-learning y virtual se logró capacitar a un total de 50.302 personas.</t>
  </si>
  <si>
    <t>Número  de personas capacitadas de la economía popular y comunitaria</t>
  </si>
  <si>
    <t>Las capacitaciones se han centrado en brindar conocimientos básicos sobre los procesos de contratación y en cómo participar como proveedores. En la vigencia 2024, se identificaron 7.311 actores de la economía popular que participaron de las capacitaciones.</t>
  </si>
  <si>
    <t>Antioquia, Arauca, Atlántico, Bogotá D.C., Bolívar, Boyacá, Cauca, Cesar, Chocó, Cundinamarca, La Guajira, Magdalena, San Andrés, Providencia y Santa Catalina
Santander, Tolima y Valle del Cauca</t>
  </si>
  <si>
    <t xml:space="preserve">La estrategia hizo presencia en 22 departamentos del país por medio de eventos de capacitación en estos departamentos son: La Guajira; Magdalena; Atlántico; Bolívar; Córdoba; Sucre; Cesar; Antioquia; Risaralda; Valle del Cauca; Nariño; Putumayo; Vichada; Meta; Boyacá; Bogotá D.C.; Arauca; Cundinamarca; Huila; Tolima, Guaviare y Caquetá. </t>
  </si>
  <si>
    <t>Para la vigencia se elaboro la propuesta de rediseño representada por diseño de estructura administrativa, MOPC, y diseño de memorias justificativas. Lo anterior, Aporte a línea estratégica de optimizar el modelo de operación de la Agencia con el propósito de promover sinergias al interior y con otras instituciones, que faciliten los procesos de toma de decisiones y el logro de resultados efectivos.</t>
  </si>
  <si>
    <t>CUMPLIDO EN 2024</t>
  </si>
  <si>
    <t>En cumplimiento de este Indicador se reporto la elaboración del Documento de diagnóstico del modelo de operación de la entidad, del Plan de implementación del modelo, y de herramientas de construcción y seguimiento del SIG.</t>
  </si>
  <si>
    <t>La Subdirección reporto los siguientes Insumos estratégicos:
Análisis de las dinámicas de la contratación de la Guajira
Análisis implementación de Documentos Tipo</t>
  </si>
  <si>
    <r>
      <t>Para</t>
    </r>
    <r>
      <rPr>
        <b/>
        <sz val="10"/>
        <color rgb="FF000000"/>
        <rFont val="Verdana"/>
        <family val="2"/>
      </rPr>
      <t xml:space="preserve"> 2023 </t>
    </r>
    <r>
      <rPr>
        <sz val="10"/>
        <color rgb="FF000000"/>
        <rFont val="Verdana"/>
        <family val="2"/>
      </rPr>
      <t xml:space="preserve">derivado del convenio con Innpulsa se debe obtener un documento que incluya la caracterización del reto para ser lanzado en 2024 y el plan de trabajo para siguientes vigencias.
Para </t>
    </r>
    <r>
      <rPr>
        <b/>
        <sz val="10"/>
        <color rgb="FF000000"/>
        <rFont val="Verdana"/>
        <family val="2"/>
      </rPr>
      <t>2024</t>
    </r>
    <r>
      <rPr>
        <sz val="10"/>
        <color rgb="FF000000"/>
        <rFont val="Verdana"/>
        <family val="2"/>
      </rPr>
      <t xml:space="preserve"> dos documentos:i).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t>
    </r>
    <r>
      <rPr>
        <b/>
        <sz val="10"/>
        <color rgb="FF000000"/>
        <rFont val="Verdana"/>
        <family val="2"/>
      </rPr>
      <t xml:space="preserve"> 2025</t>
    </r>
    <r>
      <rPr>
        <sz val="10"/>
        <color rgb="FF000000"/>
        <rFont val="Verdana"/>
        <family val="2"/>
      </rPr>
      <t xml:space="preserve"> dos documentos: i). Documento que contenga las evidencias en el desarrollo de la solución tecnológica para el reto
seleccionado.
ii). Documento que permita establecer el presupuesto y posibles oferentes del mercado
Para </t>
    </r>
    <r>
      <rPr>
        <b/>
        <sz val="10"/>
        <color rgb="FF000000"/>
        <rFont val="Verdana"/>
        <family val="2"/>
      </rPr>
      <t>2026</t>
    </r>
    <r>
      <rPr>
        <sz val="10"/>
        <color rgb="FF000000"/>
        <rFont val="Verdana"/>
        <family val="2"/>
      </rPr>
      <t xml:space="preserve"> Documento que contenga los términos de referencia para salir a contratar a un desarrollador para la plataforma integral de compras públicas.</t>
    </r>
  </si>
  <si>
    <t>CONTROL DE SOLICITUD DE MODIFICACIONES, AJUSTES Y CAMBIOS
 PLAN ESTRATEGICO INSTITUCIONAL 2023 - 2026</t>
  </si>
  <si>
    <t>ÁREA RESPONSABLE</t>
  </si>
  <si>
    <t>FECHA DE SOLICITUD
DD/MM/AAAA</t>
  </si>
  <si>
    <t>PRODUCTO</t>
  </si>
  <si>
    <t>INDICADOR</t>
  </si>
  <si>
    <t>META CUATRIENIO</t>
  </si>
  <si>
    <t>DESAGREGACIÓN DE LA META CUATRIENIO</t>
  </si>
  <si>
    <t>JUSTIFICACIÓN DEL AJUSTE</t>
  </si>
  <si>
    <t>META CUATRIENIO (AJUSTADA)</t>
  </si>
  <si>
    <t>DESAGREGACIÓN DE LA META CUATRIENIO (AJUSTADA)</t>
  </si>
  <si>
    <t xml:space="preserve">VERSIÓN VIGENTE </t>
  </si>
  <si>
    <t>FECHA VERSIÓN</t>
  </si>
  <si>
    <t>Subdirección de Información y Desarrollo Técnologico</t>
  </si>
  <si>
    <r>
      <t>Debido a la terminación anticipada del convenio 381-2023, no es posible generar el total de la documentación comprometida en el indicador del PEI: “Número de documentos funcionales y técnicos relacionados con el desarrollo de una nueva plataforma de compras públicas”, para la vigencia 2024. Cabe mencionar que el entregable relacionado en el punto ii) “Documento que contenga la estrategia para el desarrollo del proyecto”, fue reportado en el RAE a corte de septiembre, sin embargo se solicita realizar la modificación del entregable i). Documento que contenga los resultados del diagnóstico de los solucionadores, las memorias de los Bootcamps realizado con solucionadores y la ruta
de trabajo con cada solucionador y que sea reemplazado por el entregable:</t>
    </r>
    <r>
      <rPr>
        <b/>
        <sz val="10"/>
        <color theme="1"/>
        <rFont val="Verdana"/>
        <family val="2"/>
      </rPr>
      <t xml:space="preserve">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t>
    </r>
    <r>
      <rPr>
        <sz val="10"/>
        <color theme="1"/>
        <rFont val="Verdana"/>
        <family val="2"/>
      </rPr>
      <t>. 
Vale la pena aclarar que no se está reduciendo la meta ni la programación, sino que se está reemplazando el entregable debido a la terminación del convenio.</t>
    </r>
  </si>
  <si>
    <t>N/A</t>
  </si>
  <si>
    <t>V2</t>
  </si>
  <si>
    <t>Número de sistema
de compras
públicas
interoperable con el
registro único de
proponentes – RUP</t>
  </si>
  <si>
    <t>El día 17 de octubre se recibió por parte de Confecámaras email dirigido a la Dirección General de la ANCP-CCE en el cual informaron las acciones que ellos deben adelantar en pro de dar cumplimiento al artículo 99 del PND, se inició a partir del 1 de noviembre de 2024 y tiene un cronograma previsto hasta el 8 de junio de 2025. En ese sentido, se hace necesario modificar las acciones previamente conceptualizadas en el marco de las reuniones que se habían sostenido con Confecámaras. 
Teniendo en cuenta que las acciones que la ANCP-CCE debe adelantar son posteriores a la liberación de los entregables de Confecámaras, este año no se lograría tener ningún entregable concreto referente a la actividad relacionada con el artículo 99 del PND, establecida en el Plan Estratégico Institucional, por lo cual se solicita modificar los hitos para los años 2024, 2025 y 2026 en relación con el entregable definido.</t>
  </si>
  <si>
    <t>Subdirección de Gestión Contractual</t>
  </si>
  <si>
    <t>Número de documentos normativos elaborados</t>
  </si>
  <si>
    <t>En el año 2023 se establecieron las metas del cuatrienio 2023-2026 para lo cual se contó con el histórico planteado en los años anteriores y la demanda de acompañamiento normativo que se tenía en el momento establecido en la ley 2294 de 2023. Lo anterior permitió plantear una meta de 2 documentos normativos para el 2024. 
En la ejecución del 2024 atendiendo la demanda de acompañamiento normativo se participó en la elaboración Decreto 147 del 7 de febrero de 2024 y en el Decreto 874 del 8 de julio de 2024, también dentro de la planeación se contempló la estructuración y actualización de los Documentos Tipo de consultoría de obra pública y Documentos Tipo de concurso de méritos para contratar la interventoría de obras públicas. Pero a solicitud de los grupos de valor del sector transporte tales como: el ministerio de Transporte, la ANDI, la Cámara Colombiana Infraestructura, Sociedad Colombiana de Ingenieros, entre otros requirieron estructurar y actualizar los 3 Documentos
Tipo de infraestructura de transporte en sus modalidades de mínima cuantía, licitación de obra pública y selección abreviada de menor cuantía. Por lo anterior la producción de
documentos normativos en el 2024 es de 7 documentos derivado de 2 participaciones de dos decretos reglamentarios y en la estructuración y actualización de 5 Documentos Tipo.</t>
  </si>
  <si>
    <t>En el año 2023 se estimó la elaboración de 4 documentos de lineamientos de buenas prácticas para ejecutar en el 2024, para lo cual se contó con el histórico planteado en los años anteriores y la actualización normativa en materia compras y contratación pública. En la ejecución del 2024 atendiendo la demanda actualización normativa de nuestros instrumentos
de buenas prácticas en materia de compras y contratación pública fue necesario actualizar los siguientes 7 documentos de buenas prácticas:
• Manual para el manejo de los Acuerdos Comerciales en Procesos de Contratación
• Guía para promover la participación de las MiPymes en los procesos de compra pública
• Manual de la modalidad de selección de mínima cuantía.
• Guía para elaborar el plan anual de adquisiciones.
• Guía de contratación pública sostenible y socialmente responsable
• Guía para Incentivar la Participación de Mujeres en el Sistema de Compras y Contratación
Pública
• Guía para el manejo de ofertas artificialmente bajas en Procesos de Contratación</t>
  </si>
  <si>
    <t>Dirección General - GI de Articulaciones</t>
  </si>
  <si>
    <r>
      <t xml:space="preserve">Los principales factores que permitieron alcanzar y superar la meta establecida en la vigencia 2024 fueron los siguientes:
1.	Ampliación de la oferta
2.	Flexibilidad en la participación
3.	Mayor visibilidad y alcance
4.	Mejora en la experiencia del usuario:
5.	Contenidos especializados
6.	Mayor cobertura territorial a nivel nacional
La modificación esta alineada con la realizada en el proyecto de inversión </t>
    </r>
    <r>
      <rPr>
        <i/>
        <sz val="10"/>
        <color theme="1"/>
        <rFont val="Verdana"/>
        <family val="2"/>
      </rPr>
      <t>Generación de principales insumos para democratizar la compra pública Nacional.</t>
    </r>
  </si>
  <si>
    <t>Se solicita ajustar la meta establecida para el cuatrienio 2023-2026, derivado del cambio en el ti´po de acumulación del indicador de PND, por lo cual se propone modificar el indicador en la Matriz de Indicadores del PND y, por ende, en el Plan Estratégico Institucional (PEI).
El ajuste propuesto viene dado por, principalmente dos factores: 
i) la incorporación de nuevos criterios diferenciales de selección y/o habilitación para la participación de más actores de la economía popular en los Mecanismos de Agregación de Demanda.
ii) la puesta en marcha del módulo Mi Mercado Popular de la Tienda Virtual del Estado Colombiano, en cual se encuentran Instrumentos de Agregación de Demanda que operan como Sistemas Dinámicos de Adquisición que, mediante el mecanismo de ventanas de ingreso, permite la inclusión constante de nuevos proveedores pertenecientes a la economía popular.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</si>
</sst>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1"/>
      <name val="Calibri"/>
      <family val="2"/>
      <scheme val="minor"/>
    </font>
    <font>
      <sz val="11"/>
      <name val="Calibri"/>
      <family val="2"/>
      <scheme val="minor"/>
    </font>
    <font>
      <b/>
      <sz val="9"/>
      <color indexed="81"/>
      <name val="Tahoma"/>
      <family val="2"/>
    </font>
    <font>
      <b/>
      <sz val="12"/>
      <color theme="1"/>
      <name val="Calibri"/>
      <family val="2"/>
      <scheme val="minor"/>
    </font>
    <font>
      <sz val="11"/>
      <color theme="1"/>
      <name val="Calibri"/>
      <family val="2"/>
    </font>
    <font>
      <b/>
      <sz val="11"/>
      <color theme="1"/>
      <name val="Calibri"/>
      <family val="2"/>
    </font>
    <font>
      <sz val="11"/>
      <name val="Century Gothic"/>
      <family val="2"/>
    </font>
    <font>
      <sz val="8"/>
      <color theme="1"/>
      <name val="Century Gothic"/>
      <family val="2"/>
    </font>
    <font>
      <sz val="8"/>
      <name val="Calibri"/>
      <family val="2"/>
      <scheme val="minor"/>
    </font>
    <font>
      <sz val="8"/>
      <name val="Century Gothic"/>
      <family val="2"/>
    </font>
    <font>
      <i/>
      <sz val="8"/>
      <name val="Century Gothic"/>
      <family val="2"/>
    </font>
    <font>
      <sz val="8"/>
      <color rgb="FF404040"/>
      <name val="Century Gothic"/>
      <family val="2"/>
    </font>
    <font>
      <sz val="8"/>
      <color rgb="FF000000"/>
      <name val="Century Gothic"/>
      <family val="2"/>
    </font>
    <font>
      <sz val="11"/>
      <color rgb="FF000000"/>
      <name val="Century Gothic"/>
      <family val="2"/>
    </font>
    <font>
      <sz val="11"/>
      <color rgb="FF444444"/>
      <name val="Calibri"/>
      <family val="2"/>
      <charset val="1"/>
    </font>
    <font>
      <sz val="11"/>
      <color theme="1"/>
      <name val="Calibri"/>
      <family val="2"/>
      <scheme val="minor"/>
    </font>
    <font>
      <sz val="9"/>
      <color indexed="81"/>
      <name val="Tahoma"/>
      <family val="2"/>
    </font>
    <font>
      <b/>
      <sz val="10"/>
      <color rgb="FF000000"/>
      <name val="Verdana"/>
      <family val="2"/>
    </font>
    <font>
      <sz val="10"/>
      <color rgb="FF000000"/>
      <name val="Verdana"/>
      <family val="2"/>
    </font>
    <font>
      <sz val="10"/>
      <color theme="1"/>
      <name val="Verdana"/>
      <family val="2"/>
    </font>
    <font>
      <b/>
      <sz val="10"/>
      <color theme="1"/>
      <name val="Verdana"/>
      <family val="2"/>
    </font>
    <font>
      <sz val="10"/>
      <name val="Verdana"/>
      <family val="2"/>
    </font>
    <font>
      <b/>
      <sz val="10"/>
      <name val="Verdana"/>
      <family val="2"/>
    </font>
    <font>
      <sz val="10"/>
      <color rgb="FFFF0000"/>
      <name val="Verdana"/>
      <family val="2"/>
    </font>
    <font>
      <b/>
      <sz val="12"/>
      <color theme="1"/>
      <name val="Verdana"/>
      <family val="2"/>
    </font>
    <font>
      <sz val="11"/>
      <color theme="1"/>
      <name val="Verdana"/>
      <family val="2"/>
    </font>
    <font>
      <b/>
      <sz val="10"/>
      <color rgb="FFFF0000"/>
      <name val="Verdana"/>
      <family val="2"/>
    </font>
    <font>
      <sz val="8"/>
      <color theme="1"/>
      <name val="Verdana"/>
      <family val="2"/>
    </font>
    <font>
      <b/>
      <sz val="11"/>
      <color theme="1"/>
      <name val="Verdana"/>
      <family val="2"/>
    </font>
    <font>
      <sz val="10"/>
      <color rgb="FF0D0D0D"/>
      <name val="Verdana"/>
      <family val="2"/>
    </font>
    <font>
      <i/>
      <sz val="10"/>
      <color theme="1"/>
      <name val="Verdana"/>
      <family val="2"/>
    </font>
  </fonts>
  <fills count="1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8"/>
        <bgColor indexed="64"/>
      </patternFill>
    </fill>
    <fill>
      <patternFill patternType="solid">
        <fgColor theme="7" tint="0.39997558519241921"/>
        <bgColor indexed="64"/>
      </patternFill>
    </fill>
    <fill>
      <patternFill patternType="solid">
        <fgColor theme="0" tint="-0.149998474074526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style="thin">
        <color theme="0" tint="-0.499984740745262"/>
      </right>
      <top/>
      <bottom style="medium">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diagonal/>
    </border>
    <border>
      <left/>
      <right style="thin">
        <color theme="0" tint="-0.499984740745262"/>
      </right>
      <top style="thin">
        <color theme="0" tint="-0.499984740745262"/>
      </top>
      <bottom style="medium">
        <color theme="0" tint="-0.499984740745262"/>
      </bottom>
      <diagonal/>
    </border>
    <border>
      <left style="medium">
        <color theme="0" tint="-0.499984740745262"/>
      </left>
      <right/>
      <top style="thin">
        <color theme="0" tint="-0.499984740745262"/>
      </top>
      <bottom style="medium">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bottom style="thin">
        <color theme="0" tint="-0.499984740745262"/>
      </bottom>
      <diagonal/>
    </border>
  </borders>
  <cellStyleXfs count="2">
    <xf numFmtId="0" fontId="0" fillId="0" borderId="0"/>
    <xf numFmtId="9" fontId="16" fillId="0" borderId="0" applyFont="0" applyFill="0" applyBorder="0" applyAlignment="0" applyProtection="0"/>
  </cellStyleXfs>
  <cellXfs count="280">
    <xf numFmtId="0" fontId="0" fillId="0" borderId="0" xfId="0"/>
    <xf numFmtId="0" fontId="0" fillId="2" borderId="0" xfId="0" applyFill="1" applyAlignment="1">
      <alignment horizontal="center"/>
    </xf>
    <xf numFmtId="0" fontId="0" fillId="2" borderId="0" xfId="0" applyFill="1"/>
    <xf numFmtId="0" fontId="0" fillId="2" borderId="0" xfId="0" applyFill="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wrapText="1"/>
    </xf>
    <xf numFmtId="0" fontId="2" fillId="2" borderId="1" xfId="0" applyFont="1" applyFill="1" applyBorder="1" applyAlignment="1">
      <alignment vertical="top" wrapText="1"/>
    </xf>
    <xf numFmtId="0" fontId="2" fillId="0" borderId="1" xfId="0" applyFont="1" applyBorder="1" applyAlignment="1">
      <alignment horizontal="left" vertical="top" wrapText="1"/>
    </xf>
    <xf numFmtId="0" fontId="2" fillId="2" borderId="1" xfId="0" applyFont="1" applyFill="1" applyBorder="1" applyAlignment="1">
      <alignment vertical="center" wrapText="1"/>
    </xf>
    <xf numFmtId="0" fontId="0" fillId="2" borderId="1" xfId="0" applyFill="1" applyBorder="1"/>
    <xf numFmtId="0" fontId="0" fillId="2" borderId="1" xfId="0" applyFill="1" applyBorder="1" applyAlignment="1">
      <alignment wrapText="1"/>
    </xf>
    <xf numFmtId="0" fontId="0" fillId="2" borderId="1" xfId="0" applyFill="1" applyBorder="1" applyAlignment="1">
      <alignment horizontal="center"/>
    </xf>
    <xf numFmtId="0" fontId="5" fillId="0" borderId="0" xfId="0" applyFont="1"/>
    <xf numFmtId="0" fontId="5" fillId="0" borderId="0" xfId="0" applyFont="1" applyAlignment="1">
      <alignment wrapText="1"/>
    </xf>
    <xf numFmtId="0" fontId="6" fillId="0" borderId="0" xfId="0" applyFont="1"/>
    <xf numFmtId="0" fontId="1" fillId="6" borderId="1" xfId="0" applyFont="1" applyFill="1" applyBorder="1" applyAlignment="1">
      <alignment horizontal="center" vertical="center"/>
    </xf>
    <xf numFmtId="0" fontId="2" fillId="0" borderId="1" xfId="0" applyFont="1" applyBorder="1" applyAlignment="1">
      <alignment vertical="center" wrapText="1"/>
    </xf>
    <xf numFmtId="0" fontId="1" fillId="4" borderId="1" xfId="0" applyFont="1" applyFill="1" applyBorder="1" applyAlignment="1">
      <alignment horizontal="center" vertical="center"/>
    </xf>
    <xf numFmtId="0" fontId="1" fillId="2" borderId="0" xfId="0" applyFont="1" applyFill="1"/>
    <xf numFmtId="0" fontId="5" fillId="0" borderId="0" xfId="0" applyFont="1" applyAlignment="1">
      <alignment horizontal="justify" vertical="center"/>
    </xf>
    <xf numFmtId="0" fontId="5" fillId="0" borderId="0" xfId="0" applyFont="1" applyAlignment="1">
      <alignment horizontal="left" vertical="center" indent="2" readingOrder="1"/>
    </xf>
    <xf numFmtId="0" fontId="5" fillId="0" borderId="0" xfId="0" applyFont="1" applyAlignment="1">
      <alignment horizontal="left" vertical="center" indent="4" readingOrder="1"/>
    </xf>
    <xf numFmtId="0" fontId="0" fillId="0" borderId="0" xfId="0" applyAlignment="1">
      <alignment wrapText="1"/>
    </xf>
    <xf numFmtId="0" fontId="7" fillId="0" borderId="0" xfId="0" applyFont="1" applyAlignment="1">
      <alignment horizontal="center" vertical="center" wrapText="1"/>
    </xf>
    <xf numFmtId="0" fontId="8" fillId="0" borderId="0" xfId="0" applyFont="1" applyAlignment="1">
      <alignment horizontal="left" vertical="top" wrapText="1"/>
    </xf>
    <xf numFmtId="0" fontId="8" fillId="0" borderId="0" xfId="0" applyFont="1" applyAlignment="1">
      <alignment vertical="top" wrapText="1"/>
    </xf>
    <xf numFmtId="0" fontId="10" fillId="0" borderId="0" xfId="0" applyFont="1" applyAlignment="1">
      <alignment horizontal="center" vertical="top" wrapText="1"/>
    </xf>
    <xf numFmtId="0" fontId="11" fillId="0" borderId="0" xfId="0" applyFont="1" applyAlignment="1">
      <alignment horizontal="justify" vertical="top" wrapText="1"/>
    </xf>
    <xf numFmtId="0" fontId="8" fillId="0" borderId="0" xfId="0" applyFont="1" applyAlignment="1">
      <alignment horizontal="left" vertical="top" wrapText="1" readingOrder="1"/>
    </xf>
    <xf numFmtId="0" fontId="12" fillId="8" borderId="7" xfId="0" applyFont="1" applyFill="1" applyBorder="1" applyAlignment="1">
      <alignment horizontal="left" vertical="top" wrapText="1"/>
    </xf>
    <xf numFmtId="0" fontId="12" fillId="8" borderId="8" xfId="0" applyFont="1" applyFill="1" applyBorder="1" applyAlignment="1">
      <alignment horizontal="left" vertical="top" wrapText="1"/>
    </xf>
    <xf numFmtId="0" fontId="12" fillId="8" borderId="9" xfId="0" applyFont="1" applyFill="1" applyBorder="1" applyAlignment="1">
      <alignment horizontal="left" vertical="top" wrapText="1"/>
    </xf>
    <xf numFmtId="0" fontId="12" fillId="8" borderId="10" xfId="0" applyFont="1" applyFill="1" applyBorder="1" applyAlignment="1">
      <alignment horizontal="left" vertical="top" wrapText="1"/>
    </xf>
    <xf numFmtId="0" fontId="8" fillId="0" borderId="0" xfId="0" applyFont="1" applyAlignment="1">
      <alignment horizontal="center" vertical="top" wrapText="1"/>
    </xf>
    <xf numFmtId="0" fontId="0" fillId="0" borderId="0" xfId="0" applyAlignment="1">
      <alignment horizontal="center" wrapText="1"/>
    </xf>
    <xf numFmtId="0" fontId="12" fillId="8" borderId="0" xfId="0" applyFont="1" applyFill="1" applyAlignment="1">
      <alignment horizontal="left" vertical="top" wrapText="1"/>
    </xf>
    <xf numFmtId="0" fontId="14" fillId="0" borderId="0" xfId="0" applyFont="1"/>
    <xf numFmtId="0" fontId="13" fillId="0" borderId="0" xfId="0" applyFont="1"/>
    <xf numFmtId="0" fontId="15" fillId="0" borderId="0" xfId="0" applyFont="1"/>
    <xf numFmtId="0" fontId="20" fillId="2" borderId="0" xfId="0" applyFont="1" applyFill="1"/>
    <xf numFmtId="0" fontId="20" fillId="2" borderId="0" xfId="0" applyFont="1" applyFill="1" applyAlignment="1">
      <alignment horizontal="center"/>
    </xf>
    <xf numFmtId="0" fontId="20" fillId="2" borderId="0" xfId="0" applyFont="1" applyFill="1" applyAlignment="1">
      <alignment horizontal="center" vertical="center" wrapText="1"/>
    </xf>
    <xf numFmtId="0" fontId="23" fillId="9" borderId="16" xfId="0" applyFont="1" applyFill="1" applyBorder="1" applyAlignment="1">
      <alignment horizontal="center" vertical="center"/>
    </xf>
    <xf numFmtId="0" fontId="26" fillId="2" borderId="0" xfId="0" applyFont="1" applyFill="1"/>
    <xf numFmtId="0" fontId="26" fillId="2" borderId="0" xfId="0" applyFont="1" applyFill="1" applyAlignment="1">
      <alignment vertical="center"/>
    </xf>
    <xf numFmtId="0" fontId="20" fillId="2" borderId="20" xfId="0" applyFont="1" applyFill="1" applyBorder="1" applyAlignment="1">
      <alignment horizontal="center" vertical="center" textRotation="90" wrapText="1"/>
    </xf>
    <xf numFmtId="0" fontId="20" fillId="2" borderId="3" xfId="0" applyFont="1" applyFill="1" applyBorder="1" applyAlignment="1">
      <alignment horizontal="center" vertical="top" textRotation="90" wrapText="1"/>
    </xf>
    <xf numFmtId="0" fontId="20" fillId="2" borderId="3" xfId="0" applyFont="1" applyFill="1" applyBorder="1" applyAlignment="1">
      <alignment horizontal="center" vertical="center" textRotation="90" wrapText="1"/>
    </xf>
    <xf numFmtId="0" fontId="22" fillId="2" borderId="3" xfId="0" applyFont="1" applyFill="1" applyBorder="1"/>
    <xf numFmtId="0" fontId="20" fillId="2" borderId="21" xfId="0" applyFont="1" applyFill="1" applyBorder="1" applyAlignment="1">
      <alignment horizontal="center" vertical="center" textRotation="90" wrapText="1"/>
    </xf>
    <xf numFmtId="0" fontId="22" fillId="6"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2" fillId="6" borderId="1" xfId="0" applyFont="1" applyFill="1" applyBorder="1" applyAlignment="1">
      <alignment horizontal="justify" vertical="center" wrapText="1"/>
    </xf>
    <xf numFmtId="0" fontId="23" fillId="6" borderId="1" xfId="0" applyFont="1" applyFill="1" applyBorder="1" applyAlignment="1">
      <alignment horizontal="center" vertical="center" wrapText="1"/>
    </xf>
    <xf numFmtId="0" fontId="22" fillId="6" borderId="19" xfId="0" applyFont="1" applyFill="1" applyBorder="1" applyAlignment="1">
      <alignment horizontal="justify" vertical="center" wrapText="1"/>
    </xf>
    <xf numFmtId="0" fontId="26" fillId="6" borderId="1" xfId="0" applyFont="1" applyFill="1" applyBorder="1" applyAlignment="1">
      <alignment horizontal="justify" vertical="center" wrapText="1"/>
    </xf>
    <xf numFmtId="0" fontId="21" fillId="6"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22" fillId="10" borderId="1" xfId="0" applyFont="1" applyFill="1" applyBorder="1" applyAlignment="1">
      <alignment horizontal="justify" vertical="center"/>
    </xf>
    <xf numFmtId="0" fontId="18" fillId="10" borderId="1" xfId="0" applyFont="1" applyFill="1" applyBorder="1" applyAlignment="1">
      <alignment horizontal="center" vertical="center" wrapText="1"/>
    </xf>
    <xf numFmtId="0" fontId="22" fillId="10" borderId="19" xfId="0" applyFont="1" applyFill="1" applyBorder="1" applyAlignment="1">
      <alignment horizontal="justify" vertical="center" wrapText="1"/>
    </xf>
    <xf numFmtId="0" fontId="20" fillId="6" borderId="1" xfId="0" applyFont="1" applyFill="1" applyBorder="1" applyAlignment="1">
      <alignment horizontal="justify" vertical="center" wrapText="1"/>
    </xf>
    <xf numFmtId="9" fontId="20" fillId="6" borderId="1" xfId="1" applyFont="1" applyFill="1" applyBorder="1" applyAlignment="1">
      <alignment horizontal="center" vertical="center" wrapText="1"/>
    </xf>
    <xf numFmtId="0" fontId="20" fillId="6" borderId="19" xfId="0" applyFont="1" applyFill="1" applyBorder="1" applyAlignment="1">
      <alignment horizontal="justify" vertical="center" wrapText="1"/>
    </xf>
    <xf numFmtId="2" fontId="20" fillId="6" borderId="1" xfId="0" applyNumberFormat="1" applyFont="1" applyFill="1" applyBorder="1" applyAlignment="1">
      <alignment horizontal="center" vertical="center" wrapText="1"/>
    </xf>
    <xf numFmtId="3" fontId="20" fillId="10" borderId="1" xfId="0" applyNumberFormat="1" applyFont="1" applyFill="1" applyBorder="1" applyAlignment="1">
      <alignment horizontal="center" vertical="center" wrapText="1"/>
    </xf>
    <xf numFmtId="0" fontId="21" fillId="10" borderId="1" xfId="0" applyFont="1" applyFill="1" applyBorder="1" applyAlignment="1">
      <alignment horizontal="center" vertical="center" wrapText="1"/>
    </xf>
    <xf numFmtId="0" fontId="20" fillId="10" borderId="1" xfId="0" applyFont="1" applyFill="1" applyBorder="1" applyAlignment="1">
      <alignment horizontal="center" vertical="center"/>
    </xf>
    <xf numFmtId="9" fontId="22" fillId="6" borderId="1" xfId="0" applyNumberFormat="1" applyFont="1" applyFill="1" applyBorder="1" applyAlignment="1">
      <alignment horizontal="center" vertical="center" wrapText="1"/>
    </xf>
    <xf numFmtId="0" fontId="24" fillId="6" borderId="1" xfId="0" applyFont="1" applyFill="1" applyBorder="1" applyAlignment="1">
      <alignment horizontal="center" vertical="center" wrapText="1"/>
    </xf>
    <xf numFmtId="0" fontId="22" fillId="6" borderId="16"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22" fillId="6" borderId="16" xfId="0" applyFont="1" applyFill="1" applyBorder="1" applyAlignment="1">
      <alignment horizontal="justify" vertical="center" wrapText="1"/>
    </xf>
    <xf numFmtId="0" fontId="23" fillId="6" borderId="16" xfId="0" applyFont="1" applyFill="1" applyBorder="1" applyAlignment="1">
      <alignment horizontal="center" vertical="center" wrapText="1"/>
    </xf>
    <xf numFmtId="0" fontId="22" fillId="6" borderId="17" xfId="0" applyFont="1" applyFill="1" applyBorder="1" applyAlignment="1">
      <alignment horizontal="justify" vertical="center" wrapText="1"/>
    </xf>
    <xf numFmtId="0" fontId="20" fillId="2" borderId="0" xfId="0" applyFont="1" applyFill="1" applyAlignment="1">
      <alignment wrapText="1"/>
    </xf>
    <xf numFmtId="0" fontId="20" fillId="2" borderId="0" xfId="0" applyFont="1" applyFill="1" applyAlignment="1">
      <alignment horizontal="center" wrapText="1"/>
    </xf>
    <xf numFmtId="0" fontId="21" fillId="2" borderId="0" xfId="0" applyFont="1" applyFill="1" applyAlignment="1">
      <alignment horizontal="center" wrapText="1"/>
    </xf>
    <xf numFmtId="0" fontId="28" fillId="2" borderId="0" xfId="0" applyFont="1" applyFill="1" applyAlignment="1">
      <alignment horizontal="center" vertical="center" wrapText="1"/>
    </xf>
    <xf numFmtId="0" fontId="21" fillId="2" borderId="0" xfId="0" applyFont="1" applyFill="1" applyAlignment="1">
      <alignment horizontal="center"/>
    </xf>
    <xf numFmtId="0" fontId="20" fillId="2" borderId="0" xfId="0" applyFont="1" applyFill="1" applyAlignment="1">
      <alignment horizontal="center" vertical="center"/>
    </xf>
    <xf numFmtId="0" fontId="28" fillId="2" borderId="0" xfId="0" applyFont="1" applyFill="1" applyAlignment="1">
      <alignment horizontal="center" vertical="center"/>
    </xf>
    <xf numFmtId="0" fontId="25" fillId="0" borderId="0" xfId="0" applyFont="1" applyAlignment="1">
      <alignment vertical="center" wrapText="1"/>
    </xf>
    <xf numFmtId="1" fontId="20" fillId="10" borderId="1" xfId="0" applyNumberFormat="1" applyFont="1" applyFill="1" applyBorder="1" applyAlignment="1">
      <alignment horizontal="center" vertical="center" wrapText="1"/>
    </xf>
    <xf numFmtId="0" fontId="19" fillId="6" borderId="1" xfId="0" applyFont="1" applyFill="1" applyBorder="1" applyAlignment="1">
      <alignment horizontal="justify" vertical="center" wrapText="1"/>
    </xf>
    <xf numFmtId="0" fontId="26" fillId="2" borderId="0" xfId="0" applyFont="1" applyFill="1" applyAlignment="1">
      <alignment horizontal="center" vertical="center"/>
    </xf>
    <xf numFmtId="0" fontId="29" fillId="2" borderId="0" xfId="0" applyFont="1" applyFill="1"/>
    <xf numFmtId="0" fontId="26" fillId="2" borderId="0" xfId="0" applyFont="1" applyFill="1" applyAlignment="1">
      <alignment horizontal="center" vertical="center" wrapText="1"/>
    </xf>
    <xf numFmtId="0" fontId="29" fillId="2" borderId="0" xfId="0" applyFont="1" applyFill="1" applyAlignment="1">
      <alignment horizontal="center" vertical="center"/>
    </xf>
    <xf numFmtId="0" fontId="20" fillId="2" borderId="0" xfId="0" applyFont="1" applyFill="1" applyAlignment="1">
      <alignment vertical="center"/>
    </xf>
    <xf numFmtId="0" fontId="23" fillId="9" borderId="31" xfId="0" applyFont="1" applyFill="1" applyBorder="1" applyAlignment="1">
      <alignment horizontal="center" vertical="center"/>
    </xf>
    <xf numFmtId="0" fontId="23" fillId="6" borderId="33" xfId="0" applyFont="1" applyFill="1" applyBorder="1" applyAlignment="1">
      <alignment horizontal="center" vertical="center" wrapText="1"/>
    </xf>
    <xf numFmtId="0" fontId="23" fillId="9" borderId="33" xfId="0" applyFont="1" applyFill="1" applyBorder="1" applyAlignment="1">
      <alignment horizontal="center" vertical="center" wrapText="1"/>
    </xf>
    <xf numFmtId="0" fontId="23" fillId="9" borderId="34" xfId="0" applyFont="1" applyFill="1" applyBorder="1" applyAlignment="1">
      <alignment horizontal="center" vertical="center" wrapText="1"/>
    </xf>
    <xf numFmtId="0" fontId="23" fillId="13" borderId="35" xfId="0" applyFont="1" applyFill="1" applyBorder="1" applyAlignment="1">
      <alignment horizontal="center" vertical="center" wrapText="1"/>
    </xf>
    <xf numFmtId="0" fontId="21" fillId="12" borderId="28" xfId="0" applyFont="1" applyFill="1" applyBorder="1" applyAlignment="1">
      <alignment horizontal="center" vertical="center" wrapText="1"/>
    </xf>
    <xf numFmtId="0" fontId="23" fillId="6" borderId="36" xfId="0" applyFont="1" applyFill="1" applyBorder="1" applyAlignment="1">
      <alignment horizontal="center" vertical="center" wrapText="1"/>
    </xf>
    <xf numFmtId="0" fontId="23" fillId="13" borderId="25" xfId="0" applyFont="1" applyFill="1" applyBorder="1" applyAlignment="1">
      <alignment vertical="center" wrapText="1"/>
    </xf>
    <xf numFmtId="0" fontId="21" fillId="12" borderId="35" xfId="0" applyFont="1" applyFill="1" applyBorder="1" applyAlignment="1">
      <alignment horizontal="center" vertical="center" wrapText="1"/>
    </xf>
    <xf numFmtId="0" fontId="23" fillId="13" borderId="35" xfId="0" applyFont="1" applyFill="1" applyBorder="1" applyAlignment="1">
      <alignment vertical="center" wrapText="1"/>
    </xf>
    <xf numFmtId="0" fontId="21" fillId="12" borderId="27" xfId="0" applyFont="1" applyFill="1" applyBorder="1" applyAlignment="1">
      <alignment horizontal="center" vertical="center" wrapText="1"/>
    </xf>
    <xf numFmtId="0" fontId="22" fillId="6" borderId="40" xfId="0" applyFont="1" applyFill="1" applyBorder="1" applyAlignment="1">
      <alignment horizontal="center" vertical="center" wrapText="1"/>
    </xf>
    <xf numFmtId="0" fontId="20" fillId="6" borderId="40" xfId="0" applyFont="1" applyFill="1" applyBorder="1" applyAlignment="1">
      <alignment horizontal="center" vertical="center" wrapText="1"/>
    </xf>
    <xf numFmtId="0" fontId="22" fillId="6" borderId="40" xfId="0" applyFont="1" applyFill="1" applyBorder="1" applyAlignment="1">
      <alignment horizontal="justify" vertical="center" wrapText="1"/>
    </xf>
    <xf numFmtId="0" fontId="25" fillId="6" borderId="40" xfId="0" applyFont="1" applyFill="1" applyBorder="1" applyAlignment="1">
      <alignment horizontal="center" vertical="center" wrapText="1"/>
    </xf>
    <xf numFmtId="0" fontId="23" fillId="6" borderId="40" xfId="0" applyFont="1" applyFill="1" applyBorder="1" applyAlignment="1">
      <alignment horizontal="center" vertical="center" wrapText="1"/>
    </xf>
    <xf numFmtId="0" fontId="22" fillId="6" borderId="41" xfId="0" applyFont="1" applyFill="1" applyBorder="1" applyAlignment="1">
      <alignment horizontal="justify" vertical="center" wrapText="1"/>
    </xf>
    <xf numFmtId="0" fontId="20" fillId="6" borderId="40" xfId="0" applyFont="1" applyFill="1" applyBorder="1"/>
    <xf numFmtId="0" fontId="20" fillId="2" borderId="40" xfId="0" applyFont="1" applyFill="1" applyBorder="1"/>
    <xf numFmtId="0" fontId="20" fillId="6" borderId="40" xfId="0" applyFont="1" applyFill="1" applyBorder="1" applyAlignment="1">
      <alignment horizontal="center" vertical="center"/>
    </xf>
    <xf numFmtId="0" fontId="20" fillId="2" borderId="41" xfId="0" applyFont="1" applyFill="1" applyBorder="1"/>
    <xf numFmtId="0" fontId="21" fillId="13" borderId="37" xfId="0" applyFont="1" applyFill="1" applyBorder="1" applyAlignment="1">
      <alignment horizontal="center" vertical="center"/>
    </xf>
    <xf numFmtId="9" fontId="21" fillId="12" borderId="37" xfId="1" applyFont="1" applyFill="1" applyBorder="1" applyAlignment="1">
      <alignment horizontal="center" vertical="center"/>
    </xf>
    <xf numFmtId="0" fontId="20" fillId="6" borderId="42" xfId="0" applyFont="1" applyFill="1" applyBorder="1"/>
    <xf numFmtId="0" fontId="20" fillId="2" borderId="41" xfId="0" applyFont="1" applyFill="1" applyBorder="1" applyAlignment="1">
      <alignment horizontal="center" vertical="center" wrapText="1"/>
    </xf>
    <xf numFmtId="0" fontId="21" fillId="13" borderId="43" xfId="0" applyFont="1" applyFill="1" applyBorder="1" applyAlignment="1">
      <alignment horizontal="center" vertical="center"/>
    </xf>
    <xf numFmtId="0" fontId="20" fillId="6" borderId="42" xfId="0" applyFont="1" applyFill="1" applyBorder="1" applyAlignment="1">
      <alignment horizontal="center" vertical="center"/>
    </xf>
    <xf numFmtId="0" fontId="20" fillId="2" borderId="40" xfId="0" applyFont="1" applyFill="1" applyBorder="1" applyAlignment="1">
      <alignment horizontal="left" vertical="center" wrapText="1"/>
    </xf>
    <xf numFmtId="0" fontId="21" fillId="13" borderId="28" xfId="0" applyFont="1" applyFill="1" applyBorder="1" applyAlignment="1">
      <alignment horizontal="center" vertical="center"/>
    </xf>
    <xf numFmtId="9" fontId="21" fillId="12" borderId="29" xfId="1" applyFont="1" applyFill="1" applyBorder="1" applyAlignment="1">
      <alignment horizontal="center" vertical="center"/>
    </xf>
    <xf numFmtId="2" fontId="25" fillId="2" borderId="37" xfId="1" applyNumberFormat="1" applyFont="1" applyFill="1" applyBorder="1" applyAlignment="1">
      <alignment horizontal="center" vertical="center"/>
    </xf>
    <xf numFmtId="9" fontId="25" fillId="12" borderId="38" xfId="1" applyFont="1" applyFill="1" applyBorder="1" applyAlignment="1">
      <alignment horizontal="center" vertical="center"/>
    </xf>
    <xf numFmtId="0" fontId="20" fillId="6" borderId="40" xfId="0" applyFont="1" applyFill="1" applyBorder="1" applyAlignment="1">
      <alignment horizontal="justify" vertical="center" wrapText="1"/>
    </xf>
    <xf numFmtId="0" fontId="21" fillId="6" borderId="40" xfId="0" applyFont="1" applyFill="1" applyBorder="1" applyAlignment="1">
      <alignment horizontal="center" vertical="center" wrapText="1"/>
    </xf>
    <xf numFmtId="0" fontId="20" fillId="2" borderId="40" xfId="0" applyFont="1" applyFill="1" applyBorder="1" applyAlignment="1">
      <alignment horizontal="center" vertical="center" wrapText="1"/>
    </xf>
    <xf numFmtId="1" fontId="25" fillId="2" borderId="37" xfId="1" applyNumberFormat="1" applyFont="1" applyFill="1" applyBorder="1" applyAlignment="1">
      <alignment horizontal="center" vertical="center"/>
    </xf>
    <xf numFmtId="0" fontId="22" fillId="10" borderId="40" xfId="0" applyFont="1" applyFill="1" applyBorder="1" applyAlignment="1">
      <alignment horizontal="center" vertical="center" wrapText="1"/>
    </xf>
    <xf numFmtId="0" fontId="20" fillId="10" borderId="40" xfId="0" applyFont="1" applyFill="1" applyBorder="1" applyAlignment="1">
      <alignment horizontal="center" vertical="center" wrapText="1"/>
    </xf>
    <xf numFmtId="0" fontId="22" fillId="11" borderId="40" xfId="0" applyFont="1" applyFill="1" applyBorder="1" applyAlignment="1">
      <alignment horizontal="center" vertical="center" wrapText="1"/>
    </xf>
    <xf numFmtId="0" fontId="19" fillId="10" borderId="40" xfId="0" applyFont="1" applyFill="1" applyBorder="1" applyAlignment="1">
      <alignment horizontal="center" vertical="center" wrapText="1"/>
    </xf>
    <xf numFmtId="0" fontId="22" fillId="10" borderId="40" xfId="0" applyFont="1" applyFill="1" applyBorder="1" applyAlignment="1">
      <alignment horizontal="justify" vertical="center"/>
    </xf>
    <xf numFmtId="0" fontId="18" fillId="10" borderId="40" xfId="0" applyFont="1" applyFill="1" applyBorder="1" applyAlignment="1">
      <alignment horizontal="center" vertical="center" wrapText="1"/>
    </xf>
    <xf numFmtId="0" fontId="22" fillId="10" borderId="41" xfId="0" applyFont="1" applyFill="1" applyBorder="1" applyAlignment="1">
      <alignment horizontal="justify" vertical="center" wrapText="1"/>
    </xf>
    <xf numFmtId="1" fontId="21" fillId="13" borderId="43" xfId="1" applyNumberFormat="1" applyFont="1" applyFill="1" applyBorder="1" applyAlignment="1">
      <alignment horizontal="center" vertical="center"/>
    </xf>
    <xf numFmtId="0" fontId="22" fillId="10" borderId="40" xfId="0" applyFont="1" applyFill="1" applyBorder="1" applyAlignment="1">
      <alignment horizontal="justify" vertical="center" wrapText="1"/>
    </xf>
    <xf numFmtId="10" fontId="19" fillId="10" borderId="40" xfId="0" applyNumberFormat="1" applyFont="1" applyFill="1" applyBorder="1" applyAlignment="1">
      <alignment horizontal="center" vertical="center" wrapText="1"/>
    </xf>
    <xf numFmtId="10" fontId="20" fillId="6" borderId="40" xfId="0" applyNumberFormat="1" applyFont="1" applyFill="1" applyBorder="1" applyAlignment="1">
      <alignment horizontal="center" vertical="center"/>
    </xf>
    <xf numFmtId="10" fontId="21" fillId="13" borderId="37" xfId="1" applyNumberFormat="1" applyFont="1" applyFill="1" applyBorder="1" applyAlignment="1">
      <alignment horizontal="center" vertical="center"/>
    </xf>
    <xf numFmtId="10" fontId="21" fillId="13" borderId="43" xfId="1" applyNumberFormat="1" applyFont="1" applyFill="1" applyBorder="1" applyAlignment="1">
      <alignment horizontal="center" vertical="center"/>
    </xf>
    <xf numFmtId="10" fontId="25" fillId="2" borderId="37" xfId="1" applyNumberFormat="1" applyFont="1" applyFill="1" applyBorder="1" applyAlignment="1">
      <alignment horizontal="center" vertical="center"/>
    </xf>
    <xf numFmtId="9" fontId="25" fillId="6" borderId="40" xfId="1" applyFont="1" applyFill="1" applyBorder="1" applyAlignment="1">
      <alignment horizontal="center" vertical="center" wrapText="1"/>
    </xf>
    <xf numFmtId="9" fontId="20" fillId="6" borderId="40" xfId="1" applyFont="1" applyFill="1" applyBorder="1" applyAlignment="1">
      <alignment horizontal="center" vertical="center" wrapText="1"/>
    </xf>
    <xf numFmtId="0" fontId="20" fillId="6" borderId="41" xfId="0" applyFont="1" applyFill="1" applyBorder="1" applyAlignment="1">
      <alignment horizontal="justify" vertical="center" wrapText="1"/>
    </xf>
    <xf numFmtId="9" fontId="20" fillId="6" borderId="40" xfId="0" applyNumberFormat="1" applyFont="1" applyFill="1" applyBorder="1" applyAlignment="1">
      <alignment horizontal="center" vertical="center"/>
    </xf>
    <xf numFmtId="9" fontId="21" fillId="13" borderId="37" xfId="1" applyFont="1" applyFill="1" applyBorder="1" applyAlignment="1">
      <alignment horizontal="center" vertical="center"/>
    </xf>
    <xf numFmtId="9" fontId="21" fillId="13" borderId="43" xfId="0" applyNumberFormat="1" applyFont="1" applyFill="1" applyBorder="1" applyAlignment="1">
      <alignment horizontal="center" vertical="center"/>
    </xf>
    <xf numFmtId="9" fontId="20" fillId="6" borderId="42" xfId="0" applyNumberFormat="1" applyFont="1" applyFill="1" applyBorder="1" applyAlignment="1">
      <alignment horizontal="center" vertical="center"/>
    </xf>
    <xf numFmtId="2" fontId="20" fillId="6" borderId="40" xfId="0" applyNumberFormat="1" applyFont="1" applyFill="1" applyBorder="1" applyAlignment="1">
      <alignment horizontal="center" vertical="center" wrapText="1"/>
    </xf>
    <xf numFmtId="2" fontId="21" fillId="13" borderId="43" xfId="0" applyNumberFormat="1" applyFont="1" applyFill="1" applyBorder="1" applyAlignment="1">
      <alignment horizontal="center" vertical="center"/>
    </xf>
    <xf numFmtId="0" fontId="19" fillId="6" borderId="40" xfId="0" applyFont="1" applyFill="1" applyBorder="1" applyAlignment="1">
      <alignment horizontal="justify" vertical="center" wrapText="1"/>
    </xf>
    <xf numFmtId="9" fontId="25" fillId="2" borderId="37" xfId="1" applyFont="1" applyFill="1" applyBorder="1" applyAlignment="1">
      <alignment horizontal="center" vertical="center"/>
    </xf>
    <xf numFmtId="3" fontId="20" fillId="10" borderId="40" xfId="0" applyNumberFormat="1" applyFont="1" applyFill="1" applyBorder="1" applyAlignment="1">
      <alignment horizontal="center" vertical="center" wrapText="1"/>
    </xf>
    <xf numFmtId="0" fontId="21" fillId="10" borderId="40" xfId="0" applyFont="1" applyFill="1" applyBorder="1" applyAlignment="1">
      <alignment horizontal="center" vertical="center" wrapText="1"/>
    </xf>
    <xf numFmtId="1" fontId="20" fillId="10" borderId="40" xfId="0" applyNumberFormat="1" applyFont="1" applyFill="1" applyBorder="1" applyAlignment="1">
      <alignment horizontal="center" vertical="center" wrapText="1"/>
    </xf>
    <xf numFmtId="0" fontId="20" fillId="10" borderId="40" xfId="0" applyFont="1" applyFill="1" applyBorder="1" applyAlignment="1">
      <alignment horizontal="center" vertical="center"/>
    </xf>
    <xf numFmtId="0" fontId="20" fillId="2" borderId="41" xfId="0" applyFont="1" applyFill="1" applyBorder="1" applyAlignment="1">
      <alignment vertical="center" wrapText="1"/>
    </xf>
    <xf numFmtId="9" fontId="22" fillId="6" borderId="40" xfId="0" applyNumberFormat="1" applyFont="1" applyFill="1" applyBorder="1" applyAlignment="1">
      <alignment horizontal="center" vertical="center" wrapText="1"/>
    </xf>
    <xf numFmtId="0" fontId="24" fillId="6" borderId="40" xfId="0" applyFont="1" applyFill="1" applyBorder="1" applyAlignment="1">
      <alignment horizontal="center" vertical="center" wrapText="1"/>
    </xf>
    <xf numFmtId="0" fontId="22" fillId="2" borderId="41" xfId="0" applyFont="1" applyFill="1" applyBorder="1" applyAlignment="1">
      <alignment horizontal="center" vertical="center" wrapText="1"/>
    </xf>
    <xf numFmtId="9" fontId="21" fillId="13" borderId="43" xfId="1" applyFont="1" applyFill="1" applyBorder="1" applyAlignment="1">
      <alignment horizontal="center" vertical="center"/>
    </xf>
    <xf numFmtId="0" fontId="21" fillId="6" borderId="42" xfId="0" applyFont="1" applyFill="1" applyBorder="1" applyAlignment="1">
      <alignment horizontal="center" vertical="center"/>
    </xf>
    <xf numFmtId="0" fontId="21" fillId="2" borderId="40" xfId="0" applyFont="1" applyFill="1" applyBorder="1" applyAlignment="1">
      <alignment horizontal="center" vertical="center"/>
    </xf>
    <xf numFmtId="0" fontId="22" fillId="6" borderId="31" xfId="0" applyFont="1" applyFill="1" applyBorder="1" applyAlignment="1">
      <alignment horizontal="center" vertical="center" wrapText="1"/>
    </xf>
    <xf numFmtId="0" fontId="20" fillId="6" borderId="31" xfId="0" applyFont="1" applyFill="1" applyBorder="1" applyAlignment="1">
      <alignment horizontal="center" vertical="center" wrapText="1"/>
    </xf>
    <xf numFmtId="0" fontId="22" fillId="6" borderId="31" xfId="0" applyFont="1" applyFill="1" applyBorder="1" applyAlignment="1">
      <alignment horizontal="justify" vertical="center" wrapText="1"/>
    </xf>
    <xf numFmtId="0" fontId="23" fillId="6" borderId="31" xfId="0" applyFont="1" applyFill="1" applyBorder="1" applyAlignment="1">
      <alignment horizontal="center" vertical="center" wrapText="1"/>
    </xf>
    <xf numFmtId="0" fontId="22" fillId="6" borderId="32" xfId="0" applyFont="1" applyFill="1" applyBorder="1" applyAlignment="1">
      <alignment horizontal="justify" vertical="center" wrapText="1"/>
    </xf>
    <xf numFmtId="0" fontId="20" fillId="6" borderId="31" xfId="0" applyFont="1" applyFill="1" applyBorder="1"/>
    <xf numFmtId="0" fontId="20" fillId="2" borderId="31" xfId="0" applyFont="1" applyFill="1" applyBorder="1"/>
    <xf numFmtId="0" fontId="20" fillId="6" borderId="31" xfId="0" applyFont="1" applyFill="1" applyBorder="1" applyAlignment="1">
      <alignment horizontal="center" vertical="center"/>
    </xf>
    <xf numFmtId="0" fontId="20" fillId="2" borderId="32" xfId="0" applyFont="1" applyFill="1" applyBorder="1"/>
    <xf numFmtId="9" fontId="21" fillId="12" borderId="44" xfId="1" applyFont="1" applyFill="1" applyBorder="1" applyAlignment="1">
      <alignment horizontal="center" vertical="center"/>
    </xf>
    <xf numFmtId="0" fontId="20" fillId="6" borderId="45" xfId="0" applyFont="1" applyFill="1" applyBorder="1"/>
    <xf numFmtId="0" fontId="20" fillId="2" borderId="32" xfId="0" applyFont="1" applyFill="1" applyBorder="1" applyAlignment="1">
      <alignment horizontal="center" vertical="center" wrapText="1"/>
    </xf>
    <xf numFmtId="1" fontId="21" fillId="13" borderId="46" xfId="0" applyNumberFormat="1" applyFont="1" applyFill="1" applyBorder="1" applyAlignment="1">
      <alignment horizontal="center" vertical="center"/>
    </xf>
    <xf numFmtId="0" fontId="20" fillId="6" borderId="45" xfId="0" applyFont="1" applyFill="1" applyBorder="1" applyAlignment="1">
      <alignment horizontal="center" vertical="center"/>
    </xf>
    <xf numFmtId="0" fontId="20" fillId="2" borderId="31" xfId="0" applyFont="1" applyFill="1" applyBorder="1" applyAlignment="1">
      <alignment horizontal="center" vertical="center" wrapText="1"/>
    </xf>
    <xf numFmtId="0" fontId="21" fillId="13" borderId="47" xfId="0" applyFont="1" applyFill="1" applyBorder="1" applyAlignment="1">
      <alignment horizontal="center" vertical="center"/>
    </xf>
    <xf numFmtId="9" fontId="29" fillId="2" borderId="35" xfId="1" applyFont="1" applyFill="1" applyBorder="1" applyAlignment="1">
      <alignment horizontal="center" vertical="center"/>
    </xf>
    <xf numFmtId="9" fontId="29" fillId="2" borderId="0" xfId="1" applyFont="1" applyFill="1" applyAlignment="1">
      <alignment horizontal="center" vertical="center"/>
    </xf>
    <xf numFmtId="9" fontId="29" fillId="2" borderId="0" xfId="0" applyNumberFormat="1" applyFont="1" applyFill="1" applyAlignment="1">
      <alignment horizontal="center" vertical="center"/>
    </xf>
    <xf numFmtId="10" fontId="29" fillId="2" borderId="0" xfId="1" applyNumberFormat="1" applyFont="1" applyFill="1" applyAlignment="1">
      <alignment horizontal="center" vertical="center"/>
    </xf>
    <xf numFmtId="164" fontId="29" fillId="2" borderId="0" xfId="1" applyNumberFormat="1" applyFont="1" applyFill="1" applyAlignment="1">
      <alignment horizontal="center" vertical="center"/>
    </xf>
    <xf numFmtId="10" fontId="25" fillId="6" borderId="40" xfId="0" applyNumberFormat="1" applyFont="1" applyFill="1" applyBorder="1" applyAlignment="1">
      <alignment horizontal="center" vertical="center" wrapText="1"/>
    </xf>
    <xf numFmtId="1" fontId="25" fillId="6" borderId="40" xfId="1" applyNumberFormat="1" applyFont="1" applyFill="1" applyBorder="1" applyAlignment="1">
      <alignment horizontal="center" vertical="center" wrapText="1"/>
    </xf>
    <xf numFmtId="0" fontId="25" fillId="0" borderId="11" xfId="0" applyFont="1" applyBorder="1" applyAlignment="1">
      <alignment horizontal="center" vertical="center" wrapText="1"/>
    </xf>
    <xf numFmtId="10" fontId="19" fillId="10" borderId="1" xfId="0" applyNumberFormat="1" applyFont="1" applyFill="1" applyBorder="1" applyAlignment="1">
      <alignment horizontal="center" vertical="center" wrapText="1"/>
    </xf>
    <xf numFmtId="0" fontId="22" fillId="10" borderId="19" xfId="0" applyFont="1" applyFill="1" applyBorder="1" applyAlignment="1">
      <alignment horizontal="justify" vertical="center" wrapText="1"/>
    </xf>
    <xf numFmtId="0" fontId="19" fillId="10" borderId="1"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22" fillId="11" borderId="1"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0" fillId="10" borderId="18"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23" fillId="9" borderId="17" xfId="0" applyFont="1" applyFill="1" applyBorder="1" applyAlignment="1">
      <alignment horizontal="center" vertical="center" wrapText="1"/>
    </xf>
    <xf numFmtId="0" fontId="23" fillId="9" borderId="13" xfId="0" applyFont="1" applyFill="1" applyBorder="1" applyAlignment="1">
      <alignment horizontal="center" vertical="center"/>
    </xf>
    <xf numFmtId="0" fontId="23" fillId="9" borderId="16" xfId="0" applyFont="1" applyFill="1" applyBorder="1" applyAlignment="1">
      <alignment horizontal="center" vertical="center"/>
    </xf>
    <xf numFmtId="0" fontId="20" fillId="2" borderId="3" xfId="0" applyFont="1" applyFill="1" applyBorder="1" applyAlignment="1">
      <alignment horizontal="center" vertical="center" textRotation="90" wrapText="1"/>
    </xf>
    <xf numFmtId="0" fontId="22" fillId="6" borderId="15" xfId="0" applyFont="1" applyFill="1" applyBorder="1" applyAlignment="1">
      <alignment horizontal="center" vertical="center" wrapText="1"/>
    </xf>
    <xf numFmtId="0" fontId="22" fillId="10" borderId="1" xfId="0" applyFont="1" applyFill="1" applyBorder="1" applyAlignment="1">
      <alignment horizontal="justify" vertical="center" wrapText="1"/>
    </xf>
    <xf numFmtId="0" fontId="23" fillId="9" borderId="13" xfId="0" applyFont="1" applyFill="1" applyBorder="1" applyAlignment="1">
      <alignment horizontal="center" vertical="center" wrapText="1"/>
    </xf>
    <xf numFmtId="0" fontId="23" fillId="9" borderId="16" xfId="0" applyFont="1" applyFill="1" applyBorder="1" applyAlignment="1">
      <alignment horizontal="center" vertical="center" wrapText="1"/>
    </xf>
    <xf numFmtId="0" fontId="22" fillId="10" borderId="18" xfId="0" applyFont="1" applyFill="1" applyBorder="1" applyAlignment="1">
      <alignment horizontal="center" vertical="center" wrapText="1"/>
    </xf>
    <xf numFmtId="0" fontId="23" fillId="9" borderId="12" xfId="0" applyFont="1" applyFill="1" applyBorder="1" applyAlignment="1">
      <alignment horizontal="center" vertical="center"/>
    </xf>
    <xf numFmtId="0" fontId="23" fillId="9" borderId="15" xfId="0" applyFont="1" applyFill="1" applyBorder="1" applyAlignment="1">
      <alignment horizontal="center" vertical="center"/>
    </xf>
    <xf numFmtId="0" fontId="22" fillId="6" borderId="16" xfId="0" applyFont="1" applyFill="1" applyBorder="1" applyAlignment="1">
      <alignment horizontal="center" vertical="center" wrapText="1"/>
    </xf>
    <xf numFmtId="9" fontId="19" fillId="10" borderId="1" xfId="0" applyNumberFormat="1" applyFont="1" applyFill="1" applyBorder="1" applyAlignment="1">
      <alignment horizontal="center" vertical="center" wrapText="1"/>
    </xf>
    <xf numFmtId="0" fontId="22" fillId="10" borderId="39" xfId="0" applyFont="1" applyFill="1" applyBorder="1" applyAlignment="1">
      <alignment horizontal="center" vertical="center" wrapText="1"/>
    </xf>
    <xf numFmtId="0" fontId="22" fillId="10" borderId="40" xfId="0" applyFont="1" applyFill="1" applyBorder="1" applyAlignment="1">
      <alignment horizontal="center" vertical="center" wrapText="1"/>
    </xf>
    <xf numFmtId="0" fontId="20" fillId="10" borderId="40" xfId="0" applyFont="1" applyFill="1" applyBorder="1" applyAlignment="1">
      <alignment horizontal="center" vertical="center" wrapText="1"/>
    </xf>
    <xf numFmtId="0" fontId="22" fillId="6" borderId="39" xfId="0" applyFont="1" applyFill="1" applyBorder="1" applyAlignment="1">
      <alignment horizontal="center" vertical="center" wrapText="1"/>
    </xf>
    <xf numFmtId="0" fontId="22" fillId="6" borderId="30" xfId="0" applyFont="1" applyFill="1" applyBorder="1" applyAlignment="1">
      <alignment horizontal="center" vertical="center" wrapText="1"/>
    </xf>
    <xf numFmtId="0" fontId="22" fillId="6" borderId="40" xfId="0" applyFont="1" applyFill="1" applyBorder="1" applyAlignment="1">
      <alignment horizontal="center" vertical="center" wrapText="1"/>
    </xf>
    <xf numFmtId="0" fontId="22" fillId="6" borderId="31" xfId="0" applyFont="1" applyFill="1" applyBorder="1" applyAlignment="1">
      <alignment horizontal="center" vertical="center" wrapText="1"/>
    </xf>
    <xf numFmtId="0" fontId="20" fillId="10" borderId="39" xfId="0" applyFont="1" applyFill="1" applyBorder="1" applyAlignment="1">
      <alignment horizontal="center" vertical="center" wrapText="1"/>
    </xf>
    <xf numFmtId="0" fontId="20" fillId="6" borderId="40" xfId="0" applyFont="1" applyFill="1" applyBorder="1" applyAlignment="1">
      <alignment horizontal="center" vertical="center" wrapText="1"/>
    </xf>
    <xf numFmtId="0" fontId="23" fillId="9" borderId="25" xfId="0" applyFont="1" applyFill="1" applyBorder="1" applyAlignment="1">
      <alignment horizontal="center" vertical="center" wrapText="1"/>
    </xf>
    <xf numFmtId="0" fontId="23" fillId="9" borderId="26" xfId="0" applyFont="1" applyFill="1" applyBorder="1" applyAlignment="1">
      <alignment horizontal="center" vertical="center" wrapText="1"/>
    </xf>
    <xf numFmtId="0" fontId="23" fillId="9" borderId="27" xfId="0" applyFont="1" applyFill="1" applyBorder="1" applyAlignment="1">
      <alignment horizontal="center" vertical="center" wrapText="1"/>
    </xf>
    <xf numFmtId="0" fontId="23" fillId="12" borderId="28" xfId="0" applyFont="1" applyFill="1" applyBorder="1" applyAlignment="1">
      <alignment horizontal="center" vertical="center" wrapText="1"/>
    </xf>
    <xf numFmtId="0" fontId="23" fillId="12" borderId="37" xfId="0" applyFont="1" applyFill="1" applyBorder="1" applyAlignment="1">
      <alignment horizontal="center" vertical="center" wrapText="1"/>
    </xf>
    <xf numFmtId="0" fontId="21" fillId="12" borderId="29" xfId="0" applyFont="1" applyFill="1" applyBorder="1" applyAlignment="1">
      <alignment horizontal="center" vertical="center"/>
    </xf>
    <xf numFmtId="0" fontId="21" fillId="12" borderId="38" xfId="0" applyFont="1" applyFill="1" applyBorder="1" applyAlignment="1">
      <alignment horizontal="center" vertical="center"/>
    </xf>
    <xf numFmtId="0" fontId="23" fillId="9" borderId="23" xfId="0" applyFont="1" applyFill="1" applyBorder="1" applyAlignment="1">
      <alignment horizontal="center" vertical="center" wrapText="1"/>
    </xf>
    <xf numFmtId="0" fontId="23" fillId="9" borderId="31" xfId="0" applyFont="1" applyFill="1" applyBorder="1" applyAlignment="1">
      <alignment horizontal="center" vertical="center" wrapText="1"/>
    </xf>
    <xf numFmtId="0" fontId="23" fillId="9" borderId="24" xfId="0" applyFont="1" applyFill="1" applyBorder="1" applyAlignment="1">
      <alignment horizontal="center" vertical="center" wrapText="1"/>
    </xf>
    <xf numFmtId="0" fontId="23" fillId="9" borderId="32" xfId="0" applyFont="1" applyFill="1" applyBorder="1" applyAlignment="1">
      <alignment horizontal="center" vertical="center" wrapText="1"/>
    </xf>
    <xf numFmtId="0" fontId="25" fillId="0" borderId="0" xfId="0" applyFont="1" applyAlignment="1">
      <alignment horizontal="center" vertical="center" wrapText="1"/>
    </xf>
    <xf numFmtId="0" fontId="23" fillId="9" borderId="22" xfId="0" applyFont="1" applyFill="1" applyBorder="1" applyAlignment="1">
      <alignment horizontal="center" vertical="center" wrapText="1"/>
    </xf>
    <xf numFmtId="0" fontId="23" fillId="9" borderId="30" xfId="0" applyFont="1" applyFill="1" applyBorder="1" applyAlignment="1">
      <alignment horizontal="center" vertical="center" wrapText="1"/>
    </xf>
    <xf numFmtId="0" fontId="23" fillId="9" borderId="23" xfId="0" applyFont="1" applyFill="1" applyBorder="1" applyAlignment="1">
      <alignment horizontal="center" vertical="center"/>
    </xf>
    <xf numFmtId="0" fontId="23" fillId="9" borderId="31" xfId="0" applyFont="1" applyFill="1" applyBorder="1" applyAlignment="1">
      <alignment horizontal="center" vertical="center"/>
    </xf>
    <xf numFmtId="0" fontId="4" fillId="2" borderId="0" xfId="0" applyFont="1" applyFill="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1" xfId="0" applyFont="1" applyFill="1" applyBorder="1" applyAlignment="1">
      <alignment horizontal="center" vertical="center" wrapText="1"/>
    </xf>
    <xf numFmtId="0" fontId="23" fillId="0" borderId="25" xfId="0" applyFont="1" applyBorder="1" applyAlignment="1">
      <alignment horizontal="center" wrapText="1"/>
    </xf>
    <xf numFmtId="0" fontId="21" fillId="9" borderId="48" xfId="0" applyFont="1" applyFill="1" applyBorder="1" applyAlignment="1">
      <alignment horizontal="center" vertical="center" wrapText="1"/>
    </xf>
    <xf numFmtId="0" fontId="21" fillId="9" borderId="49" xfId="0" applyFont="1" applyFill="1" applyBorder="1" applyAlignment="1">
      <alignment horizontal="center" vertical="center" wrapText="1"/>
    </xf>
    <xf numFmtId="0" fontId="21" fillId="14" borderId="22" xfId="0" applyFont="1" applyFill="1" applyBorder="1" applyAlignment="1">
      <alignment horizontal="center" vertical="center" wrapText="1"/>
    </xf>
    <xf numFmtId="0" fontId="21" fillId="14" borderId="23" xfId="0" applyFont="1" applyFill="1" applyBorder="1" applyAlignment="1">
      <alignment horizontal="center" vertical="center" wrapText="1"/>
    </xf>
    <xf numFmtId="0" fontId="21" fillId="14" borderId="23" xfId="0" applyFont="1" applyFill="1" applyBorder="1" applyAlignment="1">
      <alignment horizontal="center" vertical="center"/>
    </xf>
    <xf numFmtId="0" fontId="21" fillId="14" borderId="24" xfId="0" applyFont="1" applyFill="1" applyBorder="1" applyAlignment="1">
      <alignment horizontal="center" vertical="center" wrapText="1"/>
    </xf>
    <xf numFmtId="0" fontId="21" fillId="14" borderId="30" xfId="0" applyFont="1" applyFill="1" applyBorder="1" applyAlignment="1">
      <alignment horizontal="center" vertical="center" wrapText="1"/>
    </xf>
    <xf numFmtId="0" fontId="21" fillId="14" borderId="31" xfId="0" applyFont="1" applyFill="1" applyBorder="1" applyAlignment="1">
      <alignment horizontal="center" vertical="center" wrapText="1"/>
    </xf>
    <xf numFmtId="0" fontId="21" fillId="14" borderId="31" xfId="0" applyFont="1" applyFill="1" applyBorder="1" applyAlignment="1">
      <alignment horizontal="center" vertical="center"/>
    </xf>
    <xf numFmtId="0" fontId="21" fillId="14" borderId="31" xfId="0" applyFont="1" applyFill="1" applyBorder="1" applyAlignment="1">
      <alignment horizontal="center" vertical="center" wrapText="1"/>
    </xf>
    <xf numFmtId="0" fontId="21" fillId="14" borderId="31" xfId="0" applyFont="1" applyFill="1" applyBorder="1" applyAlignment="1">
      <alignment horizontal="center" vertical="center"/>
    </xf>
    <xf numFmtId="0" fontId="21" fillId="14" borderId="32" xfId="0" applyFont="1" applyFill="1" applyBorder="1" applyAlignment="1">
      <alignment horizontal="center" vertical="center" wrapText="1"/>
    </xf>
    <xf numFmtId="0" fontId="30" fillId="2" borderId="40" xfId="0" applyFont="1" applyFill="1" applyBorder="1" applyAlignment="1">
      <alignment horizontal="left" vertical="center" wrapText="1" readingOrder="1"/>
    </xf>
    <xf numFmtId="14" fontId="20" fillId="2" borderId="40" xfId="0" applyNumberFormat="1" applyFont="1" applyFill="1" applyBorder="1" applyAlignment="1">
      <alignment horizontal="center" vertical="center"/>
    </xf>
    <xf numFmtId="0" fontId="19" fillId="2" borderId="40" xfId="0" applyFont="1" applyFill="1" applyBorder="1" applyAlignment="1">
      <alignment horizontal="center" vertical="center" wrapText="1" readingOrder="1"/>
    </xf>
    <xf numFmtId="0" fontId="20" fillId="2" borderId="40" xfId="0" applyFont="1" applyFill="1" applyBorder="1" applyAlignment="1">
      <alignment horizontal="center" vertical="center"/>
    </xf>
    <xf numFmtId="0" fontId="20" fillId="2" borderId="50" xfId="0" applyFont="1" applyFill="1" applyBorder="1" applyAlignment="1">
      <alignment horizontal="justify" vertical="center" wrapText="1"/>
    </xf>
    <xf numFmtId="0" fontId="20" fillId="2" borderId="50" xfId="0" applyFont="1" applyFill="1" applyBorder="1" applyAlignment="1">
      <alignment horizontal="center" vertical="center"/>
    </xf>
    <xf numFmtId="0" fontId="22" fillId="2" borderId="50" xfId="0" applyFont="1" applyFill="1" applyBorder="1" applyAlignment="1">
      <alignment horizontal="center" vertical="center" wrapText="1"/>
    </xf>
    <xf numFmtId="17" fontId="20" fillId="2" borderId="50" xfId="0" applyNumberFormat="1" applyFont="1" applyFill="1" applyBorder="1" applyAlignment="1">
      <alignment horizontal="center" vertical="center"/>
    </xf>
    <xf numFmtId="0" fontId="21" fillId="2" borderId="50" xfId="0" applyFont="1" applyFill="1" applyBorder="1" applyAlignment="1">
      <alignment horizontal="center" vertical="center"/>
    </xf>
    <xf numFmtId="0" fontId="30" fillId="2" borderId="40" xfId="0" applyFont="1" applyFill="1" applyBorder="1" applyAlignment="1">
      <alignment horizontal="center" vertical="center" wrapText="1" readingOrder="1"/>
    </xf>
    <xf numFmtId="0" fontId="20" fillId="0" borderId="40" xfId="0" applyFont="1" applyBorder="1" applyAlignment="1">
      <alignment horizontal="center" vertical="center"/>
    </xf>
    <xf numFmtId="0" fontId="21" fillId="0" borderId="40" xfId="0" applyFont="1" applyBorder="1" applyAlignment="1">
      <alignment horizontal="center" vertical="center"/>
    </xf>
    <xf numFmtId="17" fontId="20" fillId="0" borderId="40" xfId="0" applyNumberFormat="1" applyFont="1" applyBorder="1" applyAlignment="1">
      <alignment horizontal="center" vertical="center"/>
    </xf>
    <xf numFmtId="9" fontId="20" fillId="0" borderId="40" xfId="0" applyNumberFormat="1" applyFont="1" applyBorder="1" applyAlignment="1">
      <alignment horizontal="center" vertical="center"/>
    </xf>
    <xf numFmtId="10" fontId="20" fillId="0" borderId="40" xfId="0" applyNumberFormat="1" applyFont="1" applyBorder="1" applyAlignment="1">
      <alignment horizontal="center" vertical="center"/>
    </xf>
    <xf numFmtId="9" fontId="21" fillId="0" borderId="40" xfId="0" applyNumberFormat="1" applyFont="1" applyBorder="1" applyAlignment="1">
      <alignment horizontal="center" vertical="center"/>
    </xf>
    <xf numFmtId="10" fontId="21" fillId="0" borderId="40" xfId="0" applyNumberFormat="1" applyFont="1" applyBorder="1" applyAlignment="1">
      <alignment horizontal="center" vertical="center"/>
    </xf>
    <xf numFmtId="9" fontId="21" fillId="2" borderId="50" xfId="0" applyNumberFormat="1"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3366CC"/>
      <color rgb="FF6699FF"/>
      <color rgb="FFFF9999"/>
      <color rgb="FFCCECFF"/>
      <color rgb="FFFFCCFF"/>
      <color rgb="FF99FF66"/>
      <color rgb="FFCCCCFF"/>
      <color rgb="FFF6E8F8"/>
      <color rgb="FFEED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81643</xdr:colOff>
      <xdr:row>0</xdr:row>
      <xdr:rowOff>149679</xdr:rowOff>
    </xdr:from>
    <xdr:to>
      <xdr:col>1</xdr:col>
      <xdr:colOff>63029</xdr:colOff>
      <xdr:row>0</xdr:row>
      <xdr:rowOff>1379674</xdr:rowOff>
    </xdr:to>
    <xdr:pic>
      <xdr:nvPicPr>
        <xdr:cNvPr id="2" name="Imagen 1" descr="Imagen que contiene Logotipo&#10;&#10;Descripción generada automáticamente">
          <a:extLst>
            <a:ext uri="{FF2B5EF4-FFF2-40B4-BE49-F238E27FC236}">
              <a16:creationId xmlns:a16="http://schemas.microsoft.com/office/drawing/2014/main" id="{29DA0E63-94C1-4BC5-890F-43DD3851D71C}"/>
            </a:ext>
          </a:extLst>
        </xdr:cNvPr>
        <xdr:cNvPicPr>
          <a:picLocks noChangeAspect="1"/>
        </xdr:cNvPicPr>
      </xdr:nvPicPr>
      <xdr:blipFill>
        <a:blip xmlns:r="http://schemas.openxmlformats.org/officeDocument/2006/relationships" r:embed="rId1"/>
        <a:stretch>
          <a:fillRect/>
        </a:stretch>
      </xdr:blipFill>
      <xdr:spPr>
        <a:xfrm>
          <a:off x="81643" y="149679"/>
          <a:ext cx="2866100" cy="1229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28577</xdr:rowOff>
    </xdr:from>
    <xdr:to>
      <xdr:col>0</xdr:col>
      <xdr:colOff>1971676</xdr:colOff>
      <xdr:row>0</xdr:row>
      <xdr:rowOff>847725</xdr:rowOff>
    </xdr:to>
    <xdr:pic>
      <xdr:nvPicPr>
        <xdr:cNvPr id="2" name="Imagen 1" descr="Imagen que contiene Logotipo&#10;&#10;Descripción generada automáticamente">
          <a:extLst>
            <a:ext uri="{FF2B5EF4-FFF2-40B4-BE49-F238E27FC236}">
              <a16:creationId xmlns:a16="http://schemas.microsoft.com/office/drawing/2014/main" id="{8CF500C6-61FC-45AE-A7D7-6311A87A45F2}"/>
            </a:ext>
          </a:extLst>
        </xdr:cNvPr>
        <xdr:cNvPicPr>
          <a:picLocks noChangeAspect="1"/>
        </xdr:cNvPicPr>
      </xdr:nvPicPr>
      <xdr:blipFill>
        <a:blip xmlns:r="http://schemas.openxmlformats.org/officeDocument/2006/relationships" r:embed="rId1"/>
        <a:stretch>
          <a:fillRect/>
        </a:stretch>
      </xdr:blipFill>
      <xdr:spPr>
        <a:xfrm>
          <a:off x="171450" y="28577"/>
          <a:ext cx="1800226" cy="8191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250712</xdr:colOff>
      <xdr:row>0</xdr:row>
      <xdr:rowOff>238124</xdr:rowOff>
    </xdr:from>
    <xdr:to>
      <xdr:col>0</xdr:col>
      <xdr:colOff>2352676</xdr:colOff>
      <xdr:row>0</xdr:row>
      <xdr:rowOff>1171575</xdr:rowOff>
    </xdr:to>
    <xdr:pic>
      <xdr:nvPicPr>
        <xdr:cNvPr id="2" name="Imagen 1" descr="Imagen que contiene Logotipo&#10;&#10;Descripción generada automáticamente">
          <a:extLst>
            <a:ext uri="{FF2B5EF4-FFF2-40B4-BE49-F238E27FC236}">
              <a16:creationId xmlns:a16="http://schemas.microsoft.com/office/drawing/2014/main" id="{877EA204-7F4B-4F5D-A6AE-6A9E3BD88A09}"/>
            </a:ext>
          </a:extLst>
        </xdr:cNvPr>
        <xdr:cNvPicPr>
          <a:picLocks noChangeAspect="1"/>
        </xdr:cNvPicPr>
      </xdr:nvPicPr>
      <xdr:blipFill>
        <a:blip xmlns:r="http://schemas.openxmlformats.org/officeDocument/2006/relationships" r:embed="rId1"/>
        <a:stretch>
          <a:fillRect/>
        </a:stretch>
      </xdr:blipFill>
      <xdr:spPr>
        <a:xfrm>
          <a:off x="250712" y="238124"/>
          <a:ext cx="2101964" cy="9334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508000</xdr:colOff>
      <xdr:row>0</xdr:row>
      <xdr:rowOff>174625</xdr:rowOff>
    </xdr:from>
    <xdr:to>
      <xdr:col>19</xdr:col>
      <xdr:colOff>2199640</xdr:colOff>
      <xdr:row>3</xdr:row>
      <xdr:rowOff>49165</xdr:rowOff>
    </xdr:to>
    <xdr:pic>
      <xdr:nvPicPr>
        <xdr:cNvPr id="2" name="Imagen 1" descr="Imagen que contiene Logotipo&#10;&#10;Descripción generada automáticament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052125" y="174625"/>
          <a:ext cx="1767840" cy="636540"/>
        </a:xfrm>
        <a:prstGeom prst="rect">
          <a:avLst/>
        </a:prstGeom>
      </xdr:spPr>
    </xdr:pic>
    <xdr:clientData/>
  </xdr:twoCellAnchor>
  <xdr:twoCellAnchor editAs="oneCell">
    <xdr:from>
      <xdr:col>0</xdr:col>
      <xdr:colOff>312420</xdr:colOff>
      <xdr:row>0</xdr:row>
      <xdr:rowOff>219710</xdr:rowOff>
    </xdr:from>
    <xdr:to>
      <xdr:col>0</xdr:col>
      <xdr:colOff>1920240</xdr:colOff>
      <xdr:row>3</xdr:row>
      <xdr:rowOff>52070</xdr:rowOff>
    </xdr:to>
    <xdr:pic>
      <xdr:nvPicPr>
        <xdr:cNvPr id="3" name="Imagen 2" descr="Logo Colombia Compra Eficiente - Enlace ir a Home página ">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2420" y="219710"/>
          <a:ext cx="1607820" cy="594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a Hernandez" id="{D2EA812F-8B25-E448-931A-D74ACF53E300}" userId="536f385be56022b1"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5" dT="2023-11-08T01:59:11.62" personId="{D2EA812F-8B25-E448-931A-D74ACF53E300}" id="{486590B7-8A97-974E-B0DA-604B5B022378}">
    <text>Si el compromiso está incluido en  las bases del PND 2022-2026, seleccione la transformación y el catalizador al que corresponde</text>
  </threadedComment>
  <threadedComment ref="F6" dT="2023-11-08T02:01:03.36" personId="{D2EA812F-8B25-E448-931A-D74ACF53E300}" id="{26241472-A9CE-CF43-83DB-C105FB7A93FC}">
    <text>Seleccione el ODS relacionado.  Si aplican varios, seleccione el principal.</text>
  </threadedComment>
  <threadedComment ref="G6" dT="2023-11-08T02:01:16.56" personId="{D2EA812F-8B25-E448-931A-D74ACF53E300}" id="{ED0FC33A-2ECA-B948-8342-83BEE4A02AD7}">
    <text>Si hay relación con compromisos OCDE, relacione el compromiso correspondiente.</text>
  </threadedComment>
  <threadedComment ref="H6" dT="2023-11-08T02:01:40.45" personId="{D2EA812F-8B25-E448-931A-D74ACF53E300}" id="{7883D25F-DAA5-3842-BEB4-A14D094FF01C}">
    <text>Si aplica, seleccione el acuerdo del PMI relacionado.</text>
  </threadedComment>
  <threadedComment ref="I6" dT="2023-11-08T02:02:00.85" personId="{D2EA812F-8B25-E448-931A-D74ACF53E300}" id="{4DBF9883-AFBA-5F4F-8825-4701B2F9166F}">
    <text>Si aplica, seleccione la política MIPG relacionada.</text>
  </threadedComment>
  <threadedComment ref="J6" dT="2023-11-08T02:04:03.66" personId="{D2EA812F-8B25-E448-931A-D74ACF53E300}" id="{E487D895-0873-F242-A36C-FB44C8B75DFF}">
    <text>Si este compromiso se asocia a algún otro clasificador o temática interna de su entidad, relaciónela aquí.</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4E296-DCB4-AD4D-BA51-1D6C06C32775}">
  <sheetPr>
    <pageSetUpPr fitToPage="1"/>
  </sheetPr>
  <dimension ref="A1:P24"/>
  <sheetViews>
    <sheetView tabSelected="1" zoomScale="70" zoomScaleNormal="70" workbookViewId="0">
      <pane ySplit="3" topLeftCell="A4" activePane="bottomLeft" state="frozen"/>
      <selection activeCell="A3" sqref="A3"/>
      <selection pane="bottomLeft" activeCell="B4" sqref="B4"/>
    </sheetView>
  </sheetViews>
  <sheetFormatPr baseColWidth="10" defaultColWidth="11.42578125" defaultRowHeight="39" customHeight="1" x14ac:dyDescent="0.2"/>
  <cols>
    <col min="1" max="1" width="43.28515625" style="39" customWidth="1"/>
    <col min="2" max="2" width="53.7109375" style="39" customWidth="1"/>
    <col min="3" max="3" width="28.28515625" style="78" customWidth="1"/>
    <col min="4" max="4" width="35.85546875" style="40" customWidth="1"/>
    <col min="5" max="5" width="28.85546875" style="40" customWidth="1"/>
    <col min="6" max="6" width="69.28515625" style="40" customWidth="1"/>
    <col min="7" max="9" width="20.42578125" style="40" customWidth="1"/>
    <col min="10" max="10" width="28.85546875" style="81" customWidth="1"/>
    <col min="11" max="14" width="12.85546875" style="82" customWidth="1"/>
    <col min="15" max="15" width="80.28515625" style="83" customWidth="1"/>
    <col min="16" max="16" width="61.5703125" style="39" customWidth="1"/>
    <col min="17" max="16384" width="11.42578125" style="43"/>
  </cols>
  <sheetData>
    <row r="1" spans="1:16" ht="124.5" customHeight="1" thickBot="1" x14ac:dyDescent="0.25">
      <c r="A1" s="187" t="s">
        <v>0</v>
      </c>
      <c r="B1" s="187"/>
      <c r="C1" s="187"/>
      <c r="D1" s="187"/>
      <c r="E1" s="187"/>
      <c r="F1" s="187"/>
      <c r="G1" s="187"/>
      <c r="H1" s="187"/>
      <c r="I1" s="187"/>
      <c r="J1" s="187"/>
      <c r="K1" s="187"/>
      <c r="L1" s="187"/>
      <c r="M1" s="187"/>
      <c r="N1" s="187"/>
      <c r="O1" s="187"/>
      <c r="P1" s="84"/>
    </row>
    <row r="2" spans="1:16" s="44" customFormat="1" ht="39" customHeight="1" x14ac:dyDescent="0.25">
      <c r="A2" s="209" t="s">
        <v>1</v>
      </c>
      <c r="B2" s="201" t="s">
        <v>2</v>
      </c>
      <c r="C2" s="206" t="s">
        <v>3</v>
      </c>
      <c r="D2" s="201" t="s">
        <v>4</v>
      </c>
      <c r="E2" s="201" t="s">
        <v>5</v>
      </c>
      <c r="F2" s="206" t="s">
        <v>6</v>
      </c>
      <c r="G2" s="201" t="s">
        <v>7</v>
      </c>
      <c r="H2" s="206" t="s">
        <v>8</v>
      </c>
      <c r="I2" s="206" t="s">
        <v>9</v>
      </c>
      <c r="J2" s="206" t="s">
        <v>10</v>
      </c>
      <c r="K2" s="206" t="s">
        <v>11</v>
      </c>
      <c r="L2" s="206"/>
      <c r="M2" s="206"/>
      <c r="N2" s="206"/>
      <c r="O2" s="199" t="s">
        <v>12</v>
      </c>
    </row>
    <row r="3" spans="1:16" s="44" customFormat="1" ht="66" customHeight="1" thickBot="1" x14ac:dyDescent="0.3">
      <c r="A3" s="210"/>
      <c r="B3" s="202"/>
      <c r="C3" s="207"/>
      <c r="D3" s="202"/>
      <c r="E3" s="202"/>
      <c r="F3" s="207"/>
      <c r="G3" s="202"/>
      <c r="H3" s="207"/>
      <c r="I3" s="207"/>
      <c r="J3" s="207"/>
      <c r="K3" s="42">
        <v>2023</v>
      </c>
      <c r="L3" s="42">
        <v>2024</v>
      </c>
      <c r="M3" s="42">
        <v>2025</v>
      </c>
      <c r="N3" s="42">
        <v>2026</v>
      </c>
      <c r="O3" s="200"/>
    </row>
    <row r="4" spans="1:16" ht="123" customHeight="1" x14ac:dyDescent="0.2">
      <c r="A4" s="45" t="s">
        <v>13</v>
      </c>
      <c r="B4" s="46" t="s">
        <v>14</v>
      </c>
      <c r="C4" s="47" t="s">
        <v>15</v>
      </c>
      <c r="D4" s="47" t="s">
        <v>16</v>
      </c>
      <c r="E4" s="47" t="s">
        <v>17</v>
      </c>
      <c r="F4" s="48"/>
      <c r="G4" s="47" t="s">
        <v>18</v>
      </c>
      <c r="H4" s="47" t="s">
        <v>19</v>
      </c>
      <c r="I4" s="47" t="s">
        <v>20</v>
      </c>
      <c r="J4" s="47" t="s">
        <v>21</v>
      </c>
      <c r="K4" s="203" t="s">
        <v>22</v>
      </c>
      <c r="L4" s="203"/>
      <c r="M4" s="203"/>
      <c r="N4" s="203"/>
      <c r="O4" s="49" t="s">
        <v>23</v>
      </c>
    </row>
    <row r="5" spans="1:16" ht="168" customHeight="1" x14ac:dyDescent="0.2">
      <c r="A5" s="194" t="s">
        <v>24</v>
      </c>
      <c r="B5" s="195" t="s">
        <v>25</v>
      </c>
      <c r="C5" s="51" t="s">
        <v>26</v>
      </c>
      <c r="D5" s="51" t="s">
        <v>27</v>
      </c>
      <c r="E5" s="51" t="s">
        <v>28</v>
      </c>
      <c r="F5" s="52" t="s">
        <v>29</v>
      </c>
      <c r="G5" s="50">
        <v>1</v>
      </c>
      <c r="H5" s="51">
        <v>1</v>
      </c>
      <c r="I5" s="50" t="s">
        <v>30</v>
      </c>
      <c r="J5" s="53" t="s">
        <v>31</v>
      </c>
      <c r="K5" s="51">
        <v>0</v>
      </c>
      <c r="L5" s="51" t="s">
        <v>32</v>
      </c>
      <c r="M5" s="51" t="s">
        <v>33</v>
      </c>
      <c r="N5" s="51" t="s">
        <v>34</v>
      </c>
      <c r="O5" s="54" t="s">
        <v>35</v>
      </c>
    </row>
    <row r="6" spans="1:16" ht="163.5" customHeight="1" x14ac:dyDescent="0.2">
      <c r="A6" s="194"/>
      <c r="B6" s="195"/>
      <c r="C6" s="197" t="s">
        <v>36</v>
      </c>
      <c r="D6" s="51" t="s">
        <v>37</v>
      </c>
      <c r="E6" s="51" t="s">
        <v>38</v>
      </c>
      <c r="F6" s="55" t="s">
        <v>39</v>
      </c>
      <c r="G6" s="51">
        <v>4</v>
      </c>
      <c r="H6" s="51">
        <v>19</v>
      </c>
      <c r="I6" s="51" t="s">
        <v>40</v>
      </c>
      <c r="J6" s="56" t="s">
        <v>41</v>
      </c>
      <c r="K6" s="51">
        <v>4</v>
      </c>
      <c r="L6" s="51">
        <v>7</v>
      </c>
      <c r="M6" s="51">
        <v>4</v>
      </c>
      <c r="N6" s="51">
        <v>4</v>
      </c>
      <c r="O6" s="54" t="s">
        <v>42</v>
      </c>
    </row>
    <row r="7" spans="1:16" ht="163.5" customHeight="1" x14ac:dyDescent="0.2">
      <c r="A7" s="194"/>
      <c r="B7" s="195"/>
      <c r="C7" s="197"/>
      <c r="D7" s="51" t="s">
        <v>43</v>
      </c>
      <c r="E7" s="51" t="s">
        <v>44</v>
      </c>
      <c r="F7" s="55" t="s">
        <v>45</v>
      </c>
      <c r="G7" s="51">
        <v>2</v>
      </c>
      <c r="H7" s="51">
        <v>15</v>
      </c>
      <c r="I7" s="51" t="s">
        <v>40</v>
      </c>
      <c r="J7" s="56" t="s">
        <v>41</v>
      </c>
      <c r="K7" s="51">
        <v>4</v>
      </c>
      <c r="L7" s="51">
        <v>7</v>
      </c>
      <c r="M7" s="51">
        <v>2</v>
      </c>
      <c r="N7" s="51">
        <v>2</v>
      </c>
      <c r="O7" s="54" t="s">
        <v>46</v>
      </c>
    </row>
    <row r="8" spans="1:16" ht="132.75" customHeight="1" x14ac:dyDescent="0.2">
      <c r="A8" s="196" t="s">
        <v>47</v>
      </c>
      <c r="B8" s="193" t="s">
        <v>48</v>
      </c>
      <c r="C8" s="198" t="s">
        <v>36</v>
      </c>
      <c r="D8" s="58" t="s">
        <v>49</v>
      </c>
      <c r="E8" s="59" t="s">
        <v>50</v>
      </c>
      <c r="F8" s="60" t="s">
        <v>51</v>
      </c>
      <c r="G8" s="59">
        <v>0</v>
      </c>
      <c r="H8" s="59">
        <v>6</v>
      </c>
      <c r="I8" s="59" t="s">
        <v>30</v>
      </c>
      <c r="J8" s="61" t="s">
        <v>52</v>
      </c>
      <c r="K8" s="59">
        <v>3</v>
      </c>
      <c r="L8" s="59">
        <v>1</v>
      </c>
      <c r="M8" s="59">
        <v>1</v>
      </c>
      <c r="N8" s="59">
        <v>1</v>
      </c>
      <c r="O8" s="62" t="s">
        <v>53</v>
      </c>
    </row>
    <row r="9" spans="1:16" ht="75.75" customHeight="1" x14ac:dyDescent="0.2">
      <c r="A9" s="196"/>
      <c r="B9" s="193"/>
      <c r="C9" s="198"/>
      <c r="D9" s="192" t="s">
        <v>54</v>
      </c>
      <c r="E9" s="193" t="s">
        <v>55</v>
      </c>
      <c r="F9" s="205" t="s">
        <v>56</v>
      </c>
      <c r="G9" s="190">
        <v>0</v>
      </c>
      <c r="H9" s="212">
        <v>0.31</v>
      </c>
      <c r="I9" s="190" t="s">
        <v>57</v>
      </c>
      <c r="J9" s="191" t="s">
        <v>52</v>
      </c>
      <c r="K9" s="188">
        <v>0.23799999999999999</v>
      </c>
      <c r="L9" s="188">
        <v>0.28000000000000003</v>
      </c>
      <c r="M9" s="188">
        <v>0.3</v>
      </c>
      <c r="N9" s="188">
        <v>0.31</v>
      </c>
      <c r="O9" s="189" t="s">
        <v>58</v>
      </c>
    </row>
    <row r="10" spans="1:16" ht="60" customHeight="1" x14ac:dyDescent="0.2">
      <c r="A10" s="196"/>
      <c r="B10" s="193"/>
      <c r="C10" s="198"/>
      <c r="D10" s="192"/>
      <c r="E10" s="193"/>
      <c r="F10" s="205"/>
      <c r="G10" s="190"/>
      <c r="H10" s="212"/>
      <c r="I10" s="190"/>
      <c r="J10" s="191"/>
      <c r="K10" s="188"/>
      <c r="L10" s="188"/>
      <c r="M10" s="188"/>
      <c r="N10" s="188"/>
      <c r="O10" s="189"/>
    </row>
    <row r="11" spans="1:16" ht="270" customHeight="1" x14ac:dyDescent="0.2">
      <c r="A11" s="194" t="s">
        <v>59</v>
      </c>
      <c r="B11" s="195" t="s">
        <v>60</v>
      </c>
      <c r="C11" s="51" t="s">
        <v>36</v>
      </c>
      <c r="D11" s="51" t="s">
        <v>61</v>
      </c>
      <c r="E11" s="50" t="s">
        <v>62</v>
      </c>
      <c r="F11" s="52" t="s">
        <v>259</v>
      </c>
      <c r="G11" s="51" t="s">
        <v>63</v>
      </c>
      <c r="H11" s="64">
        <v>1</v>
      </c>
      <c r="I11" s="51" t="s">
        <v>57</v>
      </c>
      <c r="J11" s="56" t="s">
        <v>64</v>
      </c>
      <c r="K11" s="64">
        <v>0.2</v>
      </c>
      <c r="L11" s="64">
        <v>0.4</v>
      </c>
      <c r="M11" s="64">
        <v>0.2</v>
      </c>
      <c r="N11" s="64">
        <v>0.2</v>
      </c>
      <c r="O11" s="65" t="s">
        <v>65</v>
      </c>
    </row>
    <row r="12" spans="1:16" ht="170.25" customHeight="1" x14ac:dyDescent="0.2">
      <c r="A12" s="194"/>
      <c r="B12" s="195"/>
      <c r="C12" s="197" t="s">
        <v>26</v>
      </c>
      <c r="D12" s="51" t="s">
        <v>66</v>
      </c>
      <c r="E12" s="50" t="s">
        <v>258</v>
      </c>
      <c r="F12" s="63" t="s">
        <v>67</v>
      </c>
      <c r="G12" s="51" t="s">
        <v>63</v>
      </c>
      <c r="H12" s="51">
        <v>1</v>
      </c>
      <c r="I12" s="51" t="s">
        <v>40</v>
      </c>
      <c r="J12" s="56" t="s">
        <v>64</v>
      </c>
      <c r="K12" s="66">
        <v>0</v>
      </c>
      <c r="L12" s="66">
        <v>0.2</v>
      </c>
      <c r="M12" s="66">
        <v>0.65</v>
      </c>
      <c r="N12" s="66">
        <v>1</v>
      </c>
      <c r="O12" s="65" t="s">
        <v>257</v>
      </c>
    </row>
    <row r="13" spans="1:16" ht="279" customHeight="1" x14ac:dyDescent="0.2">
      <c r="A13" s="194"/>
      <c r="B13" s="195"/>
      <c r="C13" s="197"/>
      <c r="D13" s="51" t="s">
        <v>68</v>
      </c>
      <c r="E13" s="51" t="s">
        <v>69</v>
      </c>
      <c r="F13" s="86" t="s">
        <v>255</v>
      </c>
      <c r="G13" s="51" t="s">
        <v>63</v>
      </c>
      <c r="H13" s="51">
        <v>7</v>
      </c>
      <c r="I13" s="51" t="s">
        <v>40</v>
      </c>
      <c r="J13" s="56" t="s">
        <v>64</v>
      </c>
      <c r="K13" s="51">
        <v>2</v>
      </c>
      <c r="L13" s="51">
        <v>2</v>
      </c>
      <c r="M13" s="51">
        <v>2</v>
      </c>
      <c r="N13" s="51">
        <v>1</v>
      </c>
      <c r="O13" s="65" t="s">
        <v>256</v>
      </c>
    </row>
    <row r="14" spans="1:16" ht="240" customHeight="1" x14ac:dyDescent="0.2">
      <c r="A14" s="194"/>
      <c r="B14" s="195"/>
      <c r="C14" s="51" t="s">
        <v>70</v>
      </c>
      <c r="D14" s="51" t="s">
        <v>71</v>
      </c>
      <c r="E14" s="51" t="s">
        <v>62</v>
      </c>
      <c r="F14" s="63" t="s">
        <v>72</v>
      </c>
      <c r="G14" s="50" t="s">
        <v>73</v>
      </c>
      <c r="H14" s="64">
        <v>1</v>
      </c>
      <c r="I14" s="51" t="s">
        <v>57</v>
      </c>
      <c r="J14" s="56" t="s">
        <v>64</v>
      </c>
      <c r="K14" s="64">
        <v>0.3</v>
      </c>
      <c r="L14" s="64">
        <v>0.25</v>
      </c>
      <c r="M14" s="64">
        <v>0.25</v>
      </c>
      <c r="N14" s="64">
        <v>0.2</v>
      </c>
      <c r="O14" s="65" t="s">
        <v>74</v>
      </c>
    </row>
    <row r="15" spans="1:16" ht="150" customHeight="1" x14ac:dyDescent="0.2">
      <c r="A15" s="208" t="s">
        <v>75</v>
      </c>
      <c r="B15" s="193" t="s">
        <v>254</v>
      </c>
      <c r="C15" s="57" t="s">
        <v>76</v>
      </c>
      <c r="D15" s="57" t="s">
        <v>77</v>
      </c>
      <c r="E15" s="57" t="s">
        <v>78</v>
      </c>
      <c r="F15" s="60"/>
      <c r="G15" s="67">
        <v>40200</v>
      </c>
      <c r="H15" s="57">
        <v>14900</v>
      </c>
      <c r="I15" s="57" t="s">
        <v>40</v>
      </c>
      <c r="J15" s="68" t="s">
        <v>79</v>
      </c>
      <c r="K15" s="85">
        <v>30000</v>
      </c>
      <c r="L15" s="85">
        <v>49000</v>
      </c>
      <c r="M15" s="85">
        <v>40000</v>
      </c>
      <c r="N15" s="85">
        <v>30000</v>
      </c>
      <c r="O15" s="62" t="s">
        <v>80</v>
      </c>
    </row>
    <row r="16" spans="1:16" ht="141.75" customHeight="1" x14ac:dyDescent="0.2">
      <c r="A16" s="208"/>
      <c r="B16" s="193"/>
      <c r="C16" s="198" t="s">
        <v>36</v>
      </c>
      <c r="D16" s="57" t="s">
        <v>81</v>
      </c>
      <c r="E16" s="57" t="s">
        <v>82</v>
      </c>
      <c r="F16" s="60"/>
      <c r="G16" s="57" t="s">
        <v>63</v>
      </c>
      <c r="H16" s="69">
        <v>20000</v>
      </c>
      <c r="I16" s="57" t="s">
        <v>40</v>
      </c>
      <c r="J16" s="68" t="s">
        <v>79</v>
      </c>
      <c r="K16" s="69" t="s">
        <v>63</v>
      </c>
      <c r="L16" s="69">
        <v>6000</v>
      </c>
      <c r="M16" s="69">
        <f t="shared" ref="M16:N16" si="0">(M15*20%)</f>
        <v>8000</v>
      </c>
      <c r="N16" s="69">
        <f t="shared" si="0"/>
        <v>6000</v>
      </c>
      <c r="O16" s="62" t="s">
        <v>83</v>
      </c>
    </row>
    <row r="17" spans="1:15" ht="141.75" customHeight="1" x14ac:dyDescent="0.2">
      <c r="A17" s="208"/>
      <c r="B17" s="193"/>
      <c r="C17" s="198"/>
      <c r="D17" s="57" t="s">
        <v>84</v>
      </c>
      <c r="E17" s="57" t="s">
        <v>85</v>
      </c>
      <c r="F17" s="60"/>
      <c r="G17" s="57" t="s">
        <v>63</v>
      </c>
      <c r="H17" s="57">
        <v>32</v>
      </c>
      <c r="I17" s="57" t="s">
        <v>40</v>
      </c>
      <c r="J17" s="68" t="s">
        <v>79</v>
      </c>
      <c r="K17" s="57">
        <v>14</v>
      </c>
      <c r="L17" s="57">
        <v>20</v>
      </c>
      <c r="M17" s="57">
        <v>25</v>
      </c>
      <c r="N17" s="57">
        <v>15</v>
      </c>
      <c r="O17" s="62" t="s">
        <v>86</v>
      </c>
    </row>
    <row r="18" spans="1:15" ht="268.5" customHeight="1" x14ac:dyDescent="0.2">
      <c r="A18" s="194" t="s">
        <v>87</v>
      </c>
      <c r="B18" s="195" t="s">
        <v>88</v>
      </c>
      <c r="C18" s="51" t="s">
        <v>76</v>
      </c>
      <c r="D18" s="50" t="s">
        <v>89</v>
      </c>
      <c r="E18" s="50" t="s">
        <v>90</v>
      </c>
      <c r="F18" s="52" t="s">
        <v>91</v>
      </c>
      <c r="G18" s="50" t="s">
        <v>92</v>
      </c>
      <c r="H18" s="70">
        <v>1</v>
      </c>
      <c r="I18" s="50" t="s">
        <v>93</v>
      </c>
      <c r="J18" s="53" t="s">
        <v>94</v>
      </c>
      <c r="K18" s="70">
        <v>0.2</v>
      </c>
      <c r="L18" s="70">
        <v>0.8</v>
      </c>
      <c r="M18" s="71"/>
      <c r="N18" s="71"/>
      <c r="O18" s="54" t="s">
        <v>95</v>
      </c>
    </row>
    <row r="19" spans="1:15" ht="96" customHeight="1" x14ac:dyDescent="0.2">
      <c r="A19" s="194"/>
      <c r="B19" s="195"/>
      <c r="C19" s="51" t="s">
        <v>76</v>
      </c>
      <c r="D19" s="50" t="s">
        <v>96</v>
      </c>
      <c r="E19" s="50" t="s">
        <v>97</v>
      </c>
      <c r="F19" s="52" t="s">
        <v>98</v>
      </c>
      <c r="G19" s="50" t="s">
        <v>99</v>
      </c>
      <c r="H19" s="70">
        <v>1</v>
      </c>
      <c r="I19" s="50" t="s">
        <v>93</v>
      </c>
      <c r="J19" s="53" t="s">
        <v>100</v>
      </c>
      <c r="K19" s="50" t="s">
        <v>63</v>
      </c>
      <c r="L19" s="70">
        <v>0.3</v>
      </c>
      <c r="M19" s="70">
        <v>0.3</v>
      </c>
      <c r="N19" s="70">
        <v>0.4</v>
      </c>
      <c r="O19" s="54" t="s">
        <v>101</v>
      </c>
    </row>
    <row r="20" spans="1:15" ht="135" customHeight="1" thickBot="1" x14ac:dyDescent="0.25">
      <c r="A20" s="204"/>
      <c r="B20" s="211"/>
      <c r="C20" s="73" t="s">
        <v>76</v>
      </c>
      <c r="D20" s="73" t="s">
        <v>102</v>
      </c>
      <c r="E20" s="73" t="s">
        <v>103</v>
      </c>
      <c r="F20" s="74" t="s">
        <v>104</v>
      </c>
      <c r="G20" s="73">
        <v>0</v>
      </c>
      <c r="H20" s="73">
        <v>6</v>
      </c>
      <c r="I20" s="72" t="s">
        <v>40</v>
      </c>
      <c r="J20" s="75" t="s">
        <v>31</v>
      </c>
      <c r="K20" s="73">
        <v>0</v>
      </c>
      <c r="L20" s="73">
        <v>2</v>
      </c>
      <c r="M20" s="73">
        <v>2</v>
      </c>
      <c r="N20" s="73">
        <v>2</v>
      </c>
      <c r="O20" s="76" t="s">
        <v>105</v>
      </c>
    </row>
    <row r="21" spans="1:15" ht="39" customHeight="1" x14ac:dyDescent="0.2">
      <c r="A21" s="77"/>
      <c r="B21" s="77"/>
      <c r="D21" s="78"/>
      <c r="E21" s="78"/>
      <c r="F21" s="78"/>
      <c r="G21" s="78"/>
      <c r="H21" s="78"/>
      <c r="I21" s="78"/>
      <c r="J21" s="79"/>
      <c r="K21" s="41"/>
      <c r="L21" s="41"/>
      <c r="M21" s="41"/>
      <c r="N21" s="41"/>
      <c r="O21" s="80"/>
    </row>
    <row r="22" spans="1:15" ht="39" customHeight="1" x14ac:dyDescent="0.2">
      <c r="A22" s="77"/>
      <c r="B22" s="77"/>
      <c r="D22" s="78"/>
      <c r="E22" s="78"/>
      <c r="F22" s="78"/>
      <c r="G22" s="78"/>
      <c r="H22" s="78"/>
      <c r="I22" s="78"/>
      <c r="J22" s="79"/>
      <c r="K22" s="41"/>
      <c r="L22" s="41"/>
      <c r="M22" s="41"/>
      <c r="N22" s="41"/>
      <c r="O22" s="80"/>
    </row>
    <row r="23" spans="1:15" ht="39" customHeight="1" x14ac:dyDescent="0.2">
      <c r="A23" s="77"/>
      <c r="B23" s="77"/>
      <c r="D23" s="78"/>
      <c r="E23" s="78"/>
      <c r="F23" s="78"/>
      <c r="G23" s="78"/>
      <c r="H23" s="78"/>
      <c r="I23" s="78"/>
      <c r="J23" s="79"/>
      <c r="K23" s="41"/>
      <c r="L23" s="41"/>
      <c r="M23" s="41"/>
      <c r="N23" s="41"/>
      <c r="O23" s="80"/>
    </row>
    <row r="24" spans="1:15" ht="39" customHeight="1" x14ac:dyDescent="0.2">
      <c r="A24" s="77"/>
      <c r="B24" s="77"/>
      <c r="D24" s="78"/>
      <c r="E24" s="78"/>
      <c r="F24" s="78"/>
      <c r="G24" s="78"/>
      <c r="H24" s="78"/>
      <c r="I24" s="78"/>
      <c r="J24" s="79"/>
      <c r="K24" s="41"/>
      <c r="L24" s="41"/>
      <c r="M24" s="41"/>
      <c r="N24" s="41"/>
      <c r="O24" s="80"/>
    </row>
  </sheetData>
  <sheetProtection algorithmName="SHA-512" hashValue="0V5R5kj3Z6QOatUBjngBZ0p4VH1EIGh/u1Hs5V/p0y+nJP0w8Hg7TAwKFLadZ/mLWCA+aEBFV39kd/5ibHfN5w==" saltValue="+1i3+w1H+XoU2HZGD50uag==" spinCount="100000" sheet="1" objects="1" scenarios="1"/>
  <autoFilter ref="A3:P20" xr:uid="{ED44E296-DCB4-AD4D-BA51-1D6C06C32775}"/>
  <mergeCells count="40">
    <mergeCell ref="A18:A20"/>
    <mergeCell ref="F9:F10"/>
    <mergeCell ref="K2:N2"/>
    <mergeCell ref="J2:J3"/>
    <mergeCell ref="H2:H3"/>
    <mergeCell ref="I2:I3"/>
    <mergeCell ref="F2:F3"/>
    <mergeCell ref="A15:A17"/>
    <mergeCell ref="C2:C3"/>
    <mergeCell ref="A2:A3"/>
    <mergeCell ref="B2:B3"/>
    <mergeCell ref="C12:C13"/>
    <mergeCell ref="C8:C10"/>
    <mergeCell ref="B18:B20"/>
    <mergeCell ref="G9:G10"/>
    <mergeCell ref="H9:H10"/>
    <mergeCell ref="C16:C17"/>
    <mergeCell ref="B15:B17"/>
    <mergeCell ref="B11:B14"/>
    <mergeCell ref="B8:B10"/>
    <mergeCell ref="O2:O3"/>
    <mergeCell ref="G2:G3"/>
    <mergeCell ref="E2:E3"/>
    <mergeCell ref="K4:N4"/>
    <mergeCell ref="D2:D3"/>
    <mergeCell ref="A11:A14"/>
    <mergeCell ref="B5:B7"/>
    <mergeCell ref="A5:A7"/>
    <mergeCell ref="A8:A10"/>
    <mergeCell ref="C6:C7"/>
    <mergeCell ref="A1:O1"/>
    <mergeCell ref="N9:N10"/>
    <mergeCell ref="O9:O10"/>
    <mergeCell ref="I9:I10"/>
    <mergeCell ref="J9:J10"/>
    <mergeCell ref="K9:K10"/>
    <mergeCell ref="L9:L10"/>
    <mergeCell ref="M9:M10"/>
    <mergeCell ref="D9:D10"/>
    <mergeCell ref="E9:E10"/>
  </mergeCells>
  <phoneticPr fontId="9" type="noConversion"/>
  <dataValidations count="1">
    <dataValidation allowBlank="1" showInputMessage="1" showErrorMessage="1" sqref="E12:F12" xr:uid="{0255F4F4-184A-42D5-BB54-2F7F091C7EEF}"/>
  </dataValidations>
  <pageMargins left="0.7" right="0.7" top="0.75" bottom="0.75" header="0.3" footer="0.3"/>
  <pageSetup scale="22"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EE3A2-87B9-4421-A636-59DB4B9C2559}">
  <dimension ref="A1:Q9"/>
  <sheetViews>
    <sheetView topLeftCell="A8" zoomScale="80" zoomScaleNormal="80" workbookViewId="0">
      <selection activeCell="O9" sqref="O9"/>
    </sheetView>
  </sheetViews>
  <sheetFormatPr baseColWidth="10" defaultRowHeight="15" x14ac:dyDescent="0.25"/>
  <cols>
    <col min="1" max="1" width="32" style="2" customWidth="1"/>
    <col min="2" max="2" width="17.5703125" style="2" customWidth="1"/>
    <col min="3" max="3" width="19.5703125" style="2" customWidth="1"/>
    <col min="4" max="4" width="26.7109375" style="2" customWidth="1"/>
    <col min="5" max="5" width="17.5703125" style="2" customWidth="1"/>
    <col min="6" max="9" width="15" style="2" customWidth="1"/>
    <col min="10" max="10" width="74.28515625" style="2" customWidth="1"/>
    <col min="11" max="11" width="17.5703125" style="2" customWidth="1"/>
    <col min="12" max="17" width="15" style="2" customWidth="1"/>
    <col min="18" max="16384" width="11.42578125" style="2"/>
  </cols>
  <sheetData>
    <row r="1" spans="1:17" ht="73.5" customHeight="1" thickBot="1" x14ac:dyDescent="0.3">
      <c r="A1" s="249"/>
      <c r="B1" s="250" t="s">
        <v>326</v>
      </c>
      <c r="C1" s="251"/>
      <c r="D1" s="251"/>
      <c r="E1" s="251"/>
      <c r="F1" s="251"/>
      <c r="G1" s="251"/>
      <c r="H1" s="251"/>
      <c r="I1" s="251"/>
      <c r="J1" s="251"/>
      <c r="K1" s="251"/>
      <c r="L1" s="251"/>
      <c r="M1" s="251"/>
      <c r="N1" s="251"/>
      <c r="O1" s="251"/>
      <c r="P1" s="251"/>
      <c r="Q1" s="251"/>
    </row>
    <row r="2" spans="1:17" ht="28.5" customHeight="1" x14ac:dyDescent="0.25">
      <c r="A2" s="252" t="s">
        <v>327</v>
      </c>
      <c r="B2" s="253" t="s">
        <v>328</v>
      </c>
      <c r="C2" s="254" t="s">
        <v>329</v>
      </c>
      <c r="D2" s="253" t="s">
        <v>330</v>
      </c>
      <c r="E2" s="253" t="s">
        <v>331</v>
      </c>
      <c r="F2" s="253" t="s">
        <v>332</v>
      </c>
      <c r="G2" s="253"/>
      <c r="H2" s="253"/>
      <c r="I2" s="253"/>
      <c r="J2" s="253" t="s">
        <v>333</v>
      </c>
      <c r="K2" s="253" t="s">
        <v>334</v>
      </c>
      <c r="L2" s="253" t="s">
        <v>335</v>
      </c>
      <c r="M2" s="253"/>
      <c r="N2" s="253"/>
      <c r="O2" s="253"/>
      <c r="P2" s="255" t="s">
        <v>336</v>
      </c>
      <c r="Q2" s="253" t="s">
        <v>337</v>
      </c>
    </row>
    <row r="3" spans="1:17" ht="28.5" customHeight="1" thickBot="1" x14ac:dyDescent="0.3">
      <c r="A3" s="256"/>
      <c r="B3" s="257"/>
      <c r="C3" s="258"/>
      <c r="D3" s="257"/>
      <c r="E3" s="257"/>
      <c r="F3" s="259">
        <v>2023</v>
      </c>
      <c r="G3" s="260">
        <v>2024</v>
      </c>
      <c r="H3" s="260">
        <v>2025</v>
      </c>
      <c r="I3" s="260">
        <v>2026</v>
      </c>
      <c r="J3" s="257"/>
      <c r="K3" s="257"/>
      <c r="L3" s="259">
        <v>2023</v>
      </c>
      <c r="M3" s="260">
        <v>2024</v>
      </c>
      <c r="N3" s="260">
        <v>2025</v>
      </c>
      <c r="O3" s="260">
        <v>2026</v>
      </c>
      <c r="P3" s="261"/>
      <c r="Q3" s="257"/>
    </row>
    <row r="4" spans="1:17" ht="294.75" customHeight="1" x14ac:dyDescent="0.25">
      <c r="A4" s="262" t="s">
        <v>338</v>
      </c>
      <c r="B4" s="263">
        <v>45630</v>
      </c>
      <c r="C4" s="264" t="s">
        <v>68</v>
      </c>
      <c r="D4" s="264" t="s">
        <v>69</v>
      </c>
      <c r="E4" s="265">
        <v>7</v>
      </c>
      <c r="F4" s="265">
        <v>2</v>
      </c>
      <c r="G4" s="265">
        <v>2</v>
      </c>
      <c r="H4" s="265">
        <v>2</v>
      </c>
      <c r="I4" s="265">
        <v>1</v>
      </c>
      <c r="J4" s="266" t="s">
        <v>339</v>
      </c>
      <c r="K4" s="267">
        <v>7</v>
      </c>
      <c r="L4" s="265" t="s">
        <v>340</v>
      </c>
      <c r="M4" s="265" t="s">
        <v>340</v>
      </c>
      <c r="N4" s="265" t="s">
        <v>340</v>
      </c>
      <c r="O4" s="265" t="s">
        <v>340</v>
      </c>
      <c r="P4" s="268" t="s">
        <v>341</v>
      </c>
      <c r="Q4" s="269">
        <v>45627</v>
      </c>
    </row>
    <row r="5" spans="1:17" ht="215.25" customHeight="1" x14ac:dyDescent="0.25">
      <c r="A5" s="262" t="s">
        <v>338</v>
      </c>
      <c r="B5" s="263">
        <v>45631</v>
      </c>
      <c r="C5" s="264" t="s">
        <v>66</v>
      </c>
      <c r="D5" s="264" t="s">
        <v>342</v>
      </c>
      <c r="E5" s="265">
        <v>1</v>
      </c>
      <c r="F5" s="265">
        <v>0</v>
      </c>
      <c r="G5" s="265">
        <v>0.25</v>
      </c>
      <c r="H5" s="265">
        <v>0.6</v>
      </c>
      <c r="I5" s="265">
        <v>1</v>
      </c>
      <c r="J5" s="266" t="s">
        <v>343</v>
      </c>
      <c r="K5" s="267">
        <v>1</v>
      </c>
      <c r="L5" s="267" t="s">
        <v>340</v>
      </c>
      <c r="M5" s="270">
        <v>0.2</v>
      </c>
      <c r="N5" s="270">
        <v>0.65</v>
      </c>
      <c r="O5" s="267" t="s">
        <v>340</v>
      </c>
      <c r="P5" s="268" t="s">
        <v>341</v>
      </c>
      <c r="Q5" s="269">
        <v>45627</v>
      </c>
    </row>
    <row r="6" spans="1:17" ht="309" customHeight="1" x14ac:dyDescent="0.25">
      <c r="A6" s="262" t="s">
        <v>344</v>
      </c>
      <c r="B6" s="263">
        <v>45642</v>
      </c>
      <c r="C6" s="264" t="s">
        <v>43</v>
      </c>
      <c r="D6" s="264" t="s">
        <v>345</v>
      </c>
      <c r="E6" s="265">
        <v>10</v>
      </c>
      <c r="F6" s="265">
        <v>4</v>
      </c>
      <c r="G6" s="265">
        <v>2</v>
      </c>
      <c r="H6" s="265">
        <v>2</v>
      </c>
      <c r="I6" s="265">
        <v>2</v>
      </c>
      <c r="J6" s="266" t="s">
        <v>346</v>
      </c>
      <c r="K6" s="270">
        <v>15</v>
      </c>
      <c r="L6" s="267" t="s">
        <v>340</v>
      </c>
      <c r="M6" s="270">
        <v>4</v>
      </c>
      <c r="N6" s="267" t="s">
        <v>340</v>
      </c>
      <c r="O6" s="267" t="str">
        <f>N6</f>
        <v>N/A</v>
      </c>
      <c r="P6" s="268" t="s">
        <v>341</v>
      </c>
      <c r="Q6" s="269">
        <v>45627</v>
      </c>
    </row>
    <row r="7" spans="1:17" ht="274.5" customHeight="1" x14ac:dyDescent="0.25">
      <c r="A7" s="262" t="s">
        <v>344</v>
      </c>
      <c r="B7" s="263">
        <v>45642</v>
      </c>
      <c r="C7" s="271" t="s">
        <v>37</v>
      </c>
      <c r="D7" s="271" t="s">
        <v>38</v>
      </c>
      <c r="E7" s="272">
        <v>16</v>
      </c>
      <c r="F7" s="272">
        <v>4</v>
      </c>
      <c r="G7" s="272">
        <v>4</v>
      </c>
      <c r="H7" s="272">
        <v>4</v>
      </c>
      <c r="I7" s="272">
        <v>4</v>
      </c>
      <c r="J7" s="266" t="s">
        <v>347</v>
      </c>
      <c r="K7" s="273">
        <v>19</v>
      </c>
      <c r="L7" s="272" t="str">
        <f>L6</f>
        <v>N/A</v>
      </c>
      <c r="M7" s="273">
        <v>7</v>
      </c>
      <c r="N7" s="267" t="s">
        <v>340</v>
      </c>
      <c r="O7" s="267" t="s">
        <v>340</v>
      </c>
      <c r="P7" s="272" t="str">
        <f>P6</f>
        <v>V2</v>
      </c>
      <c r="Q7" s="274">
        <v>45992</v>
      </c>
    </row>
    <row r="8" spans="1:17" ht="178.5" customHeight="1" x14ac:dyDescent="0.25">
      <c r="A8" s="262" t="s">
        <v>348</v>
      </c>
      <c r="B8" s="263">
        <v>45643</v>
      </c>
      <c r="C8" s="264" t="s">
        <v>77</v>
      </c>
      <c r="D8" s="264" t="s">
        <v>78</v>
      </c>
      <c r="E8" s="272">
        <v>130000</v>
      </c>
      <c r="F8" s="272">
        <v>30000</v>
      </c>
      <c r="G8" s="272">
        <v>30000</v>
      </c>
      <c r="H8" s="272">
        <v>40000</v>
      </c>
      <c r="I8" s="272">
        <v>30000</v>
      </c>
      <c r="J8" s="266" t="s">
        <v>349</v>
      </c>
      <c r="K8" s="273">
        <v>149000</v>
      </c>
      <c r="L8" s="272" t="s">
        <v>340</v>
      </c>
      <c r="M8" s="273">
        <v>49000</v>
      </c>
      <c r="N8" s="267" t="str">
        <f>L8</f>
        <v>N/A</v>
      </c>
      <c r="O8" s="267" t="str">
        <f>L8</f>
        <v>N/A</v>
      </c>
      <c r="P8" s="272" t="s">
        <v>341</v>
      </c>
      <c r="Q8" s="274">
        <v>45627</v>
      </c>
    </row>
    <row r="9" spans="1:17" ht="237.75" customHeight="1" x14ac:dyDescent="0.25">
      <c r="A9" s="262" t="s">
        <v>52</v>
      </c>
      <c r="B9" s="263">
        <v>45643</v>
      </c>
      <c r="C9" s="264" t="s">
        <v>54</v>
      </c>
      <c r="D9" s="264" t="s">
        <v>55</v>
      </c>
      <c r="E9" s="275">
        <v>0.1</v>
      </c>
      <c r="F9" s="276">
        <v>1.7999999999999999E-2</v>
      </c>
      <c r="G9" s="276">
        <v>2.5000000000000001E-2</v>
      </c>
      <c r="H9" s="276">
        <v>2.7E-2</v>
      </c>
      <c r="I9" s="275">
        <v>0.03</v>
      </c>
      <c r="J9" s="266" t="s">
        <v>350</v>
      </c>
      <c r="K9" s="277">
        <v>0.31</v>
      </c>
      <c r="L9" s="278">
        <v>0.23799999999999999</v>
      </c>
      <c r="M9" s="277">
        <v>0.28000000000000003</v>
      </c>
      <c r="N9" s="279">
        <v>0.3</v>
      </c>
      <c r="O9" s="279">
        <v>0.31</v>
      </c>
      <c r="P9" s="272" t="s">
        <v>341</v>
      </c>
      <c r="Q9" s="274">
        <v>45627</v>
      </c>
    </row>
  </sheetData>
  <sheetProtection algorithmName="SHA-512" hashValue="tKUw/QZpsCYWMtrQ4IPdPLliFtjMoA21ASJ6y8yA5sYHghzAXu3W2oxA8tQX3qfa9uVrTK7GXacl/f7XtBk3xQ==" saltValue="XexzpgXx2x6av7RzvM0OGw==" spinCount="100000" sheet="1" objects="1" scenarios="1"/>
  <mergeCells count="12">
    <mergeCell ref="P2:P3"/>
    <mergeCell ref="Q2:Q3"/>
    <mergeCell ref="B1:Q1"/>
    <mergeCell ref="A2:A3"/>
    <mergeCell ref="B2:B3"/>
    <mergeCell ref="C2:C3"/>
    <mergeCell ref="D2:D3"/>
    <mergeCell ref="E2:E3"/>
    <mergeCell ref="F2:I2"/>
    <mergeCell ref="J2:J3"/>
    <mergeCell ref="K2:K3"/>
    <mergeCell ref="L2:O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32717-5F6A-46C3-A438-260DDCC80BCB}">
  <dimension ref="A1:BE23"/>
  <sheetViews>
    <sheetView topLeftCell="X17" zoomScale="80" zoomScaleNormal="80" workbookViewId="0">
      <selection activeCell="AG19" sqref="AG19"/>
    </sheetView>
  </sheetViews>
  <sheetFormatPr baseColWidth="10" defaultColWidth="11.42578125" defaultRowHeight="107.25" customHeight="1" x14ac:dyDescent="0.2"/>
  <cols>
    <col min="1" max="1" width="37.5703125" style="39" customWidth="1"/>
    <col min="2" max="2" width="32.85546875" style="39" customWidth="1"/>
    <col min="3" max="3" width="28.28515625" style="78" customWidth="1"/>
    <col min="4" max="4" width="35.85546875" style="40" customWidth="1"/>
    <col min="5" max="5" width="28.85546875" style="40" customWidth="1"/>
    <col min="6" max="6" width="69.28515625" style="40" customWidth="1"/>
    <col min="7" max="9" width="20.42578125" style="40" customWidth="1"/>
    <col min="10" max="10" width="28.85546875" style="81" customWidth="1"/>
    <col min="11" max="14" width="12.85546875" style="82" customWidth="1"/>
    <col min="15" max="15" width="80.28515625" style="83" customWidth="1"/>
    <col min="16" max="16" width="25.7109375" style="43" hidden="1" customWidth="1"/>
    <col min="17" max="17" width="50.7109375" style="43" hidden="1" customWidth="1"/>
    <col min="18" max="18" width="25.7109375" style="43" hidden="1" customWidth="1"/>
    <col min="19" max="19" width="50.7109375" style="43" hidden="1" customWidth="1"/>
    <col min="20" max="20" width="25.7109375" style="43" hidden="1" customWidth="1"/>
    <col min="21" max="21" width="50.7109375" style="43" hidden="1" customWidth="1"/>
    <col min="22" max="22" width="25.7109375" style="87" hidden="1" customWidth="1"/>
    <col min="23" max="23" width="50.7109375" style="43" hidden="1" customWidth="1"/>
    <col min="24" max="25" width="25.7109375" style="88" customWidth="1"/>
    <col min="26" max="26" width="25.7109375" style="43" hidden="1" customWidth="1"/>
    <col min="27" max="27" width="50.7109375" style="43" hidden="1" customWidth="1"/>
    <col min="28" max="28" width="25.7109375" style="43" hidden="1" customWidth="1"/>
    <col min="29" max="29" width="50.7109375" style="43" hidden="1" customWidth="1"/>
    <col min="30" max="30" width="25.7109375" style="43" hidden="1" customWidth="1"/>
    <col min="31" max="31" width="50.7109375" style="43" hidden="1" customWidth="1"/>
    <col min="32" max="32" width="25.7109375" style="87" customWidth="1"/>
    <col min="33" max="33" width="50.7109375" style="89" customWidth="1"/>
    <col min="34" max="35" width="25.7109375" style="43" customWidth="1"/>
    <col min="36" max="36" width="25.7109375" style="87" hidden="1" customWidth="1"/>
    <col min="37" max="37" width="50.7109375" style="87" hidden="1" customWidth="1"/>
    <col min="38" max="38" width="25.7109375" style="43" hidden="1" customWidth="1"/>
    <col min="39" max="39" width="50.7109375" style="43" hidden="1" customWidth="1"/>
    <col min="40" max="40" width="25.7109375" style="43" hidden="1" customWidth="1"/>
    <col min="41" max="41" width="50.7109375" style="43" hidden="1" customWidth="1"/>
    <col min="42" max="42" width="25.7109375" style="43" hidden="1" customWidth="1"/>
    <col min="43" max="43" width="50.7109375" style="43" hidden="1" customWidth="1"/>
    <col min="44" max="45" width="25.7109375" style="90" hidden="1" customWidth="1"/>
    <col min="46" max="46" width="25.7109375" style="43" hidden="1" customWidth="1"/>
    <col min="47" max="47" width="50.7109375" style="43" hidden="1" customWidth="1"/>
    <col min="48" max="48" width="25.7109375" style="43" hidden="1" customWidth="1"/>
    <col min="49" max="49" width="50.7109375" style="43" hidden="1" customWidth="1"/>
    <col min="50" max="50" width="25.7109375" style="43" hidden="1" customWidth="1"/>
    <col min="51" max="51" width="50.7109375" style="43" hidden="1" customWidth="1"/>
    <col min="52" max="52" width="25.7109375" style="43" hidden="1" customWidth="1"/>
    <col min="53" max="53" width="50.7109375" style="43" hidden="1" customWidth="1"/>
    <col min="54" max="55" width="25.7109375" style="43" hidden="1" customWidth="1"/>
    <col min="56" max="57" width="27" style="43" customWidth="1"/>
    <col min="58" max="16384" width="11.42578125" style="43"/>
  </cols>
  <sheetData>
    <row r="1" spans="1:57" ht="107.25" customHeight="1" thickBot="1" x14ac:dyDescent="0.25">
      <c r="A1" s="233" t="s">
        <v>0</v>
      </c>
      <c r="B1" s="233"/>
      <c r="C1" s="233"/>
      <c r="D1" s="233"/>
      <c r="E1" s="233"/>
      <c r="F1" s="233"/>
      <c r="G1" s="233"/>
      <c r="H1" s="233"/>
      <c r="I1" s="233"/>
      <c r="J1" s="233"/>
      <c r="K1" s="233"/>
      <c r="L1" s="233"/>
      <c r="M1" s="233"/>
      <c r="N1" s="233"/>
      <c r="O1" s="233"/>
    </row>
    <row r="2" spans="1:57" s="91" customFormat="1" ht="48.75" customHeight="1" thickBot="1" x14ac:dyDescent="0.3">
      <c r="A2" s="234" t="s">
        <v>1</v>
      </c>
      <c r="B2" s="236" t="s">
        <v>2</v>
      </c>
      <c r="C2" s="229" t="s">
        <v>3</v>
      </c>
      <c r="D2" s="236" t="s">
        <v>4</v>
      </c>
      <c r="E2" s="236" t="s">
        <v>5</v>
      </c>
      <c r="F2" s="229" t="s">
        <v>6</v>
      </c>
      <c r="G2" s="236" t="s">
        <v>7</v>
      </c>
      <c r="H2" s="229" t="s">
        <v>8</v>
      </c>
      <c r="I2" s="229" t="s">
        <v>9</v>
      </c>
      <c r="J2" s="229" t="s">
        <v>10</v>
      </c>
      <c r="K2" s="229" t="s">
        <v>11</v>
      </c>
      <c r="L2" s="229"/>
      <c r="M2" s="229"/>
      <c r="N2" s="229"/>
      <c r="O2" s="231" t="s">
        <v>12</v>
      </c>
      <c r="P2" s="222" t="s">
        <v>260</v>
      </c>
      <c r="Q2" s="223"/>
      <c r="R2" s="223"/>
      <c r="S2" s="223"/>
      <c r="T2" s="223"/>
      <c r="U2" s="223"/>
      <c r="V2" s="223"/>
      <c r="W2" s="223"/>
      <c r="X2" s="223"/>
      <c r="Y2" s="224"/>
      <c r="Z2" s="222" t="s">
        <v>261</v>
      </c>
      <c r="AA2" s="223"/>
      <c r="AB2" s="223"/>
      <c r="AC2" s="223"/>
      <c r="AD2" s="223"/>
      <c r="AE2" s="223"/>
      <c r="AF2" s="223"/>
      <c r="AG2" s="223"/>
      <c r="AH2" s="223"/>
      <c r="AI2" s="224"/>
      <c r="AJ2" s="222" t="s">
        <v>262</v>
      </c>
      <c r="AK2" s="223"/>
      <c r="AL2" s="223"/>
      <c r="AM2" s="223"/>
      <c r="AN2" s="223"/>
      <c r="AO2" s="223"/>
      <c r="AP2" s="223"/>
      <c r="AQ2" s="223"/>
      <c r="AR2" s="223"/>
      <c r="AS2" s="224"/>
      <c r="AT2" s="222" t="s">
        <v>263</v>
      </c>
      <c r="AU2" s="223"/>
      <c r="AV2" s="223"/>
      <c r="AW2" s="223"/>
      <c r="AX2" s="223"/>
      <c r="AY2" s="223"/>
      <c r="AZ2" s="223"/>
      <c r="BA2" s="223"/>
      <c r="BB2" s="223"/>
      <c r="BC2" s="224"/>
      <c r="BD2" s="225" t="s">
        <v>264</v>
      </c>
      <c r="BE2" s="227" t="s">
        <v>265</v>
      </c>
    </row>
    <row r="3" spans="1:57" s="91" customFormat="1" ht="48.75" customHeight="1" thickBot="1" x14ac:dyDescent="0.3">
      <c r="A3" s="235"/>
      <c r="B3" s="237"/>
      <c r="C3" s="230"/>
      <c r="D3" s="237"/>
      <c r="E3" s="237"/>
      <c r="F3" s="230"/>
      <c r="G3" s="237"/>
      <c r="H3" s="230"/>
      <c r="I3" s="230"/>
      <c r="J3" s="230"/>
      <c r="K3" s="92">
        <v>2023</v>
      </c>
      <c r="L3" s="92">
        <v>2024</v>
      </c>
      <c r="M3" s="92">
        <v>2025</v>
      </c>
      <c r="N3" s="92">
        <v>2026</v>
      </c>
      <c r="O3" s="232"/>
      <c r="P3" s="93" t="s">
        <v>266</v>
      </c>
      <c r="Q3" s="94" t="s">
        <v>267</v>
      </c>
      <c r="R3" s="93" t="s">
        <v>268</v>
      </c>
      <c r="S3" s="94" t="s">
        <v>269</v>
      </c>
      <c r="T3" s="93" t="s">
        <v>270</v>
      </c>
      <c r="U3" s="94" t="s">
        <v>271</v>
      </c>
      <c r="V3" s="93" t="s">
        <v>272</v>
      </c>
      <c r="W3" s="95" t="s">
        <v>273</v>
      </c>
      <c r="X3" s="96" t="s">
        <v>274</v>
      </c>
      <c r="Y3" s="97" t="s">
        <v>275</v>
      </c>
      <c r="Z3" s="98" t="s">
        <v>276</v>
      </c>
      <c r="AA3" s="94" t="s">
        <v>277</v>
      </c>
      <c r="AB3" s="93" t="s">
        <v>278</v>
      </c>
      <c r="AC3" s="94" t="s">
        <v>279</v>
      </c>
      <c r="AD3" s="93" t="s">
        <v>280</v>
      </c>
      <c r="AE3" s="94" t="s">
        <v>281</v>
      </c>
      <c r="AF3" s="93" t="s">
        <v>282</v>
      </c>
      <c r="AG3" s="95" t="s">
        <v>283</v>
      </c>
      <c r="AH3" s="99" t="s">
        <v>284</v>
      </c>
      <c r="AI3" s="100" t="s">
        <v>285</v>
      </c>
      <c r="AJ3" s="98" t="s">
        <v>286</v>
      </c>
      <c r="AK3" s="94" t="s">
        <v>287</v>
      </c>
      <c r="AL3" s="93" t="s">
        <v>288</v>
      </c>
      <c r="AM3" s="94" t="s">
        <v>289</v>
      </c>
      <c r="AN3" s="93" t="s">
        <v>290</v>
      </c>
      <c r="AO3" s="94" t="s">
        <v>291</v>
      </c>
      <c r="AP3" s="93" t="s">
        <v>292</v>
      </c>
      <c r="AQ3" s="95" t="s">
        <v>293</v>
      </c>
      <c r="AR3" s="96" t="s">
        <v>294</v>
      </c>
      <c r="AS3" s="100" t="s">
        <v>295</v>
      </c>
      <c r="AT3" s="98" t="s">
        <v>296</v>
      </c>
      <c r="AU3" s="94" t="s">
        <v>297</v>
      </c>
      <c r="AV3" s="93" t="s">
        <v>298</v>
      </c>
      <c r="AW3" s="94" t="s">
        <v>299</v>
      </c>
      <c r="AX3" s="93" t="s">
        <v>300</v>
      </c>
      <c r="AY3" s="94" t="s">
        <v>301</v>
      </c>
      <c r="AZ3" s="93" t="s">
        <v>302</v>
      </c>
      <c r="BA3" s="95" t="s">
        <v>303</v>
      </c>
      <c r="BB3" s="101" t="s">
        <v>304</v>
      </c>
      <c r="BC3" s="102" t="s">
        <v>305</v>
      </c>
      <c r="BD3" s="226"/>
      <c r="BE3" s="228"/>
    </row>
    <row r="4" spans="1:57" s="39" customFormat="1" ht="107.25" customHeight="1" thickBot="1" x14ac:dyDescent="0.25">
      <c r="A4" s="216" t="s">
        <v>24</v>
      </c>
      <c r="B4" s="218" t="s">
        <v>25</v>
      </c>
      <c r="C4" s="104" t="s">
        <v>26</v>
      </c>
      <c r="D4" s="104" t="s">
        <v>27</v>
      </c>
      <c r="E4" s="104" t="s">
        <v>28</v>
      </c>
      <c r="F4" s="105" t="s">
        <v>29</v>
      </c>
      <c r="G4" s="103">
        <v>1</v>
      </c>
      <c r="H4" s="106">
        <f>SUM(K4:N4)</f>
        <v>0.99999999999999989</v>
      </c>
      <c r="I4" s="103" t="s">
        <v>30</v>
      </c>
      <c r="J4" s="107" t="s">
        <v>31</v>
      </c>
      <c r="K4" s="104">
        <v>0</v>
      </c>
      <c r="L4" s="104">
        <v>0.7</v>
      </c>
      <c r="M4" s="104">
        <v>0.2</v>
      </c>
      <c r="N4" s="104">
        <v>0.1</v>
      </c>
      <c r="O4" s="108" t="s">
        <v>35</v>
      </c>
      <c r="P4" s="109"/>
      <c r="Q4" s="110"/>
      <c r="R4" s="109"/>
      <c r="S4" s="110"/>
      <c r="T4" s="109"/>
      <c r="U4" s="110"/>
      <c r="V4" s="111">
        <v>0</v>
      </c>
      <c r="W4" s="112"/>
      <c r="X4" s="113">
        <f>V4</f>
        <v>0</v>
      </c>
      <c r="Y4" s="114"/>
      <c r="Z4" s="115"/>
      <c r="AA4" s="110"/>
      <c r="AB4" s="109"/>
      <c r="AC4" s="110"/>
      <c r="AD4" s="109"/>
      <c r="AE4" s="110"/>
      <c r="AF4" s="111">
        <v>0.7</v>
      </c>
      <c r="AG4" s="116" t="s">
        <v>306</v>
      </c>
      <c r="AH4" s="117">
        <v>0.7</v>
      </c>
      <c r="AI4" s="114">
        <f>AH4/L4</f>
        <v>1</v>
      </c>
      <c r="AJ4" s="118"/>
      <c r="AK4" s="119"/>
      <c r="AL4" s="109"/>
      <c r="AM4" s="110"/>
      <c r="AN4" s="109"/>
      <c r="AO4" s="110"/>
      <c r="AP4" s="109"/>
      <c r="AQ4" s="112"/>
      <c r="AR4" s="113">
        <f>AJ4+AL4+AN4+AP4</f>
        <v>0</v>
      </c>
      <c r="AS4" s="114">
        <f>AR4/M4</f>
        <v>0</v>
      </c>
      <c r="AT4" s="115"/>
      <c r="AU4" s="110"/>
      <c r="AV4" s="109"/>
      <c r="AW4" s="110"/>
      <c r="AX4" s="109"/>
      <c r="AY4" s="110"/>
      <c r="AZ4" s="109"/>
      <c r="BA4" s="112"/>
      <c r="BB4" s="120">
        <f>AT4+AV4+AX4+AZ4</f>
        <v>0</v>
      </c>
      <c r="BC4" s="121">
        <f>BB4/N4</f>
        <v>0</v>
      </c>
      <c r="BD4" s="122">
        <f>X4+AH4</f>
        <v>0.7</v>
      </c>
      <c r="BE4" s="123">
        <f>BD4/H4</f>
        <v>0.70000000000000007</v>
      </c>
    </row>
    <row r="5" spans="1:57" s="39" customFormat="1" ht="107.25" customHeight="1" thickBot="1" x14ac:dyDescent="0.25">
      <c r="A5" s="216"/>
      <c r="B5" s="218"/>
      <c r="C5" s="221" t="s">
        <v>36</v>
      </c>
      <c r="D5" s="104" t="s">
        <v>37</v>
      </c>
      <c r="E5" s="104" t="s">
        <v>38</v>
      </c>
      <c r="F5" s="124" t="s">
        <v>39</v>
      </c>
      <c r="G5" s="104">
        <v>4</v>
      </c>
      <c r="H5" s="106">
        <f t="shared" ref="H5:H18" si="0">SUM(K5:N5)</f>
        <v>19</v>
      </c>
      <c r="I5" s="104" t="s">
        <v>40</v>
      </c>
      <c r="J5" s="125" t="s">
        <v>41</v>
      </c>
      <c r="K5" s="104">
        <v>4</v>
      </c>
      <c r="L5" s="104">
        <v>7</v>
      </c>
      <c r="M5" s="104">
        <v>4</v>
      </c>
      <c r="N5" s="104">
        <v>4</v>
      </c>
      <c r="O5" s="108" t="s">
        <v>42</v>
      </c>
      <c r="P5" s="109"/>
      <c r="Q5" s="110"/>
      <c r="R5" s="109"/>
      <c r="S5" s="110"/>
      <c r="T5" s="109"/>
      <c r="U5" s="110"/>
      <c r="V5" s="111">
        <v>5</v>
      </c>
      <c r="W5" s="112"/>
      <c r="X5" s="113">
        <f t="shared" ref="X5:X18" si="1">V5</f>
        <v>5</v>
      </c>
      <c r="Y5" s="114">
        <f t="shared" ref="Y5:Y16" si="2">X5/K5</f>
        <v>1.25</v>
      </c>
      <c r="Z5" s="115"/>
      <c r="AA5" s="110"/>
      <c r="AB5" s="109"/>
      <c r="AC5" s="110"/>
      <c r="AD5" s="109"/>
      <c r="AE5" s="110"/>
      <c r="AF5" s="111">
        <v>7</v>
      </c>
      <c r="AG5" s="116" t="s">
        <v>307</v>
      </c>
      <c r="AH5" s="117">
        <v>7</v>
      </c>
      <c r="AI5" s="114">
        <f t="shared" ref="AI5:AI18" si="3">AH5/L5</f>
        <v>1</v>
      </c>
      <c r="AJ5" s="118"/>
      <c r="AK5" s="126"/>
      <c r="AL5" s="109"/>
      <c r="AM5" s="110"/>
      <c r="AN5" s="109"/>
      <c r="AO5" s="110"/>
      <c r="AP5" s="109"/>
      <c r="AQ5" s="112"/>
      <c r="AR5" s="113">
        <f t="shared" ref="AR5:AR18" si="4">AJ5+AL5+AN5+AP5</f>
        <v>0</v>
      </c>
      <c r="AS5" s="114">
        <f t="shared" ref="AS5:AS15" si="5">AR5/M5</f>
        <v>0</v>
      </c>
      <c r="AT5" s="115"/>
      <c r="AU5" s="110"/>
      <c r="AV5" s="109"/>
      <c r="AW5" s="110"/>
      <c r="AX5" s="109"/>
      <c r="AY5" s="110"/>
      <c r="AZ5" s="109"/>
      <c r="BA5" s="112"/>
      <c r="BB5" s="113">
        <f t="shared" ref="BB5:BB18" si="6">AT5+AV5+AX5+AZ5</f>
        <v>0</v>
      </c>
      <c r="BC5" s="121">
        <f t="shared" ref="BC5:BC18" si="7">BB5/N5</f>
        <v>0</v>
      </c>
      <c r="BD5" s="127">
        <f t="shared" ref="BD5:BD18" si="8">X5+AH5</f>
        <v>12</v>
      </c>
      <c r="BE5" s="123">
        <f t="shared" ref="BE5:BE18" si="9">BD5/H5</f>
        <v>0.63157894736842102</v>
      </c>
    </row>
    <row r="6" spans="1:57" s="39" customFormat="1" ht="107.25" customHeight="1" thickBot="1" x14ac:dyDescent="0.25">
      <c r="A6" s="216"/>
      <c r="B6" s="218"/>
      <c r="C6" s="221"/>
      <c r="D6" s="104" t="s">
        <v>43</v>
      </c>
      <c r="E6" s="104" t="s">
        <v>44</v>
      </c>
      <c r="F6" s="124" t="s">
        <v>45</v>
      </c>
      <c r="G6" s="104">
        <v>2</v>
      </c>
      <c r="H6" s="106">
        <f t="shared" si="0"/>
        <v>15</v>
      </c>
      <c r="I6" s="104" t="s">
        <v>40</v>
      </c>
      <c r="J6" s="125" t="s">
        <v>41</v>
      </c>
      <c r="K6" s="104">
        <v>4</v>
      </c>
      <c r="L6" s="104">
        <v>7</v>
      </c>
      <c r="M6" s="104">
        <v>2</v>
      </c>
      <c r="N6" s="104">
        <v>2</v>
      </c>
      <c r="O6" s="108" t="s">
        <v>46</v>
      </c>
      <c r="P6" s="109"/>
      <c r="Q6" s="110"/>
      <c r="R6" s="109"/>
      <c r="S6" s="110"/>
      <c r="T6" s="109"/>
      <c r="U6" s="110"/>
      <c r="V6" s="111">
        <v>4</v>
      </c>
      <c r="W6" s="112"/>
      <c r="X6" s="113">
        <f t="shared" si="1"/>
        <v>4</v>
      </c>
      <c r="Y6" s="114">
        <f t="shared" si="2"/>
        <v>1</v>
      </c>
      <c r="Z6" s="115"/>
      <c r="AA6" s="110"/>
      <c r="AB6" s="109"/>
      <c r="AC6" s="110"/>
      <c r="AD6" s="109"/>
      <c r="AE6" s="110"/>
      <c r="AF6" s="111">
        <v>7</v>
      </c>
      <c r="AG6" s="116" t="s">
        <v>308</v>
      </c>
      <c r="AH6" s="117">
        <v>7</v>
      </c>
      <c r="AI6" s="114">
        <f t="shared" si="3"/>
        <v>1</v>
      </c>
      <c r="AJ6" s="118"/>
      <c r="AK6" s="126"/>
      <c r="AL6" s="109"/>
      <c r="AM6" s="110"/>
      <c r="AN6" s="109"/>
      <c r="AO6" s="110"/>
      <c r="AP6" s="109"/>
      <c r="AQ6" s="112"/>
      <c r="AR6" s="113">
        <f t="shared" si="4"/>
        <v>0</v>
      </c>
      <c r="AS6" s="114">
        <f t="shared" si="5"/>
        <v>0</v>
      </c>
      <c r="AT6" s="115"/>
      <c r="AU6" s="110"/>
      <c r="AV6" s="109"/>
      <c r="AW6" s="110"/>
      <c r="AX6" s="109"/>
      <c r="AY6" s="110"/>
      <c r="AZ6" s="109"/>
      <c r="BA6" s="112"/>
      <c r="BB6" s="113">
        <f t="shared" si="6"/>
        <v>0</v>
      </c>
      <c r="BC6" s="121">
        <f t="shared" si="7"/>
        <v>0</v>
      </c>
      <c r="BD6" s="127">
        <f t="shared" si="8"/>
        <v>11</v>
      </c>
      <c r="BE6" s="123">
        <f t="shared" si="9"/>
        <v>0.73333333333333328</v>
      </c>
    </row>
    <row r="7" spans="1:57" s="39" customFormat="1" ht="107.25" customHeight="1" thickBot="1" x14ac:dyDescent="0.25">
      <c r="A7" s="220" t="s">
        <v>47</v>
      </c>
      <c r="B7" s="214" t="s">
        <v>48</v>
      </c>
      <c r="C7" s="215" t="s">
        <v>36</v>
      </c>
      <c r="D7" s="130" t="s">
        <v>49</v>
      </c>
      <c r="E7" s="131" t="s">
        <v>50</v>
      </c>
      <c r="F7" s="132" t="s">
        <v>51</v>
      </c>
      <c r="G7" s="131">
        <v>0</v>
      </c>
      <c r="H7" s="106">
        <f t="shared" si="0"/>
        <v>6</v>
      </c>
      <c r="I7" s="131" t="s">
        <v>30</v>
      </c>
      <c r="J7" s="133" t="s">
        <v>52</v>
      </c>
      <c r="K7" s="131">
        <v>3</v>
      </c>
      <c r="L7" s="131">
        <v>1</v>
      </c>
      <c r="M7" s="131">
        <v>1</v>
      </c>
      <c r="N7" s="131">
        <v>1</v>
      </c>
      <c r="O7" s="134" t="s">
        <v>53</v>
      </c>
      <c r="P7" s="109"/>
      <c r="Q7" s="110"/>
      <c r="R7" s="109"/>
      <c r="S7" s="110"/>
      <c r="T7" s="109"/>
      <c r="U7" s="110"/>
      <c r="V7" s="111">
        <v>6</v>
      </c>
      <c r="W7" s="112"/>
      <c r="X7" s="113">
        <f t="shared" si="1"/>
        <v>6</v>
      </c>
      <c r="Y7" s="114">
        <f t="shared" si="2"/>
        <v>2</v>
      </c>
      <c r="Z7" s="115"/>
      <c r="AA7" s="110"/>
      <c r="AB7" s="109"/>
      <c r="AC7" s="110"/>
      <c r="AD7" s="109"/>
      <c r="AE7" s="110"/>
      <c r="AF7" s="111">
        <v>3</v>
      </c>
      <c r="AG7" s="116" t="s">
        <v>309</v>
      </c>
      <c r="AH7" s="135">
        <v>3</v>
      </c>
      <c r="AI7" s="114">
        <f t="shared" si="3"/>
        <v>3</v>
      </c>
      <c r="AJ7" s="118"/>
      <c r="AK7" s="126"/>
      <c r="AL7" s="109"/>
      <c r="AM7" s="110"/>
      <c r="AN7" s="109"/>
      <c r="AO7" s="110"/>
      <c r="AP7" s="109"/>
      <c r="AQ7" s="112"/>
      <c r="AR7" s="113">
        <f t="shared" si="4"/>
        <v>0</v>
      </c>
      <c r="AS7" s="114">
        <f t="shared" si="5"/>
        <v>0</v>
      </c>
      <c r="AT7" s="115"/>
      <c r="AU7" s="110"/>
      <c r="AV7" s="109"/>
      <c r="AW7" s="110"/>
      <c r="AX7" s="109"/>
      <c r="AY7" s="110"/>
      <c r="AZ7" s="109"/>
      <c r="BA7" s="112"/>
      <c r="BB7" s="113">
        <f t="shared" si="6"/>
        <v>0</v>
      </c>
      <c r="BC7" s="121">
        <f t="shared" si="7"/>
        <v>0</v>
      </c>
      <c r="BD7" s="127">
        <f t="shared" si="8"/>
        <v>9</v>
      </c>
      <c r="BE7" s="123">
        <f t="shared" si="9"/>
        <v>1.5</v>
      </c>
    </row>
    <row r="8" spans="1:57" s="39" customFormat="1" ht="107.25" customHeight="1" thickBot="1" x14ac:dyDescent="0.25">
      <c r="A8" s="220"/>
      <c r="B8" s="214"/>
      <c r="C8" s="215"/>
      <c r="D8" s="130" t="s">
        <v>54</v>
      </c>
      <c r="E8" s="128" t="s">
        <v>55</v>
      </c>
      <c r="F8" s="136" t="s">
        <v>56</v>
      </c>
      <c r="G8" s="131">
        <v>0</v>
      </c>
      <c r="H8" s="185">
        <f>N8</f>
        <v>0.31</v>
      </c>
      <c r="I8" s="131" t="s">
        <v>57</v>
      </c>
      <c r="J8" s="133" t="s">
        <v>52</v>
      </c>
      <c r="K8" s="137">
        <v>0.23799999999999999</v>
      </c>
      <c r="L8" s="137">
        <v>0.28000000000000003</v>
      </c>
      <c r="M8" s="137">
        <v>0.3</v>
      </c>
      <c r="N8" s="137">
        <v>0.31</v>
      </c>
      <c r="O8" s="134" t="s">
        <v>58</v>
      </c>
      <c r="P8" s="109"/>
      <c r="Q8" s="110"/>
      <c r="R8" s="109"/>
      <c r="S8" s="110"/>
      <c r="T8" s="109"/>
      <c r="U8" s="110"/>
      <c r="V8" s="138">
        <v>0.23930000000000001</v>
      </c>
      <c r="W8" s="112"/>
      <c r="X8" s="139">
        <f t="shared" si="1"/>
        <v>0.23930000000000001</v>
      </c>
      <c r="Y8" s="114">
        <f t="shared" si="2"/>
        <v>1.0054621848739498</v>
      </c>
      <c r="Z8" s="115"/>
      <c r="AA8" s="110"/>
      <c r="AB8" s="109"/>
      <c r="AC8" s="110"/>
      <c r="AD8" s="109"/>
      <c r="AE8" s="110"/>
      <c r="AF8" s="138">
        <v>0.29330000000000001</v>
      </c>
      <c r="AG8" s="116" t="s">
        <v>310</v>
      </c>
      <c r="AH8" s="140">
        <v>0.29330000000000001</v>
      </c>
      <c r="AI8" s="114">
        <f t="shared" si="3"/>
        <v>1.0474999999999999</v>
      </c>
      <c r="AJ8" s="118"/>
      <c r="AK8" s="126"/>
      <c r="AL8" s="109"/>
      <c r="AM8" s="110"/>
      <c r="AN8" s="109"/>
      <c r="AO8" s="110"/>
      <c r="AP8" s="109"/>
      <c r="AQ8" s="112"/>
      <c r="AR8" s="113">
        <f t="shared" si="4"/>
        <v>0</v>
      </c>
      <c r="AS8" s="114">
        <f t="shared" si="5"/>
        <v>0</v>
      </c>
      <c r="AT8" s="115"/>
      <c r="AU8" s="110"/>
      <c r="AV8" s="109"/>
      <c r="AW8" s="110"/>
      <c r="AX8" s="109"/>
      <c r="AY8" s="110"/>
      <c r="AZ8" s="109"/>
      <c r="BA8" s="112"/>
      <c r="BB8" s="113">
        <f t="shared" si="6"/>
        <v>0</v>
      </c>
      <c r="BC8" s="121">
        <f t="shared" si="7"/>
        <v>0</v>
      </c>
      <c r="BD8" s="141">
        <f>AH8</f>
        <v>0.29330000000000001</v>
      </c>
      <c r="BE8" s="123">
        <f>BD8/H8</f>
        <v>0.94612903225806455</v>
      </c>
    </row>
    <row r="9" spans="1:57" s="39" customFormat="1" ht="107.25" customHeight="1" thickBot="1" x14ac:dyDescent="0.25">
      <c r="A9" s="216" t="s">
        <v>59</v>
      </c>
      <c r="B9" s="218" t="s">
        <v>60</v>
      </c>
      <c r="C9" s="104" t="s">
        <v>36</v>
      </c>
      <c r="D9" s="104" t="s">
        <v>61</v>
      </c>
      <c r="E9" s="103" t="s">
        <v>62</v>
      </c>
      <c r="F9" s="105" t="s">
        <v>259</v>
      </c>
      <c r="G9" s="104" t="s">
        <v>63</v>
      </c>
      <c r="H9" s="142">
        <f t="shared" si="0"/>
        <v>1</v>
      </c>
      <c r="I9" s="104" t="s">
        <v>57</v>
      </c>
      <c r="J9" s="125" t="s">
        <v>64</v>
      </c>
      <c r="K9" s="143">
        <v>0.2</v>
      </c>
      <c r="L9" s="143">
        <v>0.4</v>
      </c>
      <c r="M9" s="143">
        <v>0.2</v>
      </c>
      <c r="N9" s="143">
        <v>0.2</v>
      </c>
      <c r="O9" s="144" t="s">
        <v>65</v>
      </c>
      <c r="P9" s="109"/>
      <c r="Q9" s="110"/>
      <c r="R9" s="109"/>
      <c r="S9" s="110"/>
      <c r="T9" s="109"/>
      <c r="U9" s="110"/>
      <c r="V9" s="145">
        <f>K9</f>
        <v>0.2</v>
      </c>
      <c r="W9" s="112"/>
      <c r="X9" s="146">
        <f t="shared" si="1"/>
        <v>0.2</v>
      </c>
      <c r="Y9" s="114">
        <f t="shared" si="2"/>
        <v>1</v>
      </c>
      <c r="Z9" s="115"/>
      <c r="AA9" s="110"/>
      <c r="AB9" s="109"/>
      <c r="AC9" s="110"/>
      <c r="AD9" s="109"/>
      <c r="AE9" s="110"/>
      <c r="AF9" s="145">
        <v>0.4</v>
      </c>
      <c r="AG9" s="116" t="s">
        <v>311</v>
      </c>
      <c r="AH9" s="147">
        <f>L9</f>
        <v>0.4</v>
      </c>
      <c r="AI9" s="114">
        <f t="shared" si="3"/>
        <v>1</v>
      </c>
      <c r="AJ9" s="148"/>
      <c r="AK9" s="126"/>
      <c r="AL9" s="109"/>
      <c r="AM9" s="110"/>
      <c r="AN9" s="109"/>
      <c r="AO9" s="110"/>
      <c r="AP9" s="109"/>
      <c r="AQ9" s="112"/>
      <c r="AR9" s="146">
        <f t="shared" si="4"/>
        <v>0</v>
      </c>
      <c r="AS9" s="114">
        <f t="shared" si="5"/>
        <v>0</v>
      </c>
      <c r="AT9" s="115"/>
      <c r="AU9" s="110"/>
      <c r="AV9" s="109"/>
      <c r="AW9" s="110"/>
      <c r="AX9" s="109"/>
      <c r="AY9" s="110"/>
      <c r="AZ9" s="109"/>
      <c r="BA9" s="112"/>
      <c r="BB9" s="113">
        <f t="shared" si="6"/>
        <v>0</v>
      </c>
      <c r="BC9" s="121">
        <f t="shared" si="7"/>
        <v>0</v>
      </c>
      <c r="BD9" s="152">
        <f>X9+AH9</f>
        <v>0.60000000000000009</v>
      </c>
      <c r="BE9" s="123">
        <f>BD9/H9</f>
        <v>0.60000000000000009</v>
      </c>
    </row>
    <row r="10" spans="1:57" s="39" customFormat="1" ht="107.25" customHeight="1" thickBot="1" x14ac:dyDescent="0.25">
      <c r="A10" s="216"/>
      <c r="B10" s="218"/>
      <c r="C10" s="221" t="s">
        <v>26</v>
      </c>
      <c r="D10" s="104" t="s">
        <v>66</v>
      </c>
      <c r="E10" s="103" t="s">
        <v>258</v>
      </c>
      <c r="F10" s="124" t="s">
        <v>67</v>
      </c>
      <c r="G10" s="104" t="s">
        <v>63</v>
      </c>
      <c r="H10" s="186">
        <v>1</v>
      </c>
      <c r="I10" s="104" t="s">
        <v>40</v>
      </c>
      <c r="J10" s="125" t="s">
        <v>64</v>
      </c>
      <c r="K10" s="149">
        <v>0</v>
      </c>
      <c r="L10" s="149">
        <v>0.2</v>
      </c>
      <c r="M10" s="149">
        <v>0.65</v>
      </c>
      <c r="N10" s="149">
        <v>1</v>
      </c>
      <c r="O10" s="144" t="s">
        <v>257</v>
      </c>
      <c r="P10" s="109"/>
      <c r="Q10" s="110"/>
      <c r="R10" s="109"/>
      <c r="S10" s="110"/>
      <c r="T10" s="109"/>
      <c r="U10" s="110"/>
      <c r="V10" s="111">
        <v>0</v>
      </c>
      <c r="W10" s="112"/>
      <c r="X10" s="113">
        <f t="shared" si="1"/>
        <v>0</v>
      </c>
      <c r="Y10" s="114"/>
      <c r="Z10" s="115"/>
      <c r="AA10" s="110"/>
      <c r="AB10" s="109"/>
      <c r="AC10" s="110"/>
      <c r="AD10" s="109"/>
      <c r="AE10" s="110"/>
      <c r="AF10" s="111">
        <v>0.2</v>
      </c>
      <c r="AG10" s="116" t="s">
        <v>312</v>
      </c>
      <c r="AH10" s="150">
        <f>L10</f>
        <v>0.2</v>
      </c>
      <c r="AI10" s="114">
        <f t="shared" si="3"/>
        <v>1</v>
      </c>
      <c r="AJ10" s="118"/>
      <c r="AK10" s="126"/>
      <c r="AL10" s="109"/>
      <c r="AM10" s="110"/>
      <c r="AN10" s="109"/>
      <c r="AO10" s="110"/>
      <c r="AP10" s="109"/>
      <c r="AQ10" s="112"/>
      <c r="AR10" s="113">
        <f t="shared" si="4"/>
        <v>0</v>
      </c>
      <c r="AS10" s="114">
        <f t="shared" si="5"/>
        <v>0</v>
      </c>
      <c r="AT10" s="115"/>
      <c r="AU10" s="110"/>
      <c r="AV10" s="109"/>
      <c r="AW10" s="110"/>
      <c r="AX10" s="109"/>
      <c r="AY10" s="110"/>
      <c r="AZ10" s="109"/>
      <c r="BA10" s="112"/>
      <c r="BB10" s="113">
        <f t="shared" si="6"/>
        <v>0</v>
      </c>
      <c r="BC10" s="121">
        <f t="shared" si="7"/>
        <v>0</v>
      </c>
      <c r="BD10" s="122">
        <f t="shared" si="8"/>
        <v>0.2</v>
      </c>
      <c r="BE10" s="123">
        <f t="shared" si="9"/>
        <v>0.2</v>
      </c>
    </row>
    <row r="11" spans="1:57" s="39" customFormat="1" ht="107.25" customHeight="1" thickBot="1" x14ac:dyDescent="0.25">
      <c r="A11" s="216"/>
      <c r="B11" s="218"/>
      <c r="C11" s="221"/>
      <c r="D11" s="104" t="s">
        <v>68</v>
      </c>
      <c r="E11" s="104" t="s">
        <v>69</v>
      </c>
      <c r="F11" s="151" t="s">
        <v>325</v>
      </c>
      <c r="G11" s="104" t="s">
        <v>63</v>
      </c>
      <c r="H11" s="106">
        <f t="shared" si="0"/>
        <v>7</v>
      </c>
      <c r="I11" s="104" t="s">
        <v>40</v>
      </c>
      <c r="J11" s="125" t="s">
        <v>64</v>
      </c>
      <c r="K11" s="104">
        <v>2</v>
      </c>
      <c r="L11" s="104">
        <v>2</v>
      </c>
      <c r="M11" s="104">
        <v>2</v>
      </c>
      <c r="N11" s="104">
        <v>1</v>
      </c>
      <c r="O11" s="144" t="s">
        <v>313</v>
      </c>
      <c r="P11" s="109"/>
      <c r="Q11" s="110"/>
      <c r="R11" s="109"/>
      <c r="S11" s="110"/>
      <c r="T11" s="109"/>
      <c r="U11" s="110"/>
      <c r="V11" s="111">
        <v>2</v>
      </c>
      <c r="W11" s="112"/>
      <c r="X11" s="113">
        <f t="shared" si="1"/>
        <v>2</v>
      </c>
      <c r="Y11" s="114">
        <f t="shared" si="2"/>
        <v>1</v>
      </c>
      <c r="Z11" s="115"/>
      <c r="AA11" s="110"/>
      <c r="AB11" s="109"/>
      <c r="AC11" s="110"/>
      <c r="AD11" s="109"/>
      <c r="AE11" s="110"/>
      <c r="AF11" s="111">
        <v>2</v>
      </c>
      <c r="AG11" s="116" t="s">
        <v>314</v>
      </c>
      <c r="AH11" s="117">
        <v>2</v>
      </c>
      <c r="AI11" s="114">
        <f t="shared" si="3"/>
        <v>1</v>
      </c>
      <c r="AJ11" s="118"/>
      <c r="AK11" s="126"/>
      <c r="AL11" s="109"/>
      <c r="AM11" s="110"/>
      <c r="AN11" s="109"/>
      <c r="AO11" s="110"/>
      <c r="AP11" s="109"/>
      <c r="AQ11" s="112"/>
      <c r="AR11" s="113">
        <f t="shared" si="4"/>
        <v>0</v>
      </c>
      <c r="AS11" s="114">
        <f t="shared" si="5"/>
        <v>0</v>
      </c>
      <c r="AT11" s="115"/>
      <c r="AU11" s="110"/>
      <c r="AV11" s="109"/>
      <c r="AW11" s="110"/>
      <c r="AX11" s="109"/>
      <c r="AY11" s="110"/>
      <c r="AZ11" s="109"/>
      <c r="BA11" s="112"/>
      <c r="BB11" s="113">
        <f t="shared" si="6"/>
        <v>0</v>
      </c>
      <c r="BC11" s="121">
        <f t="shared" si="7"/>
        <v>0</v>
      </c>
      <c r="BD11" s="127">
        <f t="shared" si="8"/>
        <v>4</v>
      </c>
      <c r="BE11" s="123">
        <f t="shared" si="9"/>
        <v>0.5714285714285714</v>
      </c>
    </row>
    <row r="12" spans="1:57" s="39" customFormat="1" ht="107.25" customHeight="1" thickBot="1" x14ac:dyDescent="0.25">
      <c r="A12" s="216"/>
      <c r="B12" s="218"/>
      <c r="C12" s="104" t="s">
        <v>70</v>
      </c>
      <c r="D12" s="104" t="s">
        <v>71</v>
      </c>
      <c r="E12" s="104" t="s">
        <v>62</v>
      </c>
      <c r="F12" s="124" t="s">
        <v>72</v>
      </c>
      <c r="G12" s="103" t="s">
        <v>73</v>
      </c>
      <c r="H12" s="142">
        <f t="shared" si="0"/>
        <v>1</v>
      </c>
      <c r="I12" s="104" t="s">
        <v>57</v>
      </c>
      <c r="J12" s="125" t="s">
        <v>64</v>
      </c>
      <c r="K12" s="143">
        <v>0.3</v>
      </c>
      <c r="L12" s="143">
        <v>0.25</v>
      </c>
      <c r="M12" s="143">
        <v>0.25</v>
      </c>
      <c r="N12" s="143">
        <v>0.2</v>
      </c>
      <c r="O12" s="144" t="s">
        <v>74</v>
      </c>
      <c r="P12" s="109"/>
      <c r="Q12" s="110"/>
      <c r="R12" s="109"/>
      <c r="S12" s="110"/>
      <c r="T12" s="109"/>
      <c r="U12" s="110"/>
      <c r="V12" s="145">
        <f>K12</f>
        <v>0.3</v>
      </c>
      <c r="W12" s="112"/>
      <c r="X12" s="146">
        <f t="shared" si="1"/>
        <v>0.3</v>
      </c>
      <c r="Y12" s="114">
        <f t="shared" si="2"/>
        <v>1</v>
      </c>
      <c r="Z12" s="115"/>
      <c r="AA12" s="110"/>
      <c r="AB12" s="109"/>
      <c r="AC12" s="110"/>
      <c r="AD12" s="109"/>
      <c r="AE12" s="110"/>
      <c r="AF12" s="145">
        <v>0.25</v>
      </c>
      <c r="AG12" s="116" t="s">
        <v>315</v>
      </c>
      <c r="AH12" s="147">
        <f>L12</f>
        <v>0.25</v>
      </c>
      <c r="AI12" s="114">
        <f t="shared" si="3"/>
        <v>1</v>
      </c>
      <c r="AJ12" s="118"/>
      <c r="AK12" s="126"/>
      <c r="AL12" s="109"/>
      <c r="AM12" s="110"/>
      <c r="AN12" s="109"/>
      <c r="AO12" s="110"/>
      <c r="AP12" s="109"/>
      <c r="AQ12" s="112"/>
      <c r="AR12" s="113">
        <f t="shared" si="4"/>
        <v>0</v>
      </c>
      <c r="AS12" s="114">
        <f t="shared" si="5"/>
        <v>0</v>
      </c>
      <c r="AT12" s="115"/>
      <c r="AU12" s="110"/>
      <c r="AV12" s="109"/>
      <c r="AW12" s="110"/>
      <c r="AX12" s="109"/>
      <c r="AY12" s="110"/>
      <c r="AZ12" s="109"/>
      <c r="BA12" s="112"/>
      <c r="BB12" s="113">
        <f t="shared" si="6"/>
        <v>0</v>
      </c>
      <c r="BC12" s="121">
        <f t="shared" si="7"/>
        <v>0</v>
      </c>
      <c r="BD12" s="152">
        <f t="shared" si="8"/>
        <v>0.55000000000000004</v>
      </c>
      <c r="BE12" s="123">
        <f t="shared" si="9"/>
        <v>0.55000000000000004</v>
      </c>
    </row>
    <row r="13" spans="1:57" s="39" customFormat="1" ht="107.25" customHeight="1" thickBot="1" x14ac:dyDescent="0.25">
      <c r="A13" s="213" t="s">
        <v>75</v>
      </c>
      <c r="B13" s="214" t="s">
        <v>254</v>
      </c>
      <c r="C13" s="129" t="s">
        <v>76</v>
      </c>
      <c r="D13" s="129" t="s">
        <v>77</v>
      </c>
      <c r="E13" s="129" t="s">
        <v>78</v>
      </c>
      <c r="F13" s="132"/>
      <c r="G13" s="153">
        <v>40200</v>
      </c>
      <c r="H13" s="106">
        <f t="shared" si="0"/>
        <v>149000</v>
      </c>
      <c r="I13" s="129" t="s">
        <v>40</v>
      </c>
      <c r="J13" s="154" t="s">
        <v>79</v>
      </c>
      <c r="K13" s="155">
        <v>30000</v>
      </c>
      <c r="L13" s="155">
        <v>49000</v>
      </c>
      <c r="M13" s="155">
        <v>40000</v>
      </c>
      <c r="N13" s="155">
        <v>30000</v>
      </c>
      <c r="O13" s="134" t="s">
        <v>80</v>
      </c>
      <c r="P13" s="109"/>
      <c r="Q13" s="110"/>
      <c r="R13" s="109"/>
      <c r="S13" s="110"/>
      <c r="T13" s="109"/>
      <c r="U13" s="110"/>
      <c r="V13" s="111">
        <v>31855</v>
      </c>
      <c r="W13" s="112"/>
      <c r="X13" s="113">
        <f t="shared" si="1"/>
        <v>31855</v>
      </c>
      <c r="Y13" s="114">
        <f t="shared" si="2"/>
        <v>1.0618333333333334</v>
      </c>
      <c r="Z13" s="115"/>
      <c r="AA13" s="110"/>
      <c r="AB13" s="109"/>
      <c r="AC13" s="110"/>
      <c r="AD13" s="109"/>
      <c r="AE13" s="110"/>
      <c r="AF13" s="111">
        <v>50302</v>
      </c>
      <c r="AG13" s="116" t="s">
        <v>316</v>
      </c>
      <c r="AH13" s="117">
        <v>50302</v>
      </c>
      <c r="AI13" s="114">
        <f t="shared" si="3"/>
        <v>1.0265714285714285</v>
      </c>
      <c r="AJ13" s="118"/>
      <c r="AK13" s="126"/>
      <c r="AL13" s="109"/>
      <c r="AM13" s="110"/>
      <c r="AN13" s="109"/>
      <c r="AO13" s="110"/>
      <c r="AP13" s="109"/>
      <c r="AQ13" s="112"/>
      <c r="AR13" s="113">
        <f t="shared" si="4"/>
        <v>0</v>
      </c>
      <c r="AS13" s="114">
        <f t="shared" si="5"/>
        <v>0</v>
      </c>
      <c r="AT13" s="115"/>
      <c r="AU13" s="110"/>
      <c r="AV13" s="109"/>
      <c r="AW13" s="110"/>
      <c r="AX13" s="109"/>
      <c r="AY13" s="110"/>
      <c r="AZ13" s="109"/>
      <c r="BA13" s="112"/>
      <c r="BB13" s="113">
        <f t="shared" si="6"/>
        <v>0</v>
      </c>
      <c r="BC13" s="121">
        <f t="shared" si="7"/>
        <v>0</v>
      </c>
      <c r="BD13" s="127">
        <f>X13+AH13</f>
        <v>82157</v>
      </c>
      <c r="BE13" s="123">
        <f t="shared" si="9"/>
        <v>0.5513892617449665</v>
      </c>
    </row>
    <row r="14" spans="1:57" s="39" customFormat="1" ht="107.25" customHeight="1" thickBot="1" x14ac:dyDescent="0.25">
      <c r="A14" s="213"/>
      <c r="B14" s="214"/>
      <c r="C14" s="215" t="s">
        <v>36</v>
      </c>
      <c r="D14" s="129" t="s">
        <v>81</v>
      </c>
      <c r="E14" s="129" t="s">
        <v>317</v>
      </c>
      <c r="F14" s="132"/>
      <c r="G14" s="129" t="s">
        <v>63</v>
      </c>
      <c r="H14" s="106">
        <f t="shared" si="0"/>
        <v>20000</v>
      </c>
      <c r="I14" s="129" t="s">
        <v>40</v>
      </c>
      <c r="J14" s="154" t="s">
        <v>79</v>
      </c>
      <c r="K14" s="156">
        <v>0</v>
      </c>
      <c r="L14" s="156">
        <v>6000</v>
      </c>
      <c r="M14" s="156">
        <f t="shared" ref="M14:N14" si="10">(M13*20%)</f>
        <v>8000</v>
      </c>
      <c r="N14" s="156">
        <f t="shared" si="10"/>
        <v>6000</v>
      </c>
      <c r="O14" s="134" t="s">
        <v>83</v>
      </c>
      <c r="P14" s="109"/>
      <c r="Q14" s="110"/>
      <c r="R14" s="109"/>
      <c r="S14" s="110"/>
      <c r="T14" s="109"/>
      <c r="U14" s="110"/>
      <c r="V14" s="111">
        <v>0</v>
      </c>
      <c r="W14" s="112"/>
      <c r="X14" s="113">
        <f t="shared" si="1"/>
        <v>0</v>
      </c>
      <c r="Y14" s="114"/>
      <c r="Z14" s="115"/>
      <c r="AA14" s="110"/>
      <c r="AB14" s="109"/>
      <c r="AC14" s="110"/>
      <c r="AD14" s="109"/>
      <c r="AE14" s="110"/>
      <c r="AF14" s="111">
        <v>7311</v>
      </c>
      <c r="AG14" s="116" t="s">
        <v>318</v>
      </c>
      <c r="AH14" s="117">
        <v>7311</v>
      </c>
      <c r="AI14" s="114">
        <f t="shared" si="3"/>
        <v>1.2184999999999999</v>
      </c>
      <c r="AJ14" s="118"/>
      <c r="AK14" s="126"/>
      <c r="AL14" s="109"/>
      <c r="AM14" s="110"/>
      <c r="AN14" s="109"/>
      <c r="AO14" s="110"/>
      <c r="AP14" s="109"/>
      <c r="AQ14" s="112"/>
      <c r="AR14" s="113">
        <f t="shared" si="4"/>
        <v>0</v>
      </c>
      <c r="AS14" s="114">
        <f t="shared" si="5"/>
        <v>0</v>
      </c>
      <c r="AT14" s="115"/>
      <c r="AU14" s="110"/>
      <c r="AV14" s="109"/>
      <c r="AW14" s="110"/>
      <c r="AX14" s="109"/>
      <c r="AY14" s="110"/>
      <c r="AZ14" s="109"/>
      <c r="BA14" s="112"/>
      <c r="BB14" s="113">
        <f t="shared" si="6"/>
        <v>0</v>
      </c>
      <c r="BC14" s="121">
        <f t="shared" si="7"/>
        <v>0</v>
      </c>
      <c r="BD14" s="127">
        <f>X14+AH14</f>
        <v>7311</v>
      </c>
      <c r="BE14" s="123">
        <f t="shared" si="9"/>
        <v>0.36554999999999999</v>
      </c>
    </row>
    <row r="15" spans="1:57" s="39" customFormat="1" ht="107.25" customHeight="1" thickBot="1" x14ac:dyDescent="0.25">
      <c r="A15" s="213"/>
      <c r="B15" s="214"/>
      <c r="C15" s="215"/>
      <c r="D15" s="129" t="s">
        <v>84</v>
      </c>
      <c r="E15" s="129" t="s">
        <v>85</v>
      </c>
      <c r="F15" s="132"/>
      <c r="G15" s="129" t="s">
        <v>63</v>
      </c>
      <c r="H15" s="106">
        <v>32</v>
      </c>
      <c r="I15" s="129" t="s">
        <v>40</v>
      </c>
      <c r="J15" s="154" t="s">
        <v>79</v>
      </c>
      <c r="K15" s="129">
        <v>14</v>
      </c>
      <c r="L15" s="129">
        <v>20</v>
      </c>
      <c r="M15" s="129">
        <v>25</v>
      </c>
      <c r="N15" s="129">
        <v>15</v>
      </c>
      <c r="O15" s="134" t="s">
        <v>86</v>
      </c>
      <c r="P15" s="109"/>
      <c r="Q15" s="110"/>
      <c r="R15" s="109"/>
      <c r="S15" s="110"/>
      <c r="T15" s="109"/>
      <c r="U15" s="110"/>
      <c r="V15" s="111">
        <v>16</v>
      </c>
      <c r="W15" s="157" t="s">
        <v>319</v>
      </c>
      <c r="X15" s="113">
        <f t="shared" si="1"/>
        <v>16</v>
      </c>
      <c r="Y15" s="114">
        <f t="shared" si="2"/>
        <v>1.1428571428571428</v>
      </c>
      <c r="Z15" s="115"/>
      <c r="AA15" s="110"/>
      <c r="AB15" s="109"/>
      <c r="AC15" s="110"/>
      <c r="AD15" s="109"/>
      <c r="AE15" s="110"/>
      <c r="AF15" s="111">
        <v>22</v>
      </c>
      <c r="AG15" s="116" t="s">
        <v>320</v>
      </c>
      <c r="AH15" s="117">
        <v>22</v>
      </c>
      <c r="AI15" s="114">
        <f t="shared" si="3"/>
        <v>1.1000000000000001</v>
      </c>
      <c r="AJ15" s="118"/>
      <c r="AK15" s="126"/>
      <c r="AL15" s="109"/>
      <c r="AM15" s="110"/>
      <c r="AN15" s="109"/>
      <c r="AO15" s="110"/>
      <c r="AP15" s="109"/>
      <c r="AQ15" s="112"/>
      <c r="AR15" s="113">
        <f t="shared" si="4"/>
        <v>0</v>
      </c>
      <c r="AS15" s="114">
        <f t="shared" si="5"/>
        <v>0</v>
      </c>
      <c r="AT15" s="115"/>
      <c r="AU15" s="110"/>
      <c r="AV15" s="109"/>
      <c r="AW15" s="110"/>
      <c r="AX15" s="109"/>
      <c r="AY15" s="110"/>
      <c r="AZ15" s="109"/>
      <c r="BA15" s="112"/>
      <c r="BB15" s="113">
        <f t="shared" si="6"/>
        <v>0</v>
      </c>
      <c r="BC15" s="121">
        <f t="shared" si="7"/>
        <v>0</v>
      </c>
      <c r="BD15" s="127">
        <f>26</f>
        <v>26</v>
      </c>
      <c r="BE15" s="123">
        <f>BD15/H15</f>
        <v>0.8125</v>
      </c>
    </row>
    <row r="16" spans="1:57" s="39" customFormat="1" ht="107.25" customHeight="1" thickBot="1" x14ac:dyDescent="0.25">
      <c r="A16" s="216" t="s">
        <v>87</v>
      </c>
      <c r="B16" s="218" t="s">
        <v>88</v>
      </c>
      <c r="C16" s="104" t="s">
        <v>76</v>
      </c>
      <c r="D16" s="103" t="s">
        <v>89</v>
      </c>
      <c r="E16" s="103" t="s">
        <v>90</v>
      </c>
      <c r="F16" s="105" t="s">
        <v>91</v>
      </c>
      <c r="G16" s="103" t="s">
        <v>92</v>
      </c>
      <c r="H16" s="142">
        <f t="shared" si="0"/>
        <v>1</v>
      </c>
      <c r="I16" s="103" t="s">
        <v>93</v>
      </c>
      <c r="J16" s="107" t="s">
        <v>94</v>
      </c>
      <c r="K16" s="158">
        <v>0.2</v>
      </c>
      <c r="L16" s="158">
        <v>0.8</v>
      </c>
      <c r="M16" s="159"/>
      <c r="N16" s="159"/>
      <c r="O16" s="108" t="s">
        <v>95</v>
      </c>
      <c r="P16" s="109"/>
      <c r="Q16" s="110"/>
      <c r="R16" s="109"/>
      <c r="S16" s="110"/>
      <c r="T16" s="109"/>
      <c r="U16" s="110"/>
      <c r="V16" s="145">
        <f>K16</f>
        <v>0.2</v>
      </c>
      <c r="W16" s="112"/>
      <c r="X16" s="146">
        <f t="shared" si="1"/>
        <v>0.2</v>
      </c>
      <c r="Y16" s="114">
        <f t="shared" si="2"/>
        <v>1</v>
      </c>
      <c r="Z16" s="115"/>
      <c r="AA16" s="110"/>
      <c r="AB16" s="109"/>
      <c r="AC16" s="110"/>
      <c r="AD16" s="109"/>
      <c r="AE16" s="110"/>
      <c r="AF16" s="145">
        <v>0.8</v>
      </c>
      <c r="AG16" s="160" t="s">
        <v>321</v>
      </c>
      <c r="AH16" s="161">
        <v>0.8</v>
      </c>
      <c r="AI16" s="114">
        <f t="shared" si="3"/>
        <v>1</v>
      </c>
      <c r="AJ16" s="162" t="s">
        <v>322</v>
      </c>
      <c r="AK16" s="163" t="s">
        <v>322</v>
      </c>
      <c r="AL16" s="109"/>
      <c r="AM16" s="110"/>
      <c r="AN16" s="109"/>
      <c r="AO16" s="110"/>
      <c r="AP16" s="109"/>
      <c r="AQ16" s="112"/>
      <c r="AR16" s="113" t="s">
        <v>322</v>
      </c>
      <c r="AS16" s="114" t="s">
        <v>322</v>
      </c>
      <c r="AT16" s="115"/>
      <c r="AU16" s="110"/>
      <c r="AV16" s="109"/>
      <c r="AW16" s="110"/>
      <c r="AX16" s="109"/>
      <c r="AY16" s="110"/>
      <c r="AZ16" s="109"/>
      <c r="BA16" s="112"/>
      <c r="BB16" s="113">
        <f t="shared" si="6"/>
        <v>0</v>
      </c>
      <c r="BC16" s="121" t="e">
        <f t="shared" si="7"/>
        <v>#DIV/0!</v>
      </c>
      <c r="BD16" s="152">
        <f t="shared" si="8"/>
        <v>1</v>
      </c>
      <c r="BE16" s="123">
        <f t="shared" si="9"/>
        <v>1</v>
      </c>
    </row>
    <row r="17" spans="1:57" s="39" customFormat="1" ht="107.25" customHeight="1" thickBot="1" x14ac:dyDescent="0.25">
      <c r="A17" s="216"/>
      <c r="B17" s="218"/>
      <c r="C17" s="104" t="s">
        <v>76</v>
      </c>
      <c r="D17" s="103" t="s">
        <v>96</v>
      </c>
      <c r="E17" s="103" t="s">
        <v>97</v>
      </c>
      <c r="F17" s="105" t="s">
        <v>98</v>
      </c>
      <c r="G17" s="103" t="s">
        <v>99</v>
      </c>
      <c r="H17" s="142">
        <f t="shared" si="0"/>
        <v>1</v>
      </c>
      <c r="I17" s="103" t="s">
        <v>93</v>
      </c>
      <c r="J17" s="107" t="s">
        <v>100</v>
      </c>
      <c r="K17" s="103" t="s">
        <v>63</v>
      </c>
      <c r="L17" s="158">
        <v>0.3</v>
      </c>
      <c r="M17" s="158">
        <v>0.3</v>
      </c>
      <c r="N17" s="158">
        <v>0.4</v>
      </c>
      <c r="O17" s="108" t="s">
        <v>101</v>
      </c>
      <c r="P17" s="109"/>
      <c r="Q17" s="110"/>
      <c r="R17" s="109"/>
      <c r="S17" s="110"/>
      <c r="T17" s="109"/>
      <c r="U17" s="110"/>
      <c r="V17" s="111">
        <v>0</v>
      </c>
      <c r="W17" s="112"/>
      <c r="X17" s="113">
        <f t="shared" si="1"/>
        <v>0</v>
      </c>
      <c r="Y17" s="114"/>
      <c r="Z17" s="115"/>
      <c r="AA17" s="110"/>
      <c r="AB17" s="109"/>
      <c r="AC17" s="110"/>
      <c r="AD17" s="109"/>
      <c r="AE17" s="110"/>
      <c r="AF17" s="145">
        <v>0.3</v>
      </c>
      <c r="AG17" s="116" t="s">
        <v>323</v>
      </c>
      <c r="AH17" s="161">
        <v>0.3</v>
      </c>
      <c r="AI17" s="114">
        <f t="shared" si="3"/>
        <v>1</v>
      </c>
      <c r="AJ17" s="118"/>
      <c r="AK17" s="126"/>
      <c r="AL17" s="109"/>
      <c r="AM17" s="110"/>
      <c r="AN17" s="109"/>
      <c r="AO17" s="110"/>
      <c r="AP17" s="109"/>
      <c r="AQ17" s="112"/>
      <c r="AR17" s="113">
        <f t="shared" si="4"/>
        <v>0</v>
      </c>
      <c r="AS17" s="114">
        <f t="shared" ref="AS17:AS18" si="11">AR17/M17</f>
        <v>0</v>
      </c>
      <c r="AT17" s="115"/>
      <c r="AU17" s="110"/>
      <c r="AV17" s="109"/>
      <c r="AW17" s="110"/>
      <c r="AX17" s="109"/>
      <c r="AY17" s="110"/>
      <c r="AZ17" s="109"/>
      <c r="BA17" s="112"/>
      <c r="BB17" s="113">
        <f t="shared" si="6"/>
        <v>0</v>
      </c>
      <c r="BC17" s="121">
        <f t="shared" si="7"/>
        <v>0</v>
      </c>
      <c r="BD17" s="152">
        <f t="shared" si="8"/>
        <v>0.3</v>
      </c>
      <c r="BE17" s="123">
        <f t="shared" si="9"/>
        <v>0.3</v>
      </c>
    </row>
    <row r="18" spans="1:57" s="39" customFormat="1" ht="107.25" customHeight="1" thickBot="1" x14ac:dyDescent="0.25">
      <c r="A18" s="217"/>
      <c r="B18" s="219"/>
      <c r="C18" s="165" t="s">
        <v>76</v>
      </c>
      <c r="D18" s="165" t="s">
        <v>102</v>
      </c>
      <c r="E18" s="165" t="s">
        <v>103</v>
      </c>
      <c r="F18" s="166" t="s">
        <v>104</v>
      </c>
      <c r="G18" s="165">
        <v>0</v>
      </c>
      <c r="H18" s="106">
        <f t="shared" si="0"/>
        <v>6</v>
      </c>
      <c r="I18" s="164" t="s">
        <v>40</v>
      </c>
      <c r="J18" s="167" t="s">
        <v>31</v>
      </c>
      <c r="K18" s="165">
        <v>0</v>
      </c>
      <c r="L18" s="165">
        <v>2</v>
      </c>
      <c r="M18" s="165">
        <v>2</v>
      </c>
      <c r="N18" s="165">
        <v>2</v>
      </c>
      <c r="O18" s="168" t="s">
        <v>105</v>
      </c>
      <c r="P18" s="169"/>
      <c r="Q18" s="170"/>
      <c r="R18" s="169"/>
      <c r="S18" s="170"/>
      <c r="T18" s="169"/>
      <c r="U18" s="170"/>
      <c r="V18" s="171">
        <v>0</v>
      </c>
      <c r="W18" s="172"/>
      <c r="X18" s="113">
        <f t="shared" si="1"/>
        <v>0</v>
      </c>
      <c r="Y18" s="173"/>
      <c r="Z18" s="174"/>
      <c r="AA18" s="170"/>
      <c r="AB18" s="169"/>
      <c r="AC18" s="170"/>
      <c r="AD18" s="169"/>
      <c r="AE18" s="170"/>
      <c r="AF18" s="171">
        <v>2</v>
      </c>
      <c r="AG18" s="175" t="s">
        <v>324</v>
      </c>
      <c r="AH18" s="176">
        <v>2</v>
      </c>
      <c r="AI18" s="114">
        <f t="shared" si="3"/>
        <v>1</v>
      </c>
      <c r="AJ18" s="177"/>
      <c r="AK18" s="178"/>
      <c r="AL18" s="169"/>
      <c r="AM18" s="170"/>
      <c r="AN18" s="169"/>
      <c r="AO18" s="170"/>
      <c r="AP18" s="169"/>
      <c r="AQ18" s="172"/>
      <c r="AR18" s="179">
        <f t="shared" si="4"/>
        <v>0</v>
      </c>
      <c r="AS18" s="114">
        <f t="shared" si="11"/>
        <v>0</v>
      </c>
      <c r="AT18" s="174"/>
      <c r="AU18" s="170"/>
      <c r="AV18" s="169"/>
      <c r="AW18" s="170"/>
      <c r="AX18" s="169"/>
      <c r="AY18" s="170"/>
      <c r="AZ18" s="169"/>
      <c r="BA18" s="172"/>
      <c r="BB18" s="179">
        <f t="shared" si="6"/>
        <v>0</v>
      </c>
      <c r="BC18" s="121">
        <f t="shared" si="7"/>
        <v>0</v>
      </c>
      <c r="BD18" s="127">
        <f t="shared" si="8"/>
        <v>2</v>
      </c>
      <c r="BE18" s="123">
        <f t="shared" si="9"/>
        <v>0.33333333333333331</v>
      </c>
    </row>
    <row r="19" spans="1:57" ht="107.25" customHeight="1" thickBot="1" x14ac:dyDescent="0.25">
      <c r="A19" s="77"/>
      <c r="B19" s="77"/>
      <c r="D19" s="78"/>
      <c r="E19" s="78"/>
      <c r="F19" s="78"/>
      <c r="G19" s="78"/>
      <c r="H19" s="78"/>
      <c r="I19" s="78"/>
      <c r="J19" s="79"/>
      <c r="K19" s="41"/>
      <c r="L19" s="41"/>
      <c r="M19" s="41"/>
      <c r="N19" s="41"/>
      <c r="O19" s="80"/>
      <c r="Y19" s="180">
        <f>AVERAGE(Y4:Y18)</f>
        <v>1.1460152661064424</v>
      </c>
      <c r="AI19" s="180">
        <f>AVERAGE(AI4:AI18)</f>
        <v>1.159504761904762</v>
      </c>
      <c r="AS19" s="180">
        <f>AVERAGE(AS4:AS18)</f>
        <v>0</v>
      </c>
      <c r="BC19" s="181">
        <f>AVERAGE(BC17:BC18)</f>
        <v>0</v>
      </c>
      <c r="BE19" s="180">
        <f>AVERAGE(BE4:BE18)</f>
        <v>0.65301616529777939</v>
      </c>
    </row>
    <row r="20" spans="1:57" ht="107.25" customHeight="1" x14ac:dyDescent="0.2">
      <c r="A20" s="77"/>
      <c r="B20" s="77"/>
      <c r="D20" s="78"/>
      <c r="E20" s="78"/>
      <c r="F20" s="78"/>
      <c r="G20" s="78"/>
      <c r="H20" s="78"/>
      <c r="I20" s="78"/>
      <c r="J20" s="79"/>
      <c r="K20" s="41"/>
      <c r="L20" s="41"/>
      <c r="M20" s="41"/>
      <c r="N20" s="41"/>
      <c r="O20" s="80"/>
    </row>
    <row r="21" spans="1:57" ht="107.25" customHeight="1" x14ac:dyDescent="0.2">
      <c r="A21" s="77"/>
      <c r="B21" s="77"/>
      <c r="D21" s="78"/>
      <c r="E21" s="78"/>
      <c r="F21" s="78"/>
      <c r="G21" s="78"/>
      <c r="H21" s="78"/>
      <c r="I21" s="78"/>
      <c r="J21" s="79"/>
      <c r="K21" s="41"/>
      <c r="L21" s="41"/>
      <c r="M21" s="41"/>
      <c r="N21" s="41"/>
      <c r="O21" s="80"/>
      <c r="AS21" s="182"/>
    </row>
    <row r="22" spans="1:57" ht="107.25" customHeight="1" x14ac:dyDescent="0.2">
      <c r="A22" s="77"/>
      <c r="B22" s="77"/>
      <c r="D22" s="78"/>
      <c r="E22" s="78"/>
      <c r="F22" s="78"/>
      <c r="G22" s="78"/>
      <c r="H22" s="78"/>
      <c r="I22" s="78"/>
      <c r="J22" s="79"/>
      <c r="K22" s="41"/>
      <c r="L22" s="41"/>
      <c r="M22" s="41"/>
      <c r="N22" s="41"/>
      <c r="O22" s="80"/>
      <c r="AS22" s="183"/>
    </row>
    <row r="23" spans="1:57" ht="107.25" customHeight="1" x14ac:dyDescent="0.2">
      <c r="AS23" s="184"/>
    </row>
  </sheetData>
  <autoFilter ref="A3:BE19" xr:uid="{67732717-5F6A-46C3-A438-260DDCC80BCB}"/>
  <mergeCells count="33">
    <mergeCell ref="A1:O1"/>
    <mergeCell ref="A2:A3"/>
    <mergeCell ref="B2:B3"/>
    <mergeCell ref="C2:C3"/>
    <mergeCell ref="D2:D3"/>
    <mergeCell ref="E2:E3"/>
    <mergeCell ref="F2:F3"/>
    <mergeCell ref="G2:G3"/>
    <mergeCell ref="H2:H3"/>
    <mergeCell ref="I2:I3"/>
    <mergeCell ref="AT2:BC2"/>
    <mergeCell ref="BD2:BD3"/>
    <mergeCell ref="BE2:BE3"/>
    <mergeCell ref="A4:A6"/>
    <mergeCell ref="B4:B6"/>
    <mergeCell ref="C5:C6"/>
    <mergeCell ref="J2:J3"/>
    <mergeCell ref="K2:N2"/>
    <mergeCell ref="O2:O3"/>
    <mergeCell ref="P2:Y2"/>
    <mergeCell ref="Z2:AI2"/>
    <mergeCell ref="AJ2:AS2"/>
    <mergeCell ref="A7:A8"/>
    <mergeCell ref="B7:B8"/>
    <mergeCell ref="C7:C8"/>
    <mergeCell ref="A9:A12"/>
    <mergeCell ref="B9:B12"/>
    <mergeCell ref="C10:C11"/>
    <mergeCell ref="A13:A15"/>
    <mergeCell ref="B13:B15"/>
    <mergeCell ref="C14:C15"/>
    <mergeCell ref="A16:A18"/>
    <mergeCell ref="B16:B18"/>
  </mergeCells>
  <dataValidations count="1">
    <dataValidation allowBlank="1" showInputMessage="1" showErrorMessage="1" sqref="E10:F10" xr:uid="{1529EA95-32ED-4A65-ABED-028DD2D95E00}"/>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845DB-9995-4BB8-B324-547BDDC3F007}">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1"/>
  <sheetViews>
    <sheetView topLeftCell="A3" zoomScale="80" zoomScaleNormal="80" workbookViewId="0">
      <selection activeCell="A7" sqref="A7"/>
    </sheetView>
  </sheetViews>
  <sheetFormatPr baseColWidth="10" defaultColWidth="11.42578125" defaultRowHeight="15" x14ac:dyDescent="0.25"/>
  <cols>
    <col min="1" max="1" width="63.42578125" style="2" customWidth="1"/>
    <col min="2" max="10" width="29" style="2" customWidth="1"/>
    <col min="11" max="11" width="34.7109375" style="3" customWidth="1"/>
    <col min="12" max="12" width="11.42578125" style="2"/>
    <col min="13" max="14" width="12.42578125" style="2" customWidth="1"/>
    <col min="15" max="15" width="25.28515625" style="2" customWidth="1"/>
    <col min="16" max="19" width="11.42578125" style="2"/>
    <col min="20" max="20" width="33" style="2" customWidth="1"/>
    <col min="21" max="16384" width="11.42578125" style="2"/>
  </cols>
  <sheetData>
    <row r="1" spans="1:21" ht="20.100000000000001" customHeight="1" x14ac:dyDescent="0.25">
      <c r="A1" s="238" t="s">
        <v>106</v>
      </c>
      <c r="B1" s="238"/>
      <c r="C1" s="238"/>
      <c r="D1" s="238"/>
      <c r="E1" s="238"/>
      <c r="F1" s="238"/>
      <c r="G1" s="238"/>
      <c r="H1" s="238"/>
      <c r="I1" s="238"/>
      <c r="J1" s="238"/>
      <c r="K1" s="238"/>
      <c r="L1" s="238"/>
      <c r="M1" s="238"/>
      <c r="N1" s="238"/>
      <c r="O1" s="238"/>
      <c r="P1" s="238"/>
      <c r="Q1" s="238"/>
      <c r="R1" s="238"/>
      <c r="S1" s="238"/>
      <c r="T1" s="238"/>
      <c r="U1" s="18"/>
    </row>
    <row r="2" spans="1:21" ht="20.100000000000001" customHeight="1" x14ac:dyDescent="0.25">
      <c r="A2" s="238" t="s">
        <v>107</v>
      </c>
      <c r="B2" s="238"/>
      <c r="C2" s="238"/>
      <c r="D2" s="238"/>
      <c r="E2" s="238"/>
      <c r="F2" s="238"/>
      <c r="G2" s="238"/>
      <c r="H2" s="238"/>
      <c r="I2" s="238"/>
      <c r="J2" s="238"/>
      <c r="K2" s="238"/>
      <c r="L2" s="238"/>
      <c r="M2" s="238"/>
      <c r="N2" s="238"/>
      <c r="O2" s="238"/>
      <c r="P2" s="238"/>
      <c r="Q2" s="238"/>
      <c r="R2" s="238"/>
      <c r="S2" s="238"/>
      <c r="T2" s="238"/>
      <c r="U2" s="18"/>
    </row>
    <row r="3" spans="1:21" ht="20.100000000000001" customHeight="1" x14ac:dyDescent="0.25">
      <c r="A3" s="238" t="s">
        <v>108</v>
      </c>
      <c r="B3" s="238"/>
      <c r="C3" s="238"/>
      <c r="D3" s="238"/>
      <c r="E3" s="238"/>
      <c r="F3" s="238"/>
      <c r="G3" s="238"/>
      <c r="H3" s="238"/>
      <c r="I3" s="238"/>
      <c r="J3" s="238"/>
      <c r="K3" s="238"/>
      <c r="L3" s="238"/>
      <c r="M3" s="238"/>
      <c r="N3" s="238"/>
      <c r="O3" s="238"/>
      <c r="P3" s="238"/>
      <c r="Q3" s="238"/>
      <c r="R3" s="238"/>
      <c r="S3" s="238"/>
      <c r="T3" s="238"/>
      <c r="U3" s="18"/>
    </row>
    <row r="4" spans="1:21" ht="20.100000000000001" customHeight="1" x14ac:dyDescent="0.25">
      <c r="A4" s="238">
        <v>2023</v>
      </c>
      <c r="B4" s="238"/>
      <c r="C4" s="238"/>
      <c r="D4" s="238"/>
      <c r="E4" s="238"/>
      <c r="F4" s="238"/>
      <c r="G4" s="238"/>
      <c r="H4" s="238"/>
      <c r="I4" s="238"/>
      <c r="J4" s="238"/>
      <c r="K4" s="238"/>
      <c r="L4" s="238"/>
      <c r="M4" s="238"/>
      <c r="N4" s="238"/>
      <c r="O4" s="238"/>
      <c r="P4" s="238"/>
      <c r="Q4" s="238"/>
      <c r="R4" s="238"/>
      <c r="S4" s="238"/>
      <c r="T4" s="238"/>
      <c r="U4" s="18"/>
    </row>
    <row r="5" spans="1:21" ht="30" customHeight="1" x14ac:dyDescent="0.25">
      <c r="A5" s="243" t="s">
        <v>109</v>
      </c>
      <c r="B5" s="242" t="s">
        <v>110</v>
      </c>
      <c r="C5" s="242" t="s">
        <v>111</v>
      </c>
      <c r="D5" s="239" t="s">
        <v>112</v>
      </c>
      <c r="E5" s="240"/>
      <c r="F5" s="239" t="s">
        <v>113</v>
      </c>
      <c r="G5" s="241"/>
      <c r="H5" s="241"/>
      <c r="I5" s="241"/>
      <c r="J5" s="240"/>
      <c r="K5" s="245" t="s">
        <v>114</v>
      </c>
      <c r="L5" s="245" t="s">
        <v>7</v>
      </c>
      <c r="M5" s="245" t="s">
        <v>115</v>
      </c>
      <c r="N5" s="248" t="s">
        <v>9</v>
      </c>
      <c r="O5" s="246" t="s">
        <v>10</v>
      </c>
      <c r="P5" s="245" t="s">
        <v>11</v>
      </c>
      <c r="Q5" s="245"/>
      <c r="R5" s="245"/>
      <c r="S5" s="245"/>
      <c r="T5" s="246" t="s">
        <v>116</v>
      </c>
    </row>
    <row r="6" spans="1:21" s="1" customFormat="1" ht="30" customHeight="1" x14ac:dyDescent="0.25">
      <c r="A6" s="244"/>
      <c r="B6" s="242"/>
      <c r="C6" s="242"/>
      <c r="D6" s="15" t="s">
        <v>117</v>
      </c>
      <c r="E6" s="15" t="s">
        <v>118</v>
      </c>
      <c r="F6" s="15" t="s">
        <v>119</v>
      </c>
      <c r="G6" s="15" t="s">
        <v>120</v>
      </c>
      <c r="H6" s="15" t="s">
        <v>121</v>
      </c>
      <c r="I6" s="15" t="s">
        <v>122</v>
      </c>
      <c r="J6" s="15" t="s">
        <v>123</v>
      </c>
      <c r="K6" s="245"/>
      <c r="L6" s="245"/>
      <c r="M6" s="245"/>
      <c r="N6" s="248"/>
      <c r="O6" s="247"/>
      <c r="P6" s="17" t="s">
        <v>124</v>
      </c>
      <c r="Q6" s="17" t="s">
        <v>125</v>
      </c>
      <c r="R6" s="17" t="s">
        <v>126</v>
      </c>
      <c r="S6" s="17" t="s">
        <v>127</v>
      </c>
      <c r="T6" s="247"/>
    </row>
    <row r="7" spans="1:21" ht="83.1" customHeight="1" x14ac:dyDescent="0.25">
      <c r="A7" s="16"/>
      <c r="B7" s="8"/>
      <c r="C7" s="8"/>
      <c r="D7" s="4"/>
      <c r="E7" s="4"/>
      <c r="F7" s="4"/>
      <c r="G7" s="4"/>
      <c r="H7" s="4"/>
      <c r="I7" s="4"/>
      <c r="J7" s="4"/>
      <c r="K7" s="5"/>
      <c r="L7" s="5"/>
      <c r="M7" s="5"/>
      <c r="N7" s="5"/>
      <c r="O7" s="5"/>
      <c r="P7" s="5"/>
      <c r="Q7" s="5"/>
      <c r="R7" s="5"/>
      <c r="S7" s="5"/>
      <c r="T7" s="5"/>
    </row>
    <row r="8" spans="1:21" ht="83.1" customHeight="1" x14ac:dyDescent="0.25">
      <c r="A8" s="16"/>
      <c r="B8" s="8"/>
      <c r="C8" s="8"/>
      <c r="D8" s="4"/>
      <c r="E8" s="4"/>
      <c r="F8" s="4"/>
      <c r="G8" s="4"/>
      <c r="H8" s="4"/>
      <c r="I8" s="4"/>
      <c r="J8" s="4"/>
      <c r="K8" s="5"/>
      <c r="L8" s="5"/>
      <c r="M8" s="5"/>
      <c r="N8" s="5"/>
      <c r="O8" s="5"/>
      <c r="P8" s="5"/>
      <c r="Q8" s="5"/>
      <c r="R8" s="5"/>
      <c r="S8" s="5"/>
      <c r="T8" s="5"/>
    </row>
    <row r="9" spans="1:21" ht="83.1" customHeight="1" x14ac:dyDescent="0.25">
      <c r="A9" s="16"/>
      <c r="B9" s="8"/>
      <c r="C9" s="8"/>
      <c r="D9" s="4"/>
      <c r="E9" s="4"/>
      <c r="F9" s="4"/>
      <c r="G9" s="4"/>
      <c r="H9" s="4"/>
      <c r="I9" s="4"/>
      <c r="J9" s="4"/>
      <c r="K9" s="8"/>
      <c r="L9" s="8"/>
      <c r="M9" s="8"/>
      <c r="N9" s="8"/>
      <c r="O9" s="8"/>
      <c r="P9" s="8"/>
      <c r="Q9" s="8"/>
      <c r="R9" s="8"/>
      <c r="S9" s="8"/>
      <c r="T9" s="8"/>
    </row>
    <row r="10" spans="1:21" ht="83.1" customHeight="1" x14ac:dyDescent="0.25">
      <c r="A10" s="16"/>
      <c r="B10" s="8"/>
      <c r="C10" s="8"/>
      <c r="D10" s="4"/>
      <c r="E10" s="4"/>
      <c r="F10" s="4"/>
      <c r="G10" s="4"/>
      <c r="H10" s="4"/>
      <c r="I10" s="4"/>
      <c r="J10" s="4"/>
      <c r="K10" s="6"/>
      <c r="L10" s="6"/>
      <c r="M10" s="6"/>
      <c r="N10" s="6"/>
      <c r="O10" s="6"/>
      <c r="P10" s="6"/>
      <c r="Q10" s="6"/>
      <c r="R10" s="6"/>
      <c r="S10" s="6"/>
      <c r="T10" s="6"/>
    </row>
    <row r="11" spans="1:21" ht="83.1" customHeight="1" x14ac:dyDescent="0.25">
      <c r="A11" s="16"/>
      <c r="B11" s="8"/>
      <c r="C11" s="8"/>
      <c r="D11" s="4"/>
      <c r="E11" s="4"/>
      <c r="F11" s="4"/>
      <c r="G11" s="4"/>
      <c r="H11" s="4"/>
      <c r="I11" s="4"/>
      <c r="J11" s="4"/>
      <c r="K11" s="6"/>
      <c r="L11" s="6"/>
      <c r="M11" s="6"/>
      <c r="N11" s="6"/>
      <c r="O11" s="6"/>
      <c r="P11" s="6"/>
      <c r="Q11" s="6"/>
      <c r="R11" s="6"/>
      <c r="S11" s="6"/>
      <c r="T11" s="6"/>
    </row>
    <row r="12" spans="1:21" ht="83.1" customHeight="1" x14ac:dyDescent="0.25">
      <c r="A12" s="16"/>
      <c r="B12" s="8"/>
      <c r="C12" s="8"/>
      <c r="D12" s="4"/>
      <c r="E12" s="4"/>
      <c r="F12" s="4"/>
      <c r="G12" s="4"/>
      <c r="H12" s="4"/>
      <c r="I12" s="4"/>
      <c r="J12" s="4"/>
      <c r="K12" s="6"/>
      <c r="L12" s="6"/>
      <c r="M12" s="6"/>
      <c r="N12" s="6"/>
      <c r="O12" s="6"/>
      <c r="P12" s="6"/>
      <c r="Q12" s="6"/>
      <c r="R12" s="6"/>
      <c r="S12" s="6"/>
      <c r="T12" s="6"/>
    </row>
    <row r="13" spans="1:21" ht="83.1" customHeight="1" x14ac:dyDescent="0.25">
      <c r="A13" s="16"/>
      <c r="B13" s="8"/>
      <c r="C13" s="8"/>
      <c r="D13" s="4"/>
      <c r="E13" s="4"/>
      <c r="F13" s="4"/>
      <c r="G13" s="4"/>
      <c r="H13" s="4"/>
      <c r="I13" s="4"/>
      <c r="J13" s="4"/>
      <c r="K13" s="6"/>
      <c r="L13" s="6"/>
      <c r="M13" s="6"/>
      <c r="N13" s="6"/>
      <c r="O13" s="6"/>
      <c r="P13" s="6"/>
      <c r="Q13" s="6"/>
      <c r="R13" s="6"/>
      <c r="S13" s="6"/>
      <c r="T13" s="6"/>
    </row>
    <row r="14" spans="1:21" ht="83.1" customHeight="1" x14ac:dyDescent="0.25">
      <c r="A14" s="16"/>
      <c r="B14" s="8"/>
      <c r="C14" s="8"/>
      <c r="D14" s="4"/>
      <c r="E14" s="4"/>
      <c r="F14" s="4"/>
      <c r="G14" s="4"/>
      <c r="H14" s="4"/>
      <c r="I14" s="4"/>
      <c r="J14" s="4"/>
      <c r="K14" s="6"/>
      <c r="L14" s="6"/>
      <c r="M14" s="6"/>
      <c r="N14" s="6"/>
      <c r="O14" s="6"/>
      <c r="P14" s="6"/>
      <c r="Q14" s="6"/>
      <c r="R14" s="6"/>
      <c r="S14" s="6"/>
      <c r="T14" s="6"/>
    </row>
    <row r="15" spans="1:21" ht="83.1" customHeight="1" x14ac:dyDescent="0.25">
      <c r="A15" s="16"/>
      <c r="B15" s="8"/>
      <c r="C15" s="8"/>
      <c r="D15" s="4"/>
      <c r="E15" s="4"/>
      <c r="F15" s="4"/>
      <c r="G15" s="4"/>
      <c r="H15" s="4"/>
      <c r="I15" s="4"/>
      <c r="J15" s="4"/>
      <c r="K15" s="6"/>
      <c r="L15" s="6"/>
      <c r="M15" s="6"/>
      <c r="N15" s="6"/>
      <c r="O15" s="6"/>
      <c r="P15" s="6"/>
      <c r="Q15" s="6"/>
      <c r="R15" s="6"/>
      <c r="S15" s="6"/>
      <c r="T15" s="6"/>
    </row>
    <row r="16" spans="1:21" ht="83.1" customHeight="1" x14ac:dyDescent="0.25">
      <c r="A16" s="16"/>
      <c r="B16" s="8"/>
      <c r="C16" s="8"/>
      <c r="D16" s="4"/>
      <c r="E16" s="4"/>
      <c r="F16" s="4"/>
      <c r="G16" s="4"/>
      <c r="H16" s="4"/>
      <c r="I16" s="4"/>
      <c r="J16" s="4"/>
      <c r="K16" s="6"/>
      <c r="L16" s="6"/>
      <c r="M16" s="6"/>
      <c r="N16" s="6"/>
      <c r="O16" s="6"/>
      <c r="P16" s="6"/>
      <c r="Q16" s="6"/>
      <c r="R16" s="6"/>
      <c r="S16" s="6"/>
      <c r="T16" s="6"/>
    </row>
    <row r="17" spans="1:20" ht="83.1" customHeight="1" x14ac:dyDescent="0.25">
      <c r="A17" s="16"/>
      <c r="B17" s="8"/>
      <c r="C17" s="8"/>
      <c r="D17" s="4"/>
      <c r="E17" s="4"/>
      <c r="F17" s="4"/>
      <c r="G17" s="4"/>
      <c r="H17" s="4"/>
      <c r="I17" s="4"/>
      <c r="J17" s="4"/>
      <c r="K17" s="6"/>
      <c r="L17" s="6"/>
      <c r="M17" s="6"/>
      <c r="N17" s="6"/>
      <c r="O17" s="6"/>
      <c r="P17" s="6"/>
      <c r="Q17" s="6"/>
      <c r="R17" s="6"/>
      <c r="S17" s="6"/>
      <c r="T17" s="6"/>
    </row>
    <row r="18" spans="1:20" ht="83.1" customHeight="1" x14ac:dyDescent="0.25">
      <c r="A18" s="16"/>
      <c r="B18" s="8"/>
      <c r="C18" s="8"/>
      <c r="D18" s="4"/>
      <c r="E18" s="4"/>
      <c r="F18" s="4"/>
      <c r="G18" s="4"/>
      <c r="H18" s="4"/>
      <c r="I18" s="4"/>
      <c r="J18" s="4"/>
      <c r="K18" s="7"/>
      <c r="L18" s="7"/>
      <c r="M18" s="7"/>
      <c r="N18" s="7"/>
      <c r="O18" s="7"/>
      <c r="P18" s="7"/>
      <c r="Q18" s="7"/>
      <c r="R18" s="7"/>
      <c r="S18" s="7"/>
      <c r="T18" s="7"/>
    </row>
    <row r="19" spans="1:20" ht="83.1" customHeight="1" x14ac:dyDescent="0.25">
      <c r="A19" s="16"/>
      <c r="B19" s="9"/>
      <c r="C19" s="9"/>
      <c r="D19" s="11"/>
      <c r="E19" s="11"/>
      <c r="F19" s="11"/>
      <c r="G19" s="11"/>
      <c r="H19" s="11"/>
      <c r="I19" s="11"/>
      <c r="J19" s="11"/>
      <c r="K19" s="10"/>
      <c r="L19" s="9"/>
      <c r="M19" s="9"/>
      <c r="N19" s="9"/>
      <c r="O19" s="9"/>
      <c r="P19" s="9"/>
      <c r="Q19" s="9"/>
      <c r="R19" s="9"/>
      <c r="S19" s="9"/>
      <c r="T19" s="9"/>
    </row>
    <row r="20" spans="1:20" ht="83.1" customHeight="1" x14ac:dyDescent="0.25">
      <c r="A20" s="16"/>
      <c r="B20" s="9"/>
      <c r="C20" s="9"/>
      <c r="D20" s="11"/>
      <c r="E20" s="11"/>
      <c r="F20" s="11"/>
      <c r="G20" s="11"/>
      <c r="H20" s="11"/>
      <c r="I20" s="11"/>
      <c r="J20" s="11"/>
      <c r="K20" s="10"/>
      <c r="L20" s="9"/>
      <c r="M20" s="9"/>
      <c r="N20" s="9"/>
      <c r="O20" s="9"/>
      <c r="P20" s="9"/>
      <c r="Q20" s="9"/>
      <c r="R20" s="9"/>
      <c r="S20" s="9"/>
      <c r="T20" s="9"/>
    </row>
    <row r="21" spans="1:20" ht="83.1" customHeight="1" x14ac:dyDescent="0.25">
      <c r="A21" s="16"/>
      <c r="B21" s="9"/>
      <c r="C21" s="9"/>
      <c r="D21" s="11"/>
      <c r="E21" s="11"/>
      <c r="F21" s="11"/>
      <c r="G21" s="11"/>
      <c r="H21" s="11"/>
      <c r="I21" s="11"/>
      <c r="J21" s="11"/>
      <c r="K21" s="10"/>
      <c r="L21" s="9"/>
      <c r="M21" s="9"/>
      <c r="N21" s="9"/>
      <c r="O21" s="9"/>
      <c r="P21" s="9"/>
      <c r="Q21" s="9"/>
      <c r="R21" s="9"/>
      <c r="S21" s="9"/>
      <c r="T21" s="9"/>
    </row>
  </sheetData>
  <autoFilter ref="A6:J18" xr:uid="{00000000-0009-0000-0000-000000000000}"/>
  <mergeCells count="16">
    <mergeCell ref="A1:T1"/>
    <mergeCell ref="A2:T2"/>
    <mergeCell ref="A3:T3"/>
    <mergeCell ref="A4:T4"/>
    <mergeCell ref="D5:E5"/>
    <mergeCell ref="F5:J5"/>
    <mergeCell ref="C5:C6"/>
    <mergeCell ref="B5:B6"/>
    <mergeCell ref="A5:A6"/>
    <mergeCell ref="L5:L6"/>
    <mergeCell ref="P5:S5"/>
    <mergeCell ref="T5:T6"/>
    <mergeCell ref="O5:O6"/>
    <mergeCell ref="M5:M6"/>
    <mergeCell ref="N5:N6"/>
    <mergeCell ref="K5:K6"/>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E87A010A-59AE-964D-A80E-2E63302DDFA2}">
          <x14:formula1>
            <xm:f>Listas!$D$2:$D$10</xm:f>
          </x14:formula1>
          <xm:sqref>D7:D21</xm:sqref>
        </x14:dataValidation>
        <x14:dataValidation type="list" allowBlank="1" showInputMessage="1" showErrorMessage="1" xr:uid="{25674C7B-EAAC-BE49-B916-E77DC99D271B}">
          <x14:formula1>
            <xm:f>Listas!$F$2:$F$20</xm:f>
          </x14:formula1>
          <xm:sqref>F7:F21</xm:sqref>
        </x14:dataValidation>
        <x14:dataValidation type="list" allowBlank="1" showInputMessage="1" showErrorMessage="1" xr:uid="{245C53A5-F75B-3E44-A0A5-00226774441D}">
          <x14:formula1>
            <xm:f>Listas!$I$2:$I$11</xm:f>
          </x14:formula1>
          <xm:sqref>H7:H21</xm:sqref>
        </x14:dataValidation>
        <x14:dataValidation type="list" allowBlank="1" showInputMessage="1" showErrorMessage="1" xr:uid="{94D3FA47-E799-AB43-AD0B-B065B73B661C}">
          <x14:formula1>
            <xm:f>Listas!$J$2:$J$21</xm:f>
          </x14:formula1>
          <xm:sqref>I7:I21</xm:sqref>
        </x14:dataValidation>
        <x14:dataValidation type="list" allowBlank="1" showInputMessage="1" showErrorMessage="1" xr:uid="{241ADC8E-A4E0-6F4B-9C99-090781F9C8D1}">
          <x14:formula1>
            <xm:f>Listas!$A$2:$A$4</xm:f>
          </x14:formula1>
          <xm:sqref>C7:C21</xm:sqref>
        </x14:dataValidation>
        <x14:dataValidation type="list" allowBlank="1" showInputMessage="1" showErrorMessage="1" xr:uid="{1D992ABF-D917-364D-BD33-10F612FA318B}">
          <x14:formula1>
            <xm:f>'Plan Estrategico Institucional'!$A$5:$A$18</xm:f>
          </x14:formula1>
          <xm:sqref>A7:A21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topLeftCell="E1" workbookViewId="0">
      <selection activeCell="A7" sqref="A7"/>
    </sheetView>
  </sheetViews>
  <sheetFormatPr baseColWidth="10" defaultColWidth="10.85546875" defaultRowHeight="15" x14ac:dyDescent="0.25"/>
  <cols>
    <col min="1" max="1" width="23.140625" style="12" customWidth="1"/>
    <col min="2" max="3" width="10.85546875" style="12"/>
    <col min="4" max="4" width="49.28515625" style="12" customWidth="1"/>
    <col min="5" max="5" width="10.85546875" style="12"/>
    <col min="6" max="6" width="35.140625" style="12" customWidth="1"/>
    <col min="7" max="7" width="70.140625" style="12" customWidth="1"/>
    <col min="8" max="8" width="10.85546875" style="12"/>
    <col min="9" max="9" width="57.7109375" style="12" customWidth="1"/>
    <col min="10" max="10" width="46.7109375" style="12" customWidth="1"/>
    <col min="11" max="16384" width="10.85546875" style="12"/>
  </cols>
  <sheetData>
    <row r="1" spans="1:10" x14ac:dyDescent="0.25">
      <c r="A1" s="14" t="s">
        <v>111</v>
      </c>
      <c r="D1" s="14" t="s">
        <v>128</v>
      </c>
      <c r="F1" s="14" t="s">
        <v>119</v>
      </c>
      <c r="G1" s="14" t="s">
        <v>129</v>
      </c>
      <c r="I1" s="14" t="s">
        <v>121</v>
      </c>
      <c r="J1" s="14" t="s">
        <v>122</v>
      </c>
    </row>
    <row r="2" spans="1:10" x14ac:dyDescent="0.25">
      <c r="A2" s="12" t="s">
        <v>130</v>
      </c>
      <c r="D2" s="12" t="s">
        <v>131</v>
      </c>
      <c r="F2" s="19" t="s">
        <v>132</v>
      </c>
      <c r="G2" s="19" t="s">
        <v>133</v>
      </c>
      <c r="I2" s="12" t="s">
        <v>134</v>
      </c>
      <c r="J2" s="20" t="s">
        <v>135</v>
      </c>
    </row>
    <row r="3" spans="1:10" ht="30" x14ac:dyDescent="0.25">
      <c r="A3" s="12" t="s">
        <v>26</v>
      </c>
      <c r="D3" s="12" t="s">
        <v>136</v>
      </c>
      <c r="F3" s="19" t="s">
        <v>137</v>
      </c>
      <c r="G3" s="19" t="s">
        <v>138</v>
      </c>
      <c r="I3" s="12" t="s">
        <v>139</v>
      </c>
      <c r="J3" s="20" t="s">
        <v>140</v>
      </c>
    </row>
    <row r="4" spans="1:10" ht="30" x14ac:dyDescent="0.25">
      <c r="A4" s="13" t="s">
        <v>141</v>
      </c>
      <c r="D4" s="12" t="s">
        <v>142</v>
      </c>
      <c r="F4" s="19" t="s">
        <v>143</v>
      </c>
      <c r="G4" s="19" t="s">
        <v>144</v>
      </c>
      <c r="I4" s="12" t="s">
        <v>145</v>
      </c>
      <c r="J4" s="20" t="s">
        <v>146</v>
      </c>
    </row>
    <row r="5" spans="1:10" ht="30" x14ac:dyDescent="0.25">
      <c r="D5" s="12" t="s">
        <v>147</v>
      </c>
      <c r="F5" s="19" t="s">
        <v>148</v>
      </c>
      <c r="G5" s="19" t="s">
        <v>149</v>
      </c>
      <c r="I5" s="12" t="s">
        <v>150</v>
      </c>
      <c r="J5" s="20" t="s">
        <v>151</v>
      </c>
    </row>
    <row r="6" spans="1:10" x14ac:dyDescent="0.25">
      <c r="D6" s="12" t="s">
        <v>152</v>
      </c>
      <c r="F6" s="19" t="s">
        <v>153</v>
      </c>
      <c r="G6" s="19" t="s">
        <v>154</v>
      </c>
      <c r="I6" s="12" t="s">
        <v>155</v>
      </c>
      <c r="J6" s="20" t="s">
        <v>156</v>
      </c>
    </row>
    <row r="7" spans="1:10" ht="30" x14ac:dyDescent="0.25">
      <c r="D7" s="12" t="s">
        <v>157</v>
      </c>
      <c r="F7" s="19" t="s">
        <v>158</v>
      </c>
      <c r="G7" s="19" t="s">
        <v>159</v>
      </c>
      <c r="I7" s="12" t="s">
        <v>160</v>
      </c>
      <c r="J7" s="20" t="s">
        <v>161</v>
      </c>
    </row>
    <row r="8" spans="1:10" ht="30" x14ac:dyDescent="0.25">
      <c r="D8" s="12" t="s">
        <v>162</v>
      </c>
      <c r="F8" s="19" t="s">
        <v>163</v>
      </c>
      <c r="G8" s="19" t="s">
        <v>164</v>
      </c>
      <c r="I8" s="13" t="s">
        <v>165</v>
      </c>
      <c r="J8" s="20" t="s">
        <v>166</v>
      </c>
    </row>
    <row r="9" spans="1:10" ht="45" x14ac:dyDescent="0.25">
      <c r="D9" s="12" t="s">
        <v>167</v>
      </c>
      <c r="F9" s="19" t="s">
        <v>168</v>
      </c>
      <c r="G9" s="19" t="s">
        <v>169</v>
      </c>
      <c r="I9" s="13" t="s">
        <v>170</v>
      </c>
      <c r="J9" s="20" t="s">
        <v>171</v>
      </c>
    </row>
    <row r="10" spans="1:10" ht="30" x14ac:dyDescent="0.25">
      <c r="D10" s="12" t="s">
        <v>172</v>
      </c>
      <c r="F10" s="19" t="s">
        <v>173</v>
      </c>
      <c r="G10" s="19" t="s">
        <v>174</v>
      </c>
      <c r="I10" s="12" t="s">
        <v>175</v>
      </c>
      <c r="J10" s="20" t="s">
        <v>176</v>
      </c>
    </row>
    <row r="11" spans="1:10" x14ac:dyDescent="0.25">
      <c r="F11" s="19" t="s">
        <v>177</v>
      </c>
      <c r="G11" s="19" t="s">
        <v>178</v>
      </c>
      <c r="I11" s="12" t="s">
        <v>63</v>
      </c>
      <c r="J11" s="21" t="s">
        <v>179</v>
      </c>
    </row>
    <row r="12" spans="1:10" ht="30" x14ac:dyDescent="0.25">
      <c r="F12" s="19" t="s">
        <v>180</v>
      </c>
      <c r="G12" s="19" t="s">
        <v>181</v>
      </c>
      <c r="I12" s="14"/>
      <c r="J12" s="21" t="s">
        <v>182</v>
      </c>
    </row>
    <row r="13" spans="1:10" ht="30" x14ac:dyDescent="0.25">
      <c r="F13" s="19" t="s">
        <v>183</v>
      </c>
      <c r="G13" s="19" t="s">
        <v>184</v>
      </c>
      <c r="J13" s="21" t="s">
        <v>185</v>
      </c>
    </row>
    <row r="14" spans="1:10" x14ac:dyDescent="0.25">
      <c r="F14" s="19" t="s">
        <v>186</v>
      </c>
      <c r="G14" s="19" t="s">
        <v>187</v>
      </c>
      <c r="J14" s="21" t="s">
        <v>188</v>
      </c>
    </row>
    <row r="15" spans="1:10" ht="30" x14ac:dyDescent="0.25">
      <c r="F15" s="19" t="s">
        <v>189</v>
      </c>
      <c r="G15" s="19" t="s">
        <v>190</v>
      </c>
      <c r="J15" s="21" t="s">
        <v>191</v>
      </c>
    </row>
    <row r="16" spans="1:10" ht="60" x14ac:dyDescent="0.25">
      <c r="F16" s="19" t="s">
        <v>192</v>
      </c>
      <c r="G16" s="19" t="s">
        <v>193</v>
      </c>
      <c r="J16" s="21" t="s">
        <v>194</v>
      </c>
    </row>
    <row r="17" spans="6:10" ht="45" x14ac:dyDescent="0.25">
      <c r="F17" s="19" t="s">
        <v>195</v>
      </c>
      <c r="G17" s="19" t="s">
        <v>196</v>
      </c>
      <c r="J17" s="21" t="s">
        <v>197</v>
      </c>
    </row>
    <row r="18" spans="6:10" ht="30" x14ac:dyDescent="0.25">
      <c r="F18" s="19" t="s">
        <v>198</v>
      </c>
      <c r="G18" s="19" t="s">
        <v>199</v>
      </c>
      <c r="J18" s="21" t="s">
        <v>200</v>
      </c>
    </row>
    <row r="19" spans="6:10" x14ac:dyDescent="0.25">
      <c r="F19" s="19" t="s">
        <v>172</v>
      </c>
      <c r="J19" s="21" t="s">
        <v>201</v>
      </c>
    </row>
    <row r="20" spans="6:10" x14ac:dyDescent="0.25">
      <c r="F20" s="19" t="s">
        <v>202</v>
      </c>
      <c r="J20" s="21" t="s">
        <v>203</v>
      </c>
    </row>
    <row r="21" spans="6:10" x14ac:dyDescent="0.25">
      <c r="J21" s="21"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39F9D-B3D6-4D7A-9ED4-18B20394AD57}">
  <dimension ref="E1:O34"/>
  <sheetViews>
    <sheetView workbookViewId="0">
      <selection activeCell="A7" sqref="A7"/>
    </sheetView>
  </sheetViews>
  <sheetFormatPr baseColWidth="10" defaultColWidth="11.42578125" defaultRowHeight="15" customHeight="1" x14ac:dyDescent="0.25"/>
  <cols>
    <col min="5" max="5" width="61.140625" bestFit="1" customWidth="1"/>
    <col min="6" max="6" width="43.28515625" customWidth="1"/>
    <col min="7" max="7" width="67.140625" customWidth="1"/>
    <col min="8" max="8" width="20.42578125" customWidth="1"/>
    <col min="9" max="9" width="84" bestFit="1" customWidth="1"/>
    <col min="10" max="10" width="18.42578125" customWidth="1"/>
    <col min="11" max="11" width="18.140625" customWidth="1"/>
    <col min="12" max="13" width="43.5703125" customWidth="1"/>
    <col min="14" max="14" width="25.28515625" customWidth="1"/>
  </cols>
  <sheetData>
    <row r="1" spans="5:15" s="22" customFormat="1" ht="49.5" x14ac:dyDescent="0.3">
      <c r="E1" s="25"/>
      <c r="F1" s="25" t="s">
        <v>204</v>
      </c>
      <c r="G1" s="26" t="s">
        <v>205</v>
      </c>
      <c r="H1" s="26" t="s">
        <v>206</v>
      </c>
      <c r="I1" s="26" t="s">
        <v>207</v>
      </c>
      <c r="J1" s="26" t="s">
        <v>208</v>
      </c>
      <c r="K1" s="26" t="s">
        <v>209</v>
      </c>
      <c r="L1" s="26" t="s">
        <v>210</v>
      </c>
      <c r="M1" s="36" t="s">
        <v>211</v>
      </c>
      <c r="N1" s="23" t="s">
        <v>212</v>
      </c>
      <c r="O1" s="22" t="s">
        <v>213</v>
      </c>
    </row>
    <row r="2" spans="5:15" ht="67.5" customHeight="1" x14ac:dyDescent="0.3">
      <c r="E2" s="33" t="s">
        <v>214</v>
      </c>
      <c r="F2" s="24" t="s">
        <v>132</v>
      </c>
      <c r="G2" s="24" t="s">
        <v>131</v>
      </c>
      <c r="H2" s="24"/>
      <c r="I2" s="27" t="s">
        <v>215</v>
      </c>
      <c r="J2" s="24" t="s">
        <v>134</v>
      </c>
      <c r="K2" s="28" t="s">
        <v>135</v>
      </c>
      <c r="L2" s="29" t="s">
        <v>216</v>
      </c>
      <c r="M2" s="37" t="s">
        <v>217</v>
      </c>
      <c r="N2" s="24" t="s">
        <v>218</v>
      </c>
      <c r="O2" s="24" t="s">
        <v>219</v>
      </c>
    </row>
    <row r="3" spans="5:15" ht="34.5" customHeight="1" x14ac:dyDescent="0.25">
      <c r="E3" s="33" t="s">
        <v>204</v>
      </c>
      <c r="F3" s="24" t="s">
        <v>137</v>
      </c>
      <c r="G3" s="24" t="s">
        <v>136</v>
      </c>
      <c r="H3" s="24"/>
      <c r="I3" s="27" t="s">
        <v>220</v>
      </c>
      <c r="J3" s="24" t="s">
        <v>139</v>
      </c>
      <c r="K3" s="28" t="s">
        <v>140</v>
      </c>
      <c r="L3" s="30" t="s">
        <v>221</v>
      </c>
      <c r="M3" s="38" t="s">
        <v>222</v>
      </c>
      <c r="N3" s="24" t="s">
        <v>223</v>
      </c>
      <c r="O3" s="24" t="s">
        <v>224</v>
      </c>
    </row>
    <row r="4" spans="5:15" ht="40.5" x14ac:dyDescent="0.25">
      <c r="E4" s="26" t="s">
        <v>205</v>
      </c>
      <c r="F4" s="24" t="s">
        <v>143</v>
      </c>
      <c r="G4" s="24" t="s">
        <v>142</v>
      </c>
      <c r="H4" s="24"/>
      <c r="I4" s="27" t="s">
        <v>225</v>
      </c>
      <c r="J4" s="24" t="s">
        <v>145</v>
      </c>
      <c r="K4" s="28" t="s">
        <v>146</v>
      </c>
      <c r="L4" s="30" t="s">
        <v>226</v>
      </c>
      <c r="M4" s="35"/>
      <c r="N4" s="24" t="s">
        <v>227</v>
      </c>
      <c r="O4" s="24" t="s">
        <v>228</v>
      </c>
    </row>
    <row r="5" spans="5:15" ht="54" x14ac:dyDescent="0.25">
      <c r="E5" s="26" t="s">
        <v>206</v>
      </c>
      <c r="F5" s="24" t="s">
        <v>148</v>
      </c>
      <c r="G5" s="24" t="s">
        <v>147</v>
      </c>
      <c r="H5" s="24"/>
      <c r="I5" s="27" t="s">
        <v>229</v>
      </c>
      <c r="J5" s="24" t="s">
        <v>150</v>
      </c>
      <c r="K5" s="28" t="s">
        <v>151</v>
      </c>
      <c r="L5" s="31" t="s">
        <v>230</v>
      </c>
      <c r="M5" s="35"/>
      <c r="N5" s="24" t="s">
        <v>231</v>
      </c>
      <c r="O5" s="24" t="s">
        <v>232</v>
      </c>
    </row>
    <row r="6" spans="5:15" ht="67.5" x14ac:dyDescent="0.25">
      <c r="E6" s="26" t="s">
        <v>207</v>
      </c>
      <c r="F6" s="24" t="s">
        <v>153</v>
      </c>
      <c r="G6" s="24" t="s">
        <v>152</v>
      </c>
      <c r="H6" s="24"/>
      <c r="I6" s="27" t="s">
        <v>233</v>
      </c>
      <c r="J6" s="24" t="s">
        <v>155</v>
      </c>
      <c r="K6" s="28" t="s">
        <v>156</v>
      </c>
      <c r="L6" s="32"/>
      <c r="M6" s="35"/>
      <c r="N6" s="24" t="s">
        <v>234</v>
      </c>
      <c r="O6" s="24"/>
    </row>
    <row r="7" spans="5:15" ht="94.5" x14ac:dyDescent="0.25">
      <c r="E7" s="26" t="s">
        <v>208</v>
      </c>
      <c r="F7" s="24" t="s">
        <v>158</v>
      </c>
      <c r="G7" s="24" t="s">
        <v>157</v>
      </c>
      <c r="H7" s="24"/>
      <c r="I7" s="27" t="s">
        <v>235</v>
      </c>
      <c r="J7" s="24" t="s">
        <v>160</v>
      </c>
      <c r="K7" s="28" t="s">
        <v>161</v>
      </c>
      <c r="L7" s="25"/>
      <c r="M7" s="25"/>
      <c r="N7" s="24" t="s">
        <v>236</v>
      </c>
      <c r="O7" s="24"/>
    </row>
    <row r="8" spans="5:15" ht="94.5" x14ac:dyDescent="0.25">
      <c r="E8" s="26" t="s">
        <v>209</v>
      </c>
      <c r="F8" s="24" t="s">
        <v>163</v>
      </c>
      <c r="G8" s="24" t="s">
        <v>162</v>
      </c>
      <c r="H8" s="24"/>
      <c r="I8" s="27" t="s">
        <v>237</v>
      </c>
      <c r="J8" s="24" t="s">
        <v>165</v>
      </c>
      <c r="K8" s="28" t="s">
        <v>166</v>
      </c>
      <c r="L8" s="24"/>
      <c r="M8" s="24"/>
      <c r="N8" s="24" t="s">
        <v>238</v>
      </c>
      <c r="O8" s="24"/>
    </row>
    <row r="9" spans="5:15" ht="108" x14ac:dyDescent="0.25">
      <c r="E9" s="26" t="s">
        <v>210</v>
      </c>
      <c r="F9" s="24" t="s">
        <v>168</v>
      </c>
      <c r="G9" s="24" t="s">
        <v>167</v>
      </c>
      <c r="H9" s="24"/>
      <c r="I9" s="27" t="s">
        <v>239</v>
      </c>
      <c r="J9" s="24" t="s">
        <v>170</v>
      </c>
      <c r="K9" s="28" t="s">
        <v>171</v>
      </c>
      <c r="L9" s="24"/>
      <c r="M9" s="24"/>
      <c r="N9" s="24"/>
      <c r="O9" s="24"/>
    </row>
    <row r="10" spans="5:15" ht="40.5" x14ac:dyDescent="0.25">
      <c r="E10" s="23" t="s">
        <v>211</v>
      </c>
      <c r="F10" s="24" t="s">
        <v>173</v>
      </c>
      <c r="G10" s="24" t="s">
        <v>172</v>
      </c>
      <c r="H10" s="24"/>
      <c r="I10" s="27" t="s">
        <v>240</v>
      </c>
      <c r="J10" s="24" t="s">
        <v>175</v>
      </c>
      <c r="K10" s="28" t="s">
        <v>176</v>
      </c>
      <c r="L10" s="24"/>
      <c r="M10" s="24"/>
      <c r="N10" s="24"/>
      <c r="O10" s="24"/>
    </row>
    <row r="11" spans="5:15" ht="26.25" x14ac:dyDescent="0.25">
      <c r="E11" s="23" t="s">
        <v>212</v>
      </c>
      <c r="F11" s="24" t="s">
        <v>177</v>
      </c>
      <c r="G11" s="24"/>
      <c r="H11" s="24"/>
      <c r="I11" s="27" t="s">
        <v>241</v>
      </c>
      <c r="J11" s="24" t="s">
        <v>63</v>
      </c>
      <c r="K11" s="28" t="s">
        <v>179</v>
      </c>
      <c r="L11" s="24"/>
      <c r="M11" s="24"/>
      <c r="N11" s="24"/>
      <c r="O11" s="24"/>
    </row>
    <row r="12" spans="5:15" ht="26.25" x14ac:dyDescent="0.25">
      <c r="E12" s="34" t="s">
        <v>213</v>
      </c>
      <c r="F12" s="24" t="s">
        <v>180</v>
      </c>
      <c r="G12" s="24"/>
      <c r="H12" s="24"/>
      <c r="I12" s="27" t="s">
        <v>242</v>
      </c>
      <c r="J12" s="24"/>
      <c r="K12" s="28" t="s">
        <v>182</v>
      </c>
      <c r="L12" s="24"/>
      <c r="M12" s="24"/>
      <c r="N12" s="24"/>
      <c r="O12" s="24"/>
    </row>
    <row r="13" spans="5:15" ht="26.25" x14ac:dyDescent="0.25">
      <c r="E13" s="24"/>
      <c r="F13" s="24" t="s">
        <v>183</v>
      </c>
      <c r="G13" s="24"/>
      <c r="H13" s="24"/>
      <c r="I13" s="27" t="s">
        <v>243</v>
      </c>
      <c r="J13" s="24"/>
      <c r="K13" s="28" t="s">
        <v>185</v>
      </c>
      <c r="L13" s="24"/>
      <c r="M13" s="24"/>
      <c r="N13" s="24"/>
      <c r="O13" s="24"/>
    </row>
    <row r="14" spans="5:15" x14ac:dyDescent="0.25">
      <c r="E14" s="24"/>
      <c r="F14" s="24" t="s">
        <v>186</v>
      </c>
      <c r="G14" s="24"/>
      <c r="H14" s="24"/>
      <c r="I14" s="27" t="s">
        <v>244</v>
      </c>
      <c r="J14" s="24"/>
      <c r="K14" s="28" t="s">
        <v>188</v>
      </c>
      <c r="L14" s="24"/>
      <c r="M14" s="24"/>
      <c r="N14" s="24"/>
      <c r="O14" s="24"/>
    </row>
    <row r="15" spans="5:15" ht="40.5" x14ac:dyDescent="0.25">
      <c r="F15" s="24" t="s">
        <v>189</v>
      </c>
      <c r="G15" s="24"/>
      <c r="H15" s="24"/>
      <c r="I15" s="27" t="s">
        <v>245</v>
      </c>
      <c r="J15" s="24"/>
      <c r="K15" s="28" t="s">
        <v>191</v>
      </c>
      <c r="L15" s="24"/>
      <c r="M15" s="24"/>
      <c r="N15" s="24"/>
      <c r="O15" s="24"/>
    </row>
    <row r="16" spans="5:15" x14ac:dyDescent="0.25">
      <c r="E16" s="24"/>
      <c r="F16" s="24" t="s">
        <v>192</v>
      </c>
      <c r="G16" s="24"/>
      <c r="H16" s="24"/>
      <c r="I16" s="27" t="s">
        <v>246</v>
      </c>
      <c r="J16" s="24"/>
      <c r="K16" s="28" t="s">
        <v>194</v>
      </c>
      <c r="L16" s="24"/>
      <c r="M16" s="24"/>
      <c r="N16" s="24"/>
      <c r="O16" s="24"/>
    </row>
    <row r="17" spans="5:15" ht="40.5" x14ac:dyDescent="0.25">
      <c r="E17" s="24"/>
      <c r="F17" s="24" t="s">
        <v>195</v>
      </c>
      <c r="G17" s="24"/>
      <c r="H17" s="24"/>
      <c r="I17" s="27" t="s">
        <v>247</v>
      </c>
      <c r="J17" s="24"/>
      <c r="K17" s="28" t="s">
        <v>197</v>
      </c>
      <c r="L17" s="24"/>
      <c r="M17" s="24"/>
      <c r="N17" s="24"/>
      <c r="O17" s="24"/>
    </row>
    <row r="18" spans="5:15" ht="54" x14ac:dyDescent="0.25">
      <c r="E18" s="24"/>
      <c r="F18" s="24" t="s">
        <v>198</v>
      </c>
      <c r="G18" s="24"/>
      <c r="H18" s="24"/>
      <c r="I18" s="27" t="s">
        <v>248</v>
      </c>
      <c r="J18" s="24"/>
      <c r="K18" s="28" t="s">
        <v>200</v>
      </c>
      <c r="L18" s="24"/>
      <c r="M18" s="24"/>
      <c r="N18" s="24"/>
      <c r="O18" s="24"/>
    </row>
    <row r="19" spans="5:15" x14ac:dyDescent="0.25">
      <c r="E19" s="24"/>
      <c r="F19" s="24" t="s">
        <v>172</v>
      </c>
      <c r="G19" s="24"/>
      <c r="H19" s="24"/>
      <c r="I19" s="27" t="s">
        <v>249</v>
      </c>
      <c r="J19" s="24"/>
      <c r="K19" s="28" t="s">
        <v>201</v>
      </c>
      <c r="L19" s="24"/>
      <c r="M19" s="24"/>
      <c r="N19" s="24"/>
      <c r="O19" s="24"/>
    </row>
    <row r="20" spans="5:15" ht="27" x14ac:dyDescent="0.25">
      <c r="E20" s="24"/>
      <c r="F20" s="24" t="s">
        <v>202</v>
      </c>
      <c r="G20" s="24"/>
      <c r="H20" s="24"/>
      <c r="I20" s="27" t="s">
        <v>250</v>
      </c>
      <c r="J20" s="24"/>
      <c r="K20" s="28" t="s">
        <v>203</v>
      </c>
      <c r="L20" s="24"/>
      <c r="M20" s="24"/>
      <c r="N20" s="24"/>
      <c r="O20" s="24"/>
    </row>
    <row r="21" spans="5:15" ht="39" x14ac:dyDescent="0.25">
      <c r="E21" s="24"/>
      <c r="F21" s="24"/>
      <c r="G21" s="24"/>
      <c r="H21" s="24"/>
      <c r="I21" s="27" t="s">
        <v>251</v>
      </c>
      <c r="J21" s="24"/>
      <c r="K21" s="28" t="s">
        <v>172</v>
      </c>
      <c r="L21" s="24"/>
      <c r="M21" s="24"/>
      <c r="N21" s="24"/>
      <c r="O21" s="24"/>
    </row>
    <row r="22" spans="5:15" x14ac:dyDescent="0.25">
      <c r="E22" s="25"/>
      <c r="F22" s="25"/>
      <c r="G22" s="25"/>
      <c r="H22" s="25"/>
      <c r="I22" s="27" t="s">
        <v>252</v>
      </c>
      <c r="J22" s="25"/>
      <c r="K22" s="25"/>
      <c r="L22" s="25"/>
      <c r="M22" s="25"/>
    </row>
    <row r="23" spans="5:15" ht="25.5" x14ac:dyDescent="0.25">
      <c r="E23" s="25"/>
      <c r="F23" s="25"/>
      <c r="G23" s="25"/>
      <c r="H23" s="25"/>
      <c r="I23" s="27" t="s">
        <v>253</v>
      </c>
      <c r="J23" s="25"/>
      <c r="K23" s="25"/>
      <c r="L23" s="25"/>
      <c r="M23" s="25"/>
    </row>
    <row r="24" spans="5:15" x14ac:dyDescent="0.25">
      <c r="E24" s="25"/>
      <c r="F24" s="25"/>
      <c r="G24" s="25"/>
      <c r="H24" s="25"/>
      <c r="I24" s="25"/>
      <c r="J24" s="25"/>
      <c r="K24" s="25"/>
      <c r="L24" s="25"/>
      <c r="M24" s="25"/>
    </row>
    <row r="25" spans="5:15" x14ac:dyDescent="0.25">
      <c r="F25" s="25"/>
      <c r="G25" s="25"/>
      <c r="H25" s="25"/>
      <c r="I25" s="25"/>
      <c r="J25" s="25"/>
      <c r="K25" s="25"/>
      <c r="L25" s="25"/>
      <c r="M25" s="25"/>
    </row>
    <row r="26" spans="5:15" x14ac:dyDescent="0.25">
      <c r="F26" s="25"/>
      <c r="G26" s="25"/>
      <c r="H26" s="25"/>
      <c r="I26" s="25"/>
      <c r="J26" s="25"/>
      <c r="K26" s="25"/>
      <c r="L26" s="25"/>
      <c r="M26" s="25"/>
    </row>
    <row r="27" spans="5:15" x14ac:dyDescent="0.25">
      <c r="F27" s="25"/>
      <c r="G27" s="25"/>
      <c r="H27" s="25"/>
      <c r="I27" s="25"/>
      <c r="J27" s="25"/>
      <c r="K27" s="25"/>
      <c r="L27" s="25"/>
      <c r="M27" s="25"/>
    </row>
    <row r="28" spans="5:15" x14ac:dyDescent="0.25">
      <c r="F28" s="25"/>
      <c r="G28" s="25"/>
      <c r="H28" s="25"/>
      <c r="I28" s="25"/>
      <c r="J28" s="25"/>
      <c r="K28" s="25"/>
      <c r="L28" s="25"/>
      <c r="M28" s="25"/>
    </row>
    <row r="29" spans="5:15" x14ac:dyDescent="0.25"/>
    <row r="30" spans="5:15" x14ac:dyDescent="0.25"/>
    <row r="31" spans="5:15" x14ac:dyDescent="0.25"/>
    <row r="32" spans="5:15" x14ac:dyDescent="0.25"/>
    <row r="33" x14ac:dyDescent="0.25"/>
    <row r="34" x14ac:dyDescent="0.25"/>
  </sheetData>
  <phoneticPr fontId="9"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8d6b7f-86fb-47aa-a5fb-45a141d09143" xsi:nil="true"/>
    <lcf76f155ced4ddcb4097134ff3c332f xmlns="3e82ca5b-96cf-4758-bde1-7c773396b7e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696b6caeac2332f78bb17334842244a9">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303549c7a9ed0e218de53c14170e0cdc"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D1CC6-462F-4C9A-A700-C327479B4C4C}">
  <ds:schemaRefs>
    <ds:schemaRef ds:uri="http://schemas.microsoft.com/office/2006/metadata/properties"/>
    <ds:schemaRef ds:uri="http://schemas.microsoft.com/office/infopath/2007/PartnerControls"/>
    <ds:schemaRef ds:uri="078d6b7f-86fb-47aa-a5fb-45a141d09143"/>
    <ds:schemaRef ds:uri="3e82ca5b-96cf-4758-bde1-7c773396b7ec"/>
  </ds:schemaRefs>
</ds:datastoreItem>
</file>

<file path=customXml/itemProps2.xml><?xml version="1.0" encoding="utf-8"?>
<ds:datastoreItem xmlns:ds="http://schemas.openxmlformats.org/officeDocument/2006/customXml" ds:itemID="{3DB29C83-A76F-4953-BDE2-B74A3F5803C3}">
  <ds:schemaRefs>
    <ds:schemaRef ds:uri="http://schemas.microsoft.com/sharepoint/v3/contenttype/forms"/>
  </ds:schemaRefs>
</ds:datastoreItem>
</file>

<file path=customXml/itemProps3.xml><?xml version="1.0" encoding="utf-8"?>
<ds:datastoreItem xmlns:ds="http://schemas.openxmlformats.org/officeDocument/2006/customXml" ds:itemID="{AFA239F0-C50E-4276-8317-77B29D5FE5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Plan Estrategico Institucional</vt:lpstr>
      <vt:lpstr>Modificaciones</vt:lpstr>
      <vt:lpstr>Seguimiento 4T 2024</vt:lpstr>
      <vt:lpstr>Hoja3</vt:lpstr>
      <vt:lpstr>PEI</vt:lpstr>
      <vt:lpstr>Listas</vt:lpstr>
      <vt:lpstr>Hoja1</vt:lpstr>
      <vt:lpstr>Modelo_Integrado_de_Planeación_y_Gestión</vt:lpstr>
      <vt:lpstr>Objetivos_de_Desarrollo_Sostenibles_ODS</vt:lpstr>
      <vt:lpstr>Organización_para_la_Cooperación_y_el_Desarrollo_Económicos_OCDE</vt:lpstr>
      <vt:lpstr>Plan_Marco_de_Implementación_PMI</vt:lpstr>
      <vt:lpstr>Plan_Nacional_de_Desarrollo_Colombia_Potencia_de_Vida_2022_2026_PND</vt:lpstr>
      <vt:lpstr>Política_Pública_CONPES</vt:lpstr>
      <vt:lpstr>Proyectos_de_inversión</vt:lpstr>
      <vt:lpstr>Recomendaciones_de_Transparencia_por_Colombia</vt:lpstr>
      <vt:lpstr>Trazadores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Vargas</dc:creator>
  <cp:keywords/>
  <dc:description/>
  <cp:lastModifiedBy>Maira Alejandra Davila Villaquiran</cp:lastModifiedBy>
  <cp:revision/>
  <dcterms:created xsi:type="dcterms:W3CDTF">2023-09-24T21:36:18Z</dcterms:created>
  <dcterms:modified xsi:type="dcterms:W3CDTF">2026-05-20T18:52:25Z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MediaServiceImageTags">
    <vt:lpwstr/>
  </property>
</Properties>
</file>