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bfeb96d37b692/Escritorio/CCE/"/>
    </mc:Choice>
  </mc:AlternateContent>
  <xr:revisionPtr revIDLastSave="407" documentId="8_{B2D6C909-C14E-4711-B950-29349DFEBE13}" xr6:coauthVersionLast="47" xr6:coauthVersionMax="47" xr10:uidLastSave="{BA64E1FD-CD28-4D8E-8112-FEDE6C984065}"/>
  <bookViews>
    <workbookView xWindow="-110" yWindow="-110" windowWidth="19420" windowHeight="10300" xr2:uid="{00000000-000D-0000-FFFF-FFFF00000000}"/>
  </bookViews>
  <sheets>
    <sheet name="EJECUCIO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H16" i="1"/>
  <c r="H11" i="1"/>
  <c r="G31" i="1"/>
  <c r="F31" i="1"/>
  <c r="E16" i="1"/>
  <c r="E11" i="1"/>
  <c r="J8" i="1"/>
  <c r="J9" i="1"/>
  <c r="J10" i="1"/>
  <c r="K10" i="1"/>
  <c r="L10" i="1" s="1"/>
  <c r="K9" i="1"/>
  <c r="L9" i="1" s="1"/>
  <c r="K8" i="1"/>
  <c r="L8" i="1" s="1"/>
  <c r="K16" i="1"/>
  <c r="K31" i="1"/>
  <c r="E31" i="1"/>
  <c r="H31" i="1"/>
  <c r="I31" i="1"/>
  <c r="M31" i="1"/>
  <c r="O31" i="1"/>
  <c r="Q31" i="1"/>
  <c r="Q22" i="1"/>
  <c r="O22" i="1"/>
  <c r="M22" i="1"/>
  <c r="I22" i="1"/>
  <c r="G22" i="1"/>
  <c r="F22" i="1"/>
  <c r="E22" i="1"/>
  <c r="R29" i="1"/>
  <c r="P29" i="1"/>
  <c r="N29" i="1"/>
  <c r="L29" i="1"/>
  <c r="J29" i="1"/>
  <c r="Q16" i="1"/>
  <c r="O16" i="1"/>
  <c r="M16" i="1"/>
  <c r="I16" i="1"/>
  <c r="G16" i="1"/>
  <c r="F16" i="1"/>
  <c r="R20" i="1"/>
  <c r="P20" i="1"/>
  <c r="N20" i="1"/>
  <c r="Q11" i="1"/>
  <c r="O11" i="1"/>
  <c r="R30" i="1"/>
  <c r="P30" i="1"/>
  <c r="N30" i="1"/>
  <c r="L30" i="1"/>
  <c r="J30" i="1"/>
  <c r="J21" i="1"/>
  <c r="R21" i="1"/>
  <c r="P21" i="1"/>
  <c r="N21" i="1"/>
  <c r="L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G11" i="1"/>
  <c r="F11" i="1"/>
  <c r="E24" i="1" l="1"/>
  <c r="E33" i="1" s="1"/>
  <c r="H33" i="1"/>
  <c r="K22" i="1"/>
  <c r="L22" i="1" s="1"/>
  <c r="F24" i="1"/>
  <c r="F33" i="1" s="1"/>
  <c r="Q24" i="1"/>
  <c r="Q33" i="1" s="1"/>
  <c r="I24" i="1"/>
  <c r="I33" i="1" s="1"/>
  <c r="G24" i="1"/>
  <c r="G33" i="1" s="1"/>
  <c r="O24" i="1"/>
  <c r="O33" i="1" s="1"/>
  <c r="M24" i="1"/>
  <c r="M33" i="1" s="1"/>
  <c r="N22" i="1"/>
  <c r="L31" i="1"/>
  <c r="P31" i="1"/>
  <c r="J22" i="1"/>
  <c r="L16" i="1"/>
  <c r="P16" i="1"/>
  <c r="R16" i="1"/>
  <c r="J16" i="1"/>
  <c r="N16" i="1"/>
  <c r="P22" i="1"/>
  <c r="R22" i="1"/>
  <c r="R31" i="1"/>
  <c r="K11" i="1"/>
  <c r="R11" i="1"/>
  <c r="L15" i="1"/>
  <c r="N11" i="1"/>
  <c r="P11" i="1"/>
  <c r="J11" i="1"/>
  <c r="N31" i="1"/>
  <c r="J31" i="1"/>
  <c r="K24" i="1" l="1"/>
  <c r="N24" i="1"/>
  <c r="L11" i="1"/>
  <c r="J24" i="1"/>
  <c r="P33" i="1"/>
  <c r="P24" i="1"/>
  <c r="N33" i="1"/>
  <c r="J33" i="1"/>
  <c r="R33" i="1"/>
  <c r="R24" i="1"/>
  <c r="K33" i="1" l="1"/>
  <c r="L24" i="1"/>
  <c r="L33" i="1" l="1"/>
</calcChain>
</file>

<file path=xl/sharedStrings.xml><?xml version="1.0" encoding="utf-8"?>
<sst xmlns="http://schemas.openxmlformats.org/spreadsheetml/2006/main" count="113" uniqueCount="51">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</sst>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0" fontId="3" fillId="0" borderId="0" xfId="2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165" fontId="5" fillId="0" borderId="0" xfId="2" applyNumberFormat="1" applyFont="1" applyAlignment="1">
      <alignment horizontal="right" vertical="center" wrapText="1" readingOrder="1"/>
    </xf>
    <xf numFmtId="0" fontId="3" fillId="0" borderId="0" xfId="2" applyFont="1" applyFill="1"/>
    <xf numFmtId="165" fontId="3" fillId="0" borderId="0" xfId="2" applyNumberFormat="1" applyFont="1" applyFill="1"/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38</xdr:row>
      <xdr:rowOff>100853</xdr:rowOff>
    </xdr:from>
    <xdr:to>
      <xdr:col>12</xdr:col>
      <xdr:colOff>195303</xdr:colOff>
      <xdr:row>45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38"/>
  <sheetViews>
    <sheetView showGridLines="0" tabSelected="1" zoomScale="80" zoomScaleNormal="80" zoomScaleSheetLayoutView="85" workbookViewId="0">
      <selection activeCell="G36" sqref="G36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22" style="1" bestFit="1" customWidth="1"/>
    <col min="6" max="7" width="19.81640625" style="1" bestFit="1" customWidth="1"/>
    <col min="8" max="8" width="22" style="1" bestFit="1" customWidth="1"/>
    <col min="9" max="9" width="21.26953125" style="1" bestFit="1" customWidth="1"/>
    <col min="10" max="10" width="14.7265625" style="33" bestFit="1" customWidth="1"/>
    <col min="11" max="11" width="21.26953125" style="1" bestFit="1" customWidth="1"/>
    <col min="12" max="12" width="10.453125" style="33" bestFit="1" customWidth="1"/>
    <col min="13" max="13" width="21" style="1" bestFit="1" customWidth="1"/>
    <col min="14" max="14" width="9.7265625" style="33" customWidth="1"/>
    <col min="15" max="15" width="20.7265625" style="1" bestFit="1" customWidth="1"/>
    <col min="16" max="16" width="9.453125" style="33" bestFit="1" customWidth="1"/>
    <col min="17" max="17" width="23.453125" style="1" customWidth="1"/>
    <col min="18" max="18" width="15" style="1" customWidth="1"/>
    <col min="19" max="19" width="13.453125" style="1" customWidth="1"/>
    <col min="20" max="20" width="16.7265625" style="1" bestFit="1" customWidth="1"/>
    <col min="21" max="16384" width="11.453125" style="1"/>
  </cols>
  <sheetData>
    <row r="1" spans="1:20" ht="21.7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49"/>
      <c r="R1" s="49"/>
      <c r="T1" s="44">
        <v>1</v>
      </c>
    </row>
    <row r="2" spans="1:20" x14ac:dyDescent="0.25">
      <c r="A2" s="54" t="s">
        <v>1</v>
      </c>
      <c r="B2" s="55"/>
      <c r="C2" s="55"/>
      <c r="D2" s="55"/>
      <c r="E2" s="55"/>
      <c r="F2" s="55"/>
      <c r="G2" s="55"/>
      <c r="H2" s="55"/>
      <c r="I2" s="56">
        <v>46053</v>
      </c>
      <c r="J2" s="56"/>
      <c r="K2" s="56"/>
      <c r="L2" s="56"/>
      <c r="M2" s="56"/>
      <c r="N2" s="56"/>
      <c r="O2" s="56"/>
      <c r="P2" s="57"/>
      <c r="Q2" s="49"/>
      <c r="R2" s="49"/>
    </row>
    <row r="3" spans="1:20" ht="36.75" customHeight="1" x14ac:dyDescent="0.2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49"/>
      <c r="R3" s="49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5">
      <c r="A5" s="50" t="s">
        <v>2</v>
      </c>
      <c r="B5" s="5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5">
      <c r="A6" s="50" t="s">
        <v>3</v>
      </c>
      <c r="B6" s="50"/>
      <c r="C6" s="5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ht="22" customHeight="1" x14ac:dyDescent="0.25">
      <c r="A8" s="7" t="s">
        <v>22</v>
      </c>
      <c r="B8" s="6" t="s">
        <v>23</v>
      </c>
      <c r="C8" s="6">
        <v>10</v>
      </c>
      <c r="D8" s="7" t="s">
        <v>24</v>
      </c>
      <c r="E8" s="8">
        <v>13818259310</v>
      </c>
      <c r="F8" s="8">
        <v>0</v>
      </c>
      <c r="G8" s="8">
        <v>0</v>
      </c>
      <c r="H8" s="8">
        <v>13818259310</v>
      </c>
      <c r="I8" s="8">
        <v>13818259310</v>
      </c>
      <c r="J8" s="9">
        <f>+I8/H8</f>
        <v>1</v>
      </c>
      <c r="K8" s="8">
        <f>+H8-I8</f>
        <v>0</v>
      </c>
      <c r="L8" s="9">
        <f>+K8/$H$8</f>
        <v>0</v>
      </c>
      <c r="M8" s="8">
        <v>964573798</v>
      </c>
      <c r="N8" s="9">
        <f>+M8/$H8</f>
        <v>6.980429129028988E-2</v>
      </c>
      <c r="O8" s="8">
        <v>964573798</v>
      </c>
      <c r="P8" s="9">
        <f t="shared" ref="P8:P11" si="0">+O8/$H8</f>
        <v>6.980429129028988E-2</v>
      </c>
      <c r="Q8" s="8">
        <v>964573798</v>
      </c>
      <c r="R8" s="9">
        <f t="shared" ref="R8:R11" si="1">+Q8/$H8</f>
        <v>6.980429129028988E-2</v>
      </c>
    </row>
    <row r="9" spans="1:20" ht="22" customHeight="1" x14ac:dyDescent="0.25">
      <c r="A9" s="7" t="s">
        <v>25</v>
      </c>
      <c r="B9" s="6" t="s">
        <v>23</v>
      </c>
      <c r="C9" s="6">
        <v>10</v>
      </c>
      <c r="D9" s="7" t="s">
        <v>26</v>
      </c>
      <c r="E9" s="8">
        <v>5712363000</v>
      </c>
      <c r="F9" s="8">
        <v>0</v>
      </c>
      <c r="G9" s="8">
        <v>0</v>
      </c>
      <c r="H9" s="8">
        <v>5712363000</v>
      </c>
      <c r="I9" s="8">
        <v>5712363000</v>
      </c>
      <c r="J9" s="9">
        <f>+I9/H9</f>
        <v>1</v>
      </c>
      <c r="K9" s="8">
        <f>+H9-I9</f>
        <v>0</v>
      </c>
      <c r="L9" s="9">
        <f>+K9/H9</f>
        <v>0</v>
      </c>
      <c r="M9" s="8">
        <v>375846167</v>
      </c>
      <c r="N9" s="9">
        <f t="shared" ref="N9:N11" si="2">+M9/$H9</f>
        <v>6.579521767086581E-2</v>
      </c>
      <c r="O9" s="8">
        <v>375846167</v>
      </c>
      <c r="P9" s="9">
        <f t="shared" si="0"/>
        <v>6.579521767086581E-2</v>
      </c>
      <c r="Q9" s="8">
        <v>375846167</v>
      </c>
      <c r="R9" s="9">
        <f t="shared" si="1"/>
        <v>6.579521767086581E-2</v>
      </c>
    </row>
    <row r="10" spans="1:20" ht="22" customHeight="1" x14ac:dyDescent="0.25">
      <c r="A10" s="7" t="s">
        <v>27</v>
      </c>
      <c r="B10" s="6" t="s">
        <v>23</v>
      </c>
      <c r="C10" s="6">
        <v>10</v>
      </c>
      <c r="D10" s="7" t="s">
        <v>28</v>
      </c>
      <c r="E10" s="8">
        <v>1636334000</v>
      </c>
      <c r="F10" s="8">
        <v>0</v>
      </c>
      <c r="G10" s="8">
        <v>0</v>
      </c>
      <c r="H10" s="8">
        <v>1636334000</v>
      </c>
      <c r="I10" s="8">
        <v>1636334000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103900498</v>
      </c>
      <c r="N10" s="9">
        <f t="shared" si="2"/>
        <v>6.34958987590553E-2</v>
      </c>
      <c r="O10" s="8">
        <v>103900498</v>
      </c>
      <c r="P10" s="9">
        <f t="shared" si="0"/>
        <v>6.34958987590553E-2</v>
      </c>
      <c r="Q10" s="8">
        <v>103900498</v>
      </c>
      <c r="R10" s="9">
        <f t="shared" si="1"/>
        <v>6.34958987590553E-2</v>
      </c>
    </row>
    <row r="11" spans="1:20" x14ac:dyDescent="0.25">
      <c r="A11" s="48" t="s">
        <v>29</v>
      </c>
      <c r="B11" s="48"/>
      <c r="C11" s="48"/>
      <c r="D11" s="48"/>
      <c r="E11" s="10">
        <f>+SUM(E8:E10)</f>
        <v>21166956310</v>
      </c>
      <c r="F11" s="10">
        <f t="shared" ref="F11:Q11" si="3">+SUM(F8:F10)</f>
        <v>0</v>
      </c>
      <c r="G11" s="10">
        <f t="shared" si="3"/>
        <v>0</v>
      </c>
      <c r="H11" s="10">
        <f>+SUM(H8:H10)</f>
        <v>21166956310</v>
      </c>
      <c r="I11" s="10">
        <f t="shared" si="3"/>
        <v>21166956310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1444320463</v>
      </c>
      <c r="N11" s="11">
        <f t="shared" si="2"/>
        <v>6.8234678706151686E-2</v>
      </c>
      <c r="O11" s="10">
        <f t="shared" si="3"/>
        <v>1444320463</v>
      </c>
      <c r="P11" s="11">
        <f t="shared" si="0"/>
        <v>6.8234678706151686E-2</v>
      </c>
      <c r="Q11" s="10">
        <f t="shared" si="3"/>
        <v>1444320463</v>
      </c>
      <c r="R11" s="11">
        <f t="shared" si="1"/>
        <v>6.8234678706151686E-2</v>
      </c>
    </row>
    <row r="12" spans="1:20" ht="7.5" customHeight="1" x14ac:dyDescent="0.25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5">
      <c r="A13" s="47" t="s">
        <v>30</v>
      </c>
      <c r="B13" s="47"/>
      <c r="C13" s="47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ht="23" x14ac:dyDescent="0.25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2" customHeight="1" x14ac:dyDescent="0.25">
      <c r="A15" s="5" t="s">
        <v>31</v>
      </c>
      <c r="B15" s="6" t="s">
        <v>23</v>
      </c>
      <c r="C15" s="6">
        <v>10</v>
      </c>
      <c r="D15" s="7" t="s">
        <v>32</v>
      </c>
      <c r="E15" s="8">
        <v>6229119131</v>
      </c>
      <c r="F15" s="8">
        <v>0</v>
      </c>
      <c r="G15" s="8">
        <v>0</v>
      </c>
      <c r="H15" s="8">
        <v>6229119131</v>
      </c>
      <c r="I15" s="8">
        <v>4690710372.96</v>
      </c>
      <c r="J15" s="9">
        <f>+I15/$H15</f>
        <v>0.75302948527924052</v>
      </c>
      <c r="K15" s="8">
        <v>1538408758.04</v>
      </c>
      <c r="L15" s="9">
        <f t="shared" ref="L15:L16" si="4">+K15/$H15</f>
        <v>0.24697051472075948</v>
      </c>
      <c r="M15" s="8">
        <v>3743817257.96</v>
      </c>
      <c r="N15" s="9">
        <f t="shared" ref="N15:N16" si="5">+M15/$H15</f>
        <v>0.60101872820643609</v>
      </c>
      <c r="O15" s="8">
        <v>177382892.90000001</v>
      </c>
      <c r="P15" s="9">
        <f t="shared" ref="P15:P16" si="6">+O15/$H15</f>
        <v>2.8476400783094928E-2</v>
      </c>
      <c r="Q15" s="8">
        <v>177382892.90000001</v>
      </c>
      <c r="R15" s="9">
        <f t="shared" ref="R15:R16" si="7">+Q15/$H15</f>
        <v>2.8476400783094928E-2</v>
      </c>
      <c r="T15" s="39"/>
    </row>
    <row r="16" spans="1:20" x14ac:dyDescent="0.25">
      <c r="A16" s="48" t="s">
        <v>33</v>
      </c>
      <c r="B16" s="48"/>
      <c r="C16" s="48"/>
      <c r="D16" s="48"/>
      <c r="E16" s="10">
        <f>+E15</f>
        <v>6229119131</v>
      </c>
      <c r="F16" s="10">
        <f t="shared" ref="F16:I16" si="8">+F15</f>
        <v>0</v>
      </c>
      <c r="G16" s="10">
        <f t="shared" si="8"/>
        <v>0</v>
      </c>
      <c r="H16" s="10">
        <f>+H15</f>
        <v>6229119131</v>
      </c>
      <c r="I16" s="10">
        <f t="shared" si="8"/>
        <v>4690710372.96</v>
      </c>
      <c r="J16" s="11">
        <f>+I16/H16</f>
        <v>0.75302948527924052</v>
      </c>
      <c r="K16" s="10">
        <f>+K15</f>
        <v>1538408758.04</v>
      </c>
      <c r="L16" s="11">
        <f t="shared" si="4"/>
        <v>0.24697051472075948</v>
      </c>
      <c r="M16" s="10">
        <f>+M15</f>
        <v>3743817257.96</v>
      </c>
      <c r="N16" s="11">
        <f t="shared" si="5"/>
        <v>0.60101872820643609</v>
      </c>
      <c r="O16" s="10">
        <f>+O15</f>
        <v>177382892.90000001</v>
      </c>
      <c r="P16" s="11">
        <f t="shared" si="6"/>
        <v>2.8476400783094928E-2</v>
      </c>
      <c r="Q16" s="10">
        <f>+Q15</f>
        <v>177382892.90000001</v>
      </c>
      <c r="R16" s="11">
        <f t="shared" si="7"/>
        <v>2.8476400783094928E-2</v>
      </c>
    </row>
    <row r="17" spans="1:18" ht="6" customHeight="1" x14ac:dyDescent="0.25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5">
      <c r="A18" s="47" t="s">
        <v>34</v>
      </c>
      <c r="B18" s="47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ht="23" x14ac:dyDescent="0.25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22" customHeight="1" x14ac:dyDescent="0.25">
      <c r="A20" s="5" t="s">
        <v>35</v>
      </c>
      <c r="B20" s="6" t="s">
        <v>23</v>
      </c>
      <c r="C20" s="6">
        <v>10</v>
      </c>
      <c r="D20" s="7" t="s">
        <v>36</v>
      </c>
      <c r="E20" s="8">
        <v>65268000</v>
      </c>
      <c r="F20" s="8">
        <v>0</v>
      </c>
      <c r="G20" s="8">
        <v>0</v>
      </c>
      <c r="H20" s="8">
        <v>65268000</v>
      </c>
      <c r="I20" s="8">
        <v>65268000</v>
      </c>
      <c r="J20" s="9">
        <v>1</v>
      </c>
      <c r="K20" s="8">
        <v>0</v>
      </c>
      <c r="L20" s="9">
        <v>0</v>
      </c>
      <c r="M20" s="8">
        <v>9243179</v>
      </c>
      <c r="N20" s="9">
        <f>+M20/H20</f>
        <v>0.141618848440277</v>
      </c>
      <c r="O20" s="8">
        <v>9243179</v>
      </c>
      <c r="P20" s="9">
        <f>+O20/H20</f>
        <v>0.141618848440277</v>
      </c>
      <c r="Q20" s="8">
        <v>9243179</v>
      </c>
      <c r="R20" s="9">
        <f>+Q20/H20</f>
        <v>0.141618848440277</v>
      </c>
    </row>
    <row r="21" spans="1:18" ht="22" customHeight="1" x14ac:dyDescent="0.25">
      <c r="A21" s="5" t="s">
        <v>37</v>
      </c>
      <c r="B21" s="6" t="s">
        <v>23</v>
      </c>
      <c r="C21" s="6" t="s">
        <v>38</v>
      </c>
      <c r="D21" s="7" t="s">
        <v>39</v>
      </c>
      <c r="E21" s="8">
        <v>190138000</v>
      </c>
      <c r="F21" s="8">
        <v>0</v>
      </c>
      <c r="G21" s="8">
        <v>0</v>
      </c>
      <c r="H21" s="8">
        <v>190138000</v>
      </c>
      <c r="I21" s="8">
        <v>0</v>
      </c>
      <c r="J21" s="9">
        <f>+I21/H21</f>
        <v>0</v>
      </c>
      <c r="K21" s="8">
        <v>190138000</v>
      </c>
      <c r="L21" s="9">
        <f>+K21/H21</f>
        <v>1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x14ac:dyDescent="0.25">
      <c r="A22" s="48" t="s">
        <v>40</v>
      </c>
      <c r="B22" s="48"/>
      <c r="C22" s="48"/>
      <c r="D22" s="48"/>
      <c r="E22" s="10">
        <f>SUM(E20:E21)</f>
        <v>255406000</v>
      </c>
      <c r="F22" s="10">
        <f>SUM(F20:F21)</f>
        <v>0</v>
      </c>
      <c r="G22" s="10">
        <f>SUM(G20:G21)</f>
        <v>0</v>
      </c>
      <c r="H22" s="10">
        <f>SUM(H20:H21)</f>
        <v>255406000</v>
      </c>
      <c r="I22" s="10">
        <f>SUM(I20:I21)</f>
        <v>65268000</v>
      </c>
      <c r="J22" s="11">
        <f>+I22/H22</f>
        <v>0.25554607174459487</v>
      </c>
      <c r="K22" s="10">
        <f>SUM(K20:K21)</f>
        <v>190138000</v>
      </c>
      <c r="L22" s="11">
        <f t="shared" ref="L22" si="9">+K22/$H22</f>
        <v>0.74445392825540513</v>
      </c>
      <c r="M22" s="10">
        <f>SUM(M20:M21)</f>
        <v>9243179</v>
      </c>
      <c r="N22" s="11">
        <f t="shared" ref="N22" si="10">+M22/$H22</f>
        <v>3.6190140403905939E-2</v>
      </c>
      <c r="O22" s="10">
        <f>SUM(O20:O21)</f>
        <v>9243179</v>
      </c>
      <c r="P22" s="11">
        <f t="shared" ref="P22" si="11">+O22/$H22</f>
        <v>3.6190140403905939E-2</v>
      </c>
      <c r="Q22" s="10">
        <f>SUM(Q20:Q21)</f>
        <v>9243179</v>
      </c>
      <c r="R22" s="11">
        <f t="shared" ref="R22" si="12">+Q22/$H22</f>
        <v>3.6190140403905939E-2</v>
      </c>
    </row>
    <row r="23" spans="1:18" x14ac:dyDescent="0.25">
      <c r="A23" s="34"/>
      <c r="B23" s="35"/>
      <c r="C23" s="35"/>
      <c r="D23" s="36"/>
      <c r="E23" s="61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x14ac:dyDescent="0.25">
      <c r="A24" s="48" t="s">
        <v>41</v>
      </c>
      <c r="B24" s="48"/>
      <c r="C24" s="48"/>
      <c r="D24" s="48"/>
      <c r="E24" s="10">
        <f>+E11+E16+E22</f>
        <v>27651481441</v>
      </c>
      <c r="F24" s="10">
        <f>+F11+F16+F22</f>
        <v>0</v>
      </c>
      <c r="G24" s="10">
        <f>+G11+G16+G22</f>
        <v>0</v>
      </c>
      <c r="H24" s="10">
        <f>+H11+H16+H22</f>
        <v>27651481441</v>
      </c>
      <c r="I24" s="10">
        <f>+I11+I16+I22</f>
        <v>25922934682.959999</v>
      </c>
      <c r="J24" s="11">
        <f>+I24/H24</f>
        <v>0.9374880958284928</v>
      </c>
      <c r="K24" s="10">
        <f>+K11+K16+K22</f>
        <v>1728546758.04</v>
      </c>
      <c r="L24" s="11">
        <f>+K24/H24</f>
        <v>6.2511904171507135E-2</v>
      </c>
      <c r="M24" s="10">
        <f>+M11+M16+M22</f>
        <v>5197380899.96</v>
      </c>
      <c r="N24" s="11">
        <f>+M24/H24</f>
        <v>0.18796030552828275</v>
      </c>
      <c r="O24" s="10">
        <f>+O11+O16+O22</f>
        <v>1630946534.9000001</v>
      </c>
      <c r="P24" s="11">
        <f>+O24/H24</f>
        <v>5.8982247963095674E-2</v>
      </c>
      <c r="Q24" s="10">
        <f>+Q11+Q16+Q22</f>
        <v>1630946534.9000001</v>
      </c>
      <c r="R24" s="11">
        <f>+Q24/H24</f>
        <v>5.8982247963095674E-2</v>
      </c>
    </row>
    <row r="25" spans="1:18" ht="6.75" customHeight="1" x14ac:dyDescent="0.25">
      <c r="A25" s="30"/>
      <c r="B25" s="30"/>
      <c r="C25" s="30"/>
      <c r="D25" s="30"/>
      <c r="E25" s="30"/>
      <c r="F25" s="30"/>
      <c r="G25" s="30"/>
      <c r="H25" s="15"/>
      <c r="I25" s="15"/>
      <c r="J25" s="16"/>
      <c r="K25" s="15"/>
      <c r="L25" s="16"/>
      <c r="M25" s="15"/>
      <c r="N25" s="16"/>
      <c r="O25" s="15"/>
      <c r="P25" s="16"/>
      <c r="Q25" s="15"/>
      <c r="R25" s="17"/>
    </row>
    <row r="26" spans="1:18" ht="6.75" customHeight="1" x14ac:dyDescent="0.25">
      <c r="A26" s="40"/>
      <c r="B26" s="40"/>
      <c r="C26" s="40"/>
      <c r="D26" s="40"/>
      <c r="E26" s="40"/>
      <c r="F26" s="40"/>
      <c r="G26" s="40"/>
      <c r="H26" s="37"/>
      <c r="I26" s="37"/>
      <c r="J26" s="38"/>
      <c r="K26" s="37"/>
      <c r="L26" s="38"/>
      <c r="M26" s="37"/>
      <c r="N26" s="38"/>
      <c r="O26" s="37"/>
      <c r="P26" s="38"/>
      <c r="Q26" s="37"/>
      <c r="R26" s="41"/>
    </row>
    <row r="27" spans="1:18" ht="12" customHeight="1" x14ac:dyDescent="0.25">
      <c r="A27" s="31" t="s">
        <v>42</v>
      </c>
      <c r="B27" s="32"/>
      <c r="C27" s="32"/>
      <c r="D27" s="32"/>
      <c r="E27" s="32"/>
      <c r="F27" s="32"/>
      <c r="G27" s="32"/>
      <c r="H27" s="19"/>
      <c r="I27" s="19"/>
      <c r="J27" s="20"/>
      <c r="K27" s="19"/>
      <c r="L27" s="20"/>
      <c r="M27" s="19"/>
      <c r="N27" s="20"/>
      <c r="O27" s="19"/>
      <c r="P27" s="20"/>
      <c r="Q27" s="19"/>
      <c r="R27" s="21"/>
    </row>
    <row r="28" spans="1:18" ht="23" x14ac:dyDescent="0.25">
      <c r="A28" s="4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4" t="s">
        <v>13</v>
      </c>
      <c r="K28" s="4" t="s">
        <v>14</v>
      </c>
      <c r="L28" s="4" t="s">
        <v>15</v>
      </c>
      <c r="M28" s="4" t="s">
        <v>16</v>
      </c>
      <c r="N28" s="4" t="s">
        <v>17</v>
      </c>
      <c r="O28" s="4" t="s">
        <v>18</v>
      </c>
      <c r="P28" s="4" t="s">
        <v>19</v>
      </c>
      <c r="Q28" s="4" t="s">
        <v>20</v>
      </c>
      <c r="R28" s="4" t="s">
        <v>21</v>
      </c>
    </row>
    <row r="29" spans="1:18" ht="22" customHeight="1" x14ac:dyDescent="0.25">
      <c r="A29" s="5" t="s">
        <v>43</v>
      </c>
      <c r="B29" s="6" t="s">
        <v>23</v>
      </c>
      <c r="C29" s="6">
        <v>11</v>
      </c>
      <c r="D29" s="7" t="s">
        <v>45</v>
      </c>
      <c r="E29" s="8">
        <v>54415978983</v>
      </c>
      <c r="F29" s="8">
        <v>0</v>
      </c>
      <c r="G29" s="8">
        <v>0</v>
      </c>
      <c r="H29" s="8">
        <v>54415978983</v>
      </c>
      <c r="I29" s="8">
        <v>41325882214.089996</v>
      </c>
      <c r="J29" s="9">
        <f>+I29/H29</f>
        <v>0.75944388002282459</v>
      </c>
      <c r="K29" s="8">
        <v>13090096768.91</v>
      </c>
      <c r="L29" s="9">
        <f>+K29/H29</f>
        <v>0.24055611997717535</v>
      </c>
      <c r="M29" s="8">
        <v>31619188855.970001</v>
      </c>
      <c r="N29" s="9">
        <f>+M29/H29</f>
        <v>0.58106441245590923</v>
      </c>
      <c r="O29" s="8">
        <v>0</v>
      </c>
      <c r="P29" s="9">
        <f>+O29/H29</f>
        <v>0</v>
      </c>
      <c r="Q29" s="8">
        <v>0</v>
      </c>
      <c r="R29" s="9">
        <f>+Q29/H29</f>
        <v>0</v>
      </c>
    </row>
    <row r="30" spans="1:18" ht="22" customHeight="1" x14ac:dyDescent="0.25">
      <c r="A30" s="5" t="s">
        <v>44</v>
      </c>
      <c r="B30" s="6" t="s">
        <v>23</v>
      </c>
      <c r="C30" s="6" t="s">
        <v>38</v>
      </c>
      <c r="D30" s="7" t="s">
        <v>50</v>
      </c>
      <c r="E30" s="8">
        <v>14028000000</v>
      </c>
      <c r="F30" s="8">
        <v>0</v>
      </c>
      <c r="G30" s="8">
        <v>0</v>
      </c>
      <c r="H30" s="8">
        <v>14028000000</v>
      </c>
      <c r="I30" s="8">
        <v>13855666413</v>
      </c>
      <c r="J30" s="9">
        <f t="shared" ref="J30:J33" si="13">+I30/H30</f>
        <v>0.98771502801539779</v>
      </c>
      <c r="K30" s="8">
        <v>172333587</v>
      </c>
      <c r="L30" s="9">
        <f t="shared" ref="L30:L33" si="14">+K30/H30</f>
        <v>1.2284971984602225E-2</v>
      </c>
      <c r="M30" s="8">
        <v>13636482432</v>
      </c>
      <c r="N30" s="9">
        <f t="shared" ref="N30:N33" si="15">+M30/H30</f>
        <v>0.97209027887082977</v>
      </c>
      <c r="O30" s="8">
        <v>0</v>
      </c>
      <c r="P30" s="9">
        <f t="shared" ref="P30:P33" si="16">+O30/H30</f>
        <v>0</v>
      </c>
      <c r="Q30" s="8">
        <v>0</v>
      </c>
      <c r="R30" s="9">
        <f t="shared" ref="R30:R33" si="17">+Q30/H30</f>
        <v>0</v>
      </c>
    </row>
    <row r="31" spans="1:18" x14ac:dyDescent="0.25">
      <c r="A31" s="48" t="s">
        <v>46</v>
      </c>
      <c r="B31" s="48"/>
      <c r="C31" s="48"/>
      <c r="D31" s="48"/>
      <c r="E31" s="10">
        <f>SUM(E29:E30)</f>
        <v>68443978983</v>
      </c>
      <c r="F31" s="10">
        <f>F29+F30</f>
        <v>0</v>
      </c>
      <c r="G31" s="10">
        <f>G29+G30</f>
        <v>0</v>
      </c>
      <c r="H31" s="10">
        <f>SUM(H29:H30)</f>
        <v>68443978983</v>
      </c>
      <c r="I31" s="10">
        <f>SUM(I29:I30)</f>
        <v>55181548627.089996</v>
      </c>
      <c r="J31" s="11">
        <f t="shared" si="13"/>
        <v>0.80622940756842754</v>
      </c>
      <c r="K31" s="10">
        <f>SUM(K29:K30)</f>
        <v>13262430355.91</v>
      </c>
      <c r="L31" s="11">
        <f t="shared" si="14"/>
        <v>0.19377059243157241</v>
      </c>
      <c r="M31" s="10">
        <f>SUM(M29:M30)</f>
        <v>45255671287.970001</v>
      </c>
      <c r="N31" s="11">
        <f t="shared" si="15"/>
        <v>0.66120748618677661</v>
      </c>
      <c r="O31" s="10">
        <f>SUM(O29:O30)</f>
        <v>0</v>
      </c>
      <c r="P31" s="11">
        <f t="shared" si="16"/>
        <v>0</v>
      </c>
      <c r="Q31" s="10">
        <f>SUM(Q29:Q30)</f>
        <v>0</v>
      </c>
      <c r="R31" s="11">
        <f t="shared" si="17"/>
        <v>0</v>
      </c>
    </row>
    <row r="32" spans="1:18" ht="7.5" customHeight="1" x14ac:dyDescent="0.25">
      <c r="A32" s="24"/>
      <c r="B32" s="24"/>
      <c r="C32" s="25"/>
      <c r="D32" s="26"/>
      <c r="E32" s="26"/>
      <c r="F32" s="26"/>
      <c r="G32" s="26"/>
      <c r="H32" s="27"/>
      <c r="I32" s="27"/>
      <c r="J32" s="28"/>
      <c r="K32" s="27"/>
      <c r="L32" s="28"/>
      <c r="M32" s="27"/>
      <c r="N32" s="28"/>
      <c r="O32" s="27"/>
      <c r="P32" s="28"/>
      <c r="Q32" s="27"/>
      <c r="R32" s="29"/>
    </row>
    <row r="33" spans="1:18" x14ac:dyDescent="0.25">
      <c r="A33" s="48" t="s">
        <v>47</v>
      </c>
      <c r="B33" s="48"/>
      <c r="C33" s="48"/>
      <c r="D33" s="48"/>
      <c r="E33" s="42">
        <f>+E24+E31</f>
        <v>96095460424</v>
      </c>
      <c r="F33" s="42">
        <f>+F24+F31</f>
        <v>0</v>
      </c>
      <c r="G33" s="42">
        <f>+G24+G31</f>
        <v>0</v>
      </c>
      <c r="H33" s="42">
        <f>+H24+H31</f>
        <v>96095460424</v>
      </c>
      <c r="I33" s="42">
        <f>+I24+I31</f>
        <v>81104483310.049988</v>
      </c>
      <c r="J33" s="11">
        <f t="shared" si="13"/>
        <v>0.84399911246789772</v>
      </c>
      <c r="K33" s="42">
        <f>+K24+K31</f>
        <v>14990977113.950001</v>
      </c>
      <c r="L33" s="11">
        <f t="shared" si="14"/>
        <v>0.1560008875321022</v>
      </c>
      <c r="M33" s="42">
        <f>+M24+M31</f>
        <v>50453052187.93</v>
      </c>
      <c r="N33" s="11">
        <f t="shared" si="15"/>
        <v>0.52503054738816013</v>
      </c>
      <c r="O33" s="42">
        <f>+O24+O31</f>
        <v>1630946534.9000001</v>
      </c>
      <c r="P33" s="11">
        <f t="shared" si="16"/>
        <v>1.6972149648940841E-2</v>
      </c>
      <c r="Q33" s="42">
        <f>+Q24+Q31</f>
        <v>1630946534.9000001</v>
      </c>
      <c r="R33" s="11">
        <f t="shared" si="17"/>
        <v>1.6972149648940841E-2</v>
      </c>
    </row>
    <row r="34" spans="1:18" ht="0" hidden="1" customHeight="1" x14ac:dyDescent="0.25"/>
    <row r="35" spans="1:18" ht="24.75" customHeight="1" x14ac:dyDescent="0.25">
      <c r="A35" s="46" t="s">
        <v>48</v>
      </c>
      <c r="B35" s="46"/>
      <c r="C35" s="46"/>
      <c r="D35" s="43">
        <v>46055</v>
      </c>
      <c r="K35" s="39"/>
    </row>
    <row r="36" spans="1:18" s="62" customFormat="1" x14ac:dyDescent="0.25">
      <c r="A36" s="62" t="s">
        <v>49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8" spans="1:18" x14ac:dyDescent="0.25">
      <c r="H38" s="39"/>
    </row>
  </sheetData>
  <mergeCells count="16"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  <mergeCell ref="A35:C35"/>
    <mergeCell ref="A18:B18"/>
    <mergeCell ref="A24:D24"/>
    <mergeCell ref="A31:D31"/>
    <mergeCell ref="A33:D33"/>
    <mergeCell ref="A22:D22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Luz Andrea Medina Sáenz</cp:lastModifiedBy>
  <cp:revision/>
  <dcterms:created xsi:type="dcterms:W3CDTF">2018-03-01T16:09:21Z</dcterms:created>
  <dcterms:modified xsi:type="dcterms:W3CDTF">2026-02-02T13:55:30Z</dcterms:modified>
  <cp:category/>
  <cp:contentStatus/>
</cp:coreProperties>
</file>