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ceficiente-my.sharepoint.com/personal/danny_rojas_colombiacompra_gov_co/Documents/Mis Documentos/PRESUPUESTO/2025/7. EJECUCION/12. DICIEMBRE/"/>
    </mc:Choice>
  </mc:AlternateContent>
  <xr:revisionPtr revIDLastSave="1" documentId="13_ncr:1_{198EC697-5413-42E6-824C-3C2D4A34D61E}" xr6:coauthVersionLast="47" xr6:coauthVersionMax="47" xr10:uidLastSave="{C5FC80B6-451B-414C-930E-DB2F3C5C9F8B}"/>
  <bookViews>
    <workbookView xWindow="-120" yWindow="-120" windowWidth="21840" windowHeight="13020" xr2:uid="{00000000-000D-0000-FFFF-FFFF00000000}"/>
  </bookViews>
  <sheets>
    <sheet name="EJECUCION AGREGAD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L8" i="1"/>
  <c r="J8" i="1"/>
  <c r="G33" i="1"/>
  <c r="J10" i="1"/>
  <c r="L10" i="1"/>
  <c r="L9" i="1"/>
  <c r="K16" i="1"/>
  <c r="K33" i="1"/>
  <c r="E33" i="1"/>
  <c r="H33" i="1"/>
  <c r="I33" i="1"/>
  <c r="M33" i="1"/>
  <c r="O33" i="1"/>
  <c r="Q33" i="1"/>
  <c r="Q23" i="1"/>
  <c r="O23" i="1"/>
  <c r="M23" i="1"/>
  <c r="I23" i="1"/>
  <c r="H23" i="1"/>
  <c r="G23" i="1"/>
  <c r="F23" i="1"/>
  <c r="E23" i="1"/>
  <c r="R31" i="1"/>
  <c r="P31" i="1"/>
  <c r="N31" i="1"/>
  <c r="L31" i="1"/>
  <c r="J31" i="1"/>
  <c r="Q16" i="1"/>
  <c r="O16" i="1"/>
  <c r="M16" i="1"/>
  <c r="I16" i="1"/>
  <c r="H16" i="1"/>
  <c r="G16" i="1"/>
  <c r="F16" i="1"/>
  <c r="E16" i="1"/>
  <c r="R20" i="1"/>
  <c r="P20" i="1"/>
  <c r="N20" i="1"/>
  <c r="F33" i="1"/>
  <c r="Q11" i="1"/>
  <c r="O11" i="1"/>
  <c r="R32" i="1"/>
  <c r="R30" i="1"/>
  <c r="P32" i="1"/>
  <c r="P30" i="1"/>
  <c r="N32" i="1"/>
  <c r="N30" i="1"/>
  <c r="L32" i="1"/>
  <c r="L30" i="1"/>
  <c r="J32" i="1"/>
  <c r="J30" i="1"/>
  <c r="J22" i="1"/>
  <c r="R22" i="1"/>
  <c r="P22" i="1"/>
  <c r="N22" i="1"/>
  <c r="L22" i="1"/>
  <c r="R21" i="1"/>
  <c r="P21" i="1"/>
  <c r="N21" i="1"/>
  <c r="R15" i="1"/>
  <c r="P15" i="1"/>
  <c r="N15" i="1"/>
  <c r="J15" i="1"/>
  <c r="R10" i="1"/>
  <c r="R9" i="1"/>
  <c r="R8" i="1"/>
  <c r="P10" i="1"/>
  <c r="P9" i="1"/>
  <c r="P8" i="1"/>
  <c r="N10" i="1"/>
  <c r="N9" i="1"/>
  <c r="N8" i="1"/>
  <c r="M11" i="1"/>
  <c r="I11" i="1"/>
  <c r="H11" i="1"/>
  <c r="G11" i="1"/>
  <c r="F11" i="1"/>
  <c r="E11" i="1"/>
  <c r="E25" i="1" l="1"/>
  <c r="E35" i="1" s="1"/>
  <c r="H25" i="1"/>
  <c r="H35" i="1" s="1"/>
  <c r="K23" i="1"/>
  <c r="L23" i="1" s="1"/>
  <c r="F25" i="1"/>
  <c r="F35" i="1" s="1"/>
  <c r="Q25" i="1"/>
  <c r="Q35" i="1" s="1"/>
  <c r="I25" i="1"/>
  <c r="I35" i="1" s="1"/>
  <c r="G25" i="1"/>
  <c r="G35" i="1" s="1"/>
  <c r="O25" i="1"/>
  <c r="O35" i="1" s="1"/>
  <c r="M25" i="1"/>
  <c r="M35" i="1" s="1"/>
  <c r="N23" i="1"/>
  <c r="L33" i="1"/>
  <c r="P33" i="1"/>
  <c r="J23" i="1"/>
  <c r="L16" i="1"/>
  <c r="P16" i="1"/>
  <c r="R16" i="1"/>
  <c r="J16" i="1"/>
  <c r="N16" i="1"/>
  <c r="P23" i="1"/>
  <c r="R23" i="1"/>
  <c r="R33" i="1"/>
  <c r="K11" i="1"/>
  <c r="R11" i="1"/>
  <c r="L15" i="1"/>
  <c r="N11" i="1"/>
  <c r="P11" i="1"/>
  <c r="J11" i="1"/>
  <c r="N33" i="1"/>
  <c r="J33" i="1"/>
  <c r="K25" i="1" l="1"/>
  <c r="N25" i="1"/>
  <c r="L11" i="1"/>
  <c r="J25" i="1"/>
  <c r="P35" i="1"/>
  <c r="P25" i="1"/>
  <c r="N35" i="1"/>
  <c r="J35" i="1"/>
  <c r="R35" i="1"/>
  <c r="R25" i="1"/>
  <c r="K35" i="1" l="1"/>
  <c r="L35" i="1" s="1"/>
  <c r="L25" i="1"/>
</calcChain>
</file>

<file path=xl/sharedStrings.xml><?xml version="1.0" encoding="utf-8"?>
<sst xmlns="http://schemas.openxmlformats.org/spreadsheetml/2006/main" count="119" uniqueCount="53">
  <si>
    <t xml:space="preserve">Agencia Nacional de Contratacion Publica - Colombia Compra Eficiente -
</t>
  </si>
  <si>
    <t>Funcionamiento</t>
  </si>
  <si>
    <t>Gastos de Personal</t>
  </si>
  <si>
    <t>Rubro</t>
  </si>
  <si>
    <t>Fuente</t>
  </si>
  <si>
    <t>REC</t>
  </si>
  <si>
    <t>Descripción</t>
  </si>
  <si>
    <t>Apr. Incial</t>
  </si>
  <si>
    <t>Adicionada</t>
  </si>
  <si>
    <t>Reducida</t>
  </si>
  <si>
    <t>Apr. Vigente</t>
  </si>
  <si>
    <t>CDP</t>
  </si>
  <si>
    <t>% CDPs</t>
  </si>
  <si>
    <t>Apr. Disponible</t>
  </si>
  <si>
    <t>% Apr. Disp.</t>
  </si>
  <si>
    <t>Compromiso</t>
  </si>
  <si>
    <t>% Comp.</t>
  </si>
  <si>
    <t>Obligación</t>
  </si>
  <si>
    <t>% Oblig.</t>
  </si>
  <si>
    <t>Pago</t>
  </si>
  <si>
    <t>% Pago</t>
  </si>
  <si>
    <t>A-01-01-01</t>
  </si>
  <si>
    <t>Nación</t>
  </si>
  <si>
    <t>SALARIO</t>
  </si>
  <si>
    <t>A-01-01-02</t>
  </si>
  <si>
    <t>CONTRIBUCIONES INHERENTES A LA NÓMINA</t>
  </si>
  <si>
    <t>A-01-01-03</t>
  </si>
  <si>
    <t>REMUNERACIONES NO CONSTITUTIVAS DE FACTOR SALARIAL</t>
  </si>
  <si>
    <t>Total Gastos de Personal</t>
  </si>
  <si>
    <t>Gastos Generales</t>
  </si>
  <si>
    <t>A-02</t>
  </si>
  <si>
    <t>ADQUISICIÓN DE BIENES  Y SERVICIOS</t>
  </si>
  <si>
    <t>Total Gastos Generales</t>
  </si>
  <si>
    <t>Transferencias</t>
  </si>
  <si>
    <t>A-03-04-02-012</t>
  </si>
  <si>
    <t>INCAPACIDADES Y LICENCIAS DE MATERNIDAD Y PATERNIDAD (NO DE PENSIONES)</t>
  </si>
  <si>
    <t>A-08-01</t>
  </si>
  <si>
    <t>IMPUESTOS</t>
  </si>
  <si>
    <t>A-08-04-01</t>
  </si>
  <si>
    <t>11</t>
  </si>
  <si>
    <t>CUOTA DE FISCALIZACIÓN Y AUDITAJE</t>
  </si>
  <si>
    <t>Total Transferencias</t>
  </si>
  <si>
    <t>Total Gastos de Funcionamiento</t>
  </si>
  <si>
    <t>Inversión</t>
  </si>
  <si>
    <t>C-0304-1000-3</t>
  </si>
  <si>
    <t>C-0304-1000-4</t>
  </si>
  <si>
    <t>GENERACIÓN EFECTIVIDAD Y TRANSPARENCIA EN LAS PLATAFORMAS DE COMPRA PÚBLICA NACIONAL</t>
  </si>
  <si>
    <t>Total Inversión</t>
  </si>
  <si>
    <t>Total Presupuesto CCE</t>
  </si>
  <si>
    <t>Fecha de elaboracion:</t>
  </si>
  <si>
    <t>Informacion suministrada por SIIF NACION</t>
  </si>
  <si>
    <t>GENERACIÓN DE PRINCIPALES INSUMOS PARA DEMOCRATIZAR LA COMPRA PÚBLICA  NACIONAL</t>
  </si>
  <si>
    <t>EJECUCIÓN PRESUPUESTAL A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</si>
</sst>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240A]&quot;$&quot;\ #,##0.00;\(&quot;$&quot;\ #,##0.00\)"/>
    <numFmt numFmtId="165" formatCode="&quot;$&quot;\ #,##0.00"/>
  </numFmts>
  <fonts count="10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sz val="9"/>
      <color theme="0"/>
      <name val="Arial"/>
      <family val="2"/>
    </font>
    <font>
      <b/>
      <sz val="12"/>
      <color rgb="FF000000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62">
    <xf numFmtId="0" fontId="0" fillId="0" borderId="0" xfId="0"/>
    <xf numFmtId="0" fontId="3" fillId="0" borderId="0" xfId="2" applyFont="1"/>
    <xf numFmtId="0" fontId="2" fillId="0" borderId="0" xfId="2" applyFont="1" applyAlignment="1">
      <alignment horizontal="center" vertical="center" wrapText="1" readingOrder="1"/>
    </xf>
    <xf numFmtId="0" fontId="3" fillId="0" borderId="0" xfId="2" applyFont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 readingOrder="1"/>
    </xf>
    <xf numFmtId="0" fontId="5" fillId="0" borderId="1" xfId="2" applyFont="1" applyBorder="1" applyAlignment="1">
      <alignment vertical="center" wrapText="1" readingOrder="1"/>
    </xf>
    <xf numFmtId="0" fontId="5" fillId="0" borderId="1" xfId="2" applyFont="1" applyBorder="1" applyAlignment="1">
      <alignment horizontal="center" vertical="center" wrapText="1" readingOrder="1"/>
    </xf>
    <xf numFmtId="0" fontId="5" fillId="0" borderId="1" xfId="2" applyFont="1" applyBorder="1" applyAlignment="1">
      <alignment horizontal="left" vertical="center" wrapText="1" readingOrder="1"/>
    </xf>
    <xf numFmtId="164" fontId="5" fillId="0" borderId="1" xfId="2" applyNumberFormat="1" applyFont="1" applyBorder="1" applyAlignment="1">
      <alignment horizontal="right" vertical="center" wrapText="1" readingOrder="1"/>
    </xf>
    <xf numFmtId="10" fontId="5" fillId="0" borderId="1" xfId="1" applyNumberFormat="1" applyFont="1" applyFill="1" applyBorder="1" applyAlignment="1">
      <alignment horizontal="center" vertical="center" wrapText="1" readingOrder="1"/>
    </xf>
    <xf numFmtId="164" fontId="4" fillId="2" borderId="1" xfId="2" applyNumberFormat="1" applyFont="1" applyFill="1" applyBorder="1" applyAlignment="1">
      <alignment horizontal="right" vertical="center" wrapText="1" readingOrder="1"/>
    </xf>
    <xf numFmtId="10" fontId="4" fillId="2" borderId="1" xfId="1" applyNumberFormat="1" applyFont="1" applyFill="1" applyBorder="1" applyAlignment="1">
      <alignment horizontal="center" vertical="center" wrapText="1" readingOrder="1"/>
    </xf>
    <xf numFmtId="0" fontId="5" fillId="0" borderId="2" xfId="2" applyFont="1" applyBorder="1" applyAlignment="1">
      <alignment vertical="center" wrapText="1" readingOrder="1"/>
    </xf>
    <xf numFmtId="0" fontId="5" fillId="0" borderId="2" xfId="2" applyFont="1" applyBorder="1" applyAlignment="1">
      <alignment horizontal="center" vertical="center" wrapText="1" readingOrder="1"/>
    </xf>
    <xf numFmtId="0" fontId="5" fillId="0" borderId="2" xfId="2" applyFont="1" applyBorder="1" applyAlignment="1">
      <alignment horizontal="left" vertical="center" wrapText="1" readingOrder="1"/>
    </xf>
    <xf numFmtId="164" fontId="5" fillId="0" borderId="2" xfId="2" applyNumberFormat="1" applyFont="1" applyBorder="1" applyAlignment="1">
      <alignment horizontal="right" vertical="center" wrapText="1" readingOrder="1"/>
    </xf>
    <xf numFmtId="10" fontId="5" fillId="0" borderId="2" xfId="1" applyNumberFormat="1" applyFont="1" applyFill="1" applyBorder="1" applyAlignment="1">
      <alignment horizontal="center" vertical="center" wrapText="1" readingOrder="1"/>
    </xf>
    <xf numFmtId="10" fontId="3" fillId="0" borderId="2" xfId="1" applyNumberFormat="1" applyFont="1" applyFill="1" applyBorder="1"/>
    <xf numFmtId="0" fontId="5" fillId="0" borderId="3" xfId="2" applyFont="1" applyBorder="1" applyAlignment="1">
      <alignment horizontal="left" vertical="center" wrapText="1" readingOrder="1"/>
    </xf>
    <xf numFmtId="164" fontId="5" fillId="0" borderId="3" xfId="2" applyNumberFormat="1" applyFont="1" applyBorder="1" applyAlignment="1">
      <alignment horizontal="right" vertical="center" wrapText="1" readingOrder="1"/>
    </xf>
    <xf numFmtId="10" fontId="5" fillId="0" borderId="3" xfId="1" applyNumberFormat="1" applyFont="1" applyFill="1" applyBorder="1" applyAlignment="1">
      <alignment horizontal="center" vertical="center" wrapText="1" readingOrder="1"/>
    </xf>
    <xf numFmtId="10" fontId="3" fillId="0" borderId="3" xfId="1" applyNumberFormat="1" applyFont="1" applyFill="1" applyBorder="1"/>
    <xf numFmtId="0" fontId="5" fillId="0" borderId="3" xfId="2" applyFont="1" applyBorder="1" applyAlignment="1">
      <alignment horizontal="center" vertical="center" wrapText="1" readingOrder="1"/>
    </xf>
    <xf numFmtId="0" fontId="5" fillId="0" borderId="3" xfId="2" applyFont="1" applyBorder="1" applyAlignment="1">
      <alignment vertical="center" wrapText="1" readingOrder="1"/>
    </xf>
    <xf numFmtId="0" fontId="5" fillId="0" borderId="4" xfId="2" applyFont="1" applyBorder="1" applyAlignment="1">
      <alignment vertical="center" wrapText="1" readingOrder="1"/>
    </xf>
    <xf numFmtId="0" fontId="5" fillId="0" borderId="4" xfId="2" applyFont="1" applyBorder="1" applyAlignment="1">
      <alignment horizontal="center" vertical="center" wrapText="1" readingOrder="1"/>
    </xf>
    <xf numFmtId="0" fontId="5" fillId="0" borderId="4" xfId="2" applyFont="1" applyBorder="1" applyAlignment="1">
      <alignment horizontal="left" vertical="center" wrapText="1" readingOrder="1"/>
    </xf>
    <xf numFmtId="164" fontId="5" fillId="0" borderId="4" xfId="2" applyNumberFormat="1" applyFont="1" applyBorder="1" applyAlignment="1">
      <alignment horizontal="right" vertical="center" wrapText="1" readingOrder="1"/>
    </xf>
    <xf numFmtId="10" fontId="5" fillId="0" borderId="4" xfId="1" applyNumberFormat="1" applyFont="1" applyFill="1" applyBorder="1" applyAlignment="1">
      <alignment horizontal="center" vertical="center" wrapText="1" readingOrder="1"/>
    </xf>
    <xf numFmtId="10" fontId="3" fillId="0" borderId="4" xfId="1" applyNumberFormat="1" applyFont="1" applyFill="1" applyBorder="1"/>
    <xf numFmtId="0" fontId="4" fillId="0" borderId="2" xfId="2" applyFont="1" applyBorder="1" applyAlignment="1">
      <alignment horizontal="left" vertical="center" wrapText="1" readingOrder="1"/>
    </xf>
    <xf numFmtId="0" fontId="4" fillId="0" borderId="3" xfId="2" applyFont="1" applyBorder="1" applyAlignment="1">
      <alignment horizontal="left" vertical="center" wrapText="1" readingOrder="1"/>
    </xf>
    <xf numFmtId="0" fontId="3" fillId="0" borderId="0" xfId="2" applyFont="1" applyAlignment="1">
      <alignment horizontal="center"/>
    </xf>
    <xf numFmtId="0" fontId="5" fillId="0" borderId="0" xfId="2" applyFont="1" applyAlignment="1">
      <alignment vertical="center" wrapText="1" readingOrder="1"/>
    </xf>
    <xf numFmtId="164" fontId="5" fillId="0" borderId="0" xfId="2" applyNumberFormat="1" applyFont="1" applyAlignment="1">
      <alignment horizontal="right" vertical="center" wrapText="1" readingOrder="1"/>
    </xf>
    <xf numFmtId="10" fontId="5" fillId="0" borderId="0" xfId="1" applyNumberFormat="1" applyFont="1" applyFill="1" applyBorder="1" applyAlignment="1">
      <alignment horizontal="center" vertical="center" wrapText="1" readingOrder="1"/>
    </xf>
    <xf numFmtId="165" fontId="3" fillId="0" borderId="0" xfId="2" applyNumberFormat="1" applyFont="1"/>
    <xf numFmtId="0" fontId="4" fillId="0" borderId="0" xfId="2" applyFont="1" applyAlignment="1">
      <alignment horizontal="left" vertical="center" wrapText="1" readingOrder="1"/>
    </xf>
    <xf numFmtId="10" fontId="3" fillId="0" borderId="0" xfId="1" applyNumberFormat="1" applyFont="1" applyFill="1" applyBorder="1"/>
    <xf numFmtId="14" fontId="3" fillId="0" borderId="0" xfId="2" applyNumberFormat="1" applyFont="1" applyAlignment="1">
      <alignment horizontal="left" vertical="center" wrapText="1"/>
    </xf>
    <xf numFmtId="0" fontId="6" fillId="0" borderId="0" xfId="2" applyFont="1"/>
    <xf numFmtId="0" fontId="7" fillId="0" borderId="3" xfId="2" applyFont="1" applyBorder="1" applyAlignment="1">
      <alignment vertical="center" wrapText="1" readingOrder="1"/>
    </xf>
    <xf numFmtId="164" fontId="8" fillId="2" borderId="1" xfId="2" applyNumberFormat="1" applyFont="1" applyFill="1" applyBorder="1" applyAlignment="1">
      <alignment vertical="center" wrapText="1" readingOrder="1"/>
    </xf>
    <xf numFmtId="10" fontId="8" fillId="2" borderId="1" xfId="1" applyNumberFormat="1" applyFont="1" applyFill="1" applyBorder="1" applyAlignment="1">
      <alignment horizontal="center" vertical="center" wrapText="1" readingOrder="1"/>
    </xf>
    <xf numFmtId="0" fontId="9" fillId="0" borderId="0" xfId="2" applyFont="1"/>
    <xf numFmtId="165" fontId="5" fillId="0" borderId="0" xfId="2" applyNumberFormat="1" applyFont="1" applyAlignment="1">
      <alignment vertical="center" wrapText="1" readingOrder="1"/>
    </xf>
    <xf numFmtId="0" fontId="2" fillId="0" borderId="1" xfId="2" applyFont="1" applyBorder="1" applyAlignment="1">
      <alignment horizontal="center" vertical="center" wrapText="1" readingOrder="1"/>
    </xf>
    <xf numFmtId="0" fontId="7" fillId="0" borderId="0" xfId="2" applyFont="1" applyAlignment="1">
      <alignment horizontal="left" vertical="center" wrapText="1" readingOrder="1"/>
    </xf>
    <xf numFmtId="0" fontId="2" fillId="0" borderId="0" xfId="2" applyFont="1" applyAlignment="1">
      <alignment horizontal="left" vertical="center" wrapText="1" readingOrder="1"/>
    </xf>
    <xf numFmtId="0" fontId="4" fillId="2" borderId="1" xfId="2" applyFont="1" applyFill="1" applyBorder="1" applyAlignment="1">
      <alignment horizontal="left" vertical="center" wrapText="1" readingOrder="1"/>
    </xf>
    <xf numFmtId="0" fontId="2" fillId="0" borderId="5" xfId="2" applyFont="1" applyBorder="1" applyAlignment="1">
      <alignment horizontal="center" vertical="center" wrapText="1" readingOrder="1"/>
    </xf>
    <xf numFmtId="0" fontId="2" fillId="0" borderId="2" xfId="2" applyFont="1" applyBorder="1" applyAlignment="1">
      <alignment horizontal="center" vertical="center" wrapText="1" readingOrder="1"/>
    </xf>
    <xf numFmtId="0" fontId="2" fillId="0" borderId="6" xfId="2" applyFont="1" applyBorder="1" applyAlignment="1">
      <alignment horizontal="center" vertical="center" wrapText="1" readingOrder="1"/>
    </xf>
    <xf numFmtId="0" fontId="2" fillId="0" borderId="9" xfId="2" applyFont="1" applyBorder="1" applyAlignment="1">
      <alignment horizontal="center" vertical="center" wrapText="1" readingOrder="1"/>
    </xf>
    <xf numFmtId="0" fontId="2" fillId="0" borderId="3" xfId="2" applyFont="1" applyBorder="1" applyAlignment="1">
      <alignment horizontal="center" vertical="center" wrapText="1" readingOrder="1"/>
    </xf>
    <xf numFmtId="0" fontId="2" fillId="0" borderId="10" xfId="2" applyFont="1" applyBorder="1" applyAlignment="1">
      <alignment horizontal="center" vertical="center" wrapText="1" readingOrder="1"/>
    </xf>
    <xf numFmtId="0" fontId="2" fillId="0" borderId="3" xfId="2" applyFont="1" applyBorder="1" applyAlignment="1">
      <alignment horizontal="left" vertical="center" wrapText="1" readingOrder="1"/>
    </xf>
    <xf numFmtId="0" fontId="2" fillId="0" borderId="7" xfId="2" applyFont="1" applyBorder="1" applyAlignment="1">
      <alignment horizontal="center" vertical="center" wrapText="1" readingOrder="1"/>
    </xf>
    <xf numFmtId="0" fontId="2" fillId="0" borderId="0" xfId="2" applyFont="1" applyAlignment="1">
      <alignment horizontal="center" vertical="center" wrapText="1" readingOrder="1"/>
    </xf>
    <xf numFmtId="0" fontId="2" fillId="0" borderId="8" xfId="2" applyFont="1" applyBorder="1" applyAlignment="1">
      <alignment horizontal="center" vertical="center" wrapText="1" readingOrder="1"/>
    </xf>
    <xf numFmtId="0" fontId="3" fillId="0" borderId="0" xfId="2" applyFont="1" applyAlignment="1">
      <alignment horizontal="left" vertical="center" wrapText="1"/>
    </xf>
    <xf numFmtId="0" fontId="8" fillId="2" borderId="1" xfId="2" applyFont="1" applyFill="1" applyBorder="1" applyAlignment="1">
      <alignment horizontal="left" vertical="center" wrapText="1" readingOrder="1"/>
    </xf>
  </cellXfs>
  <cellStyles count="3">
    <cellStyle name="Normal" xfId="0" builtinId="0"/>
    <cellStyle name="Normal 2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156882</xdr:rowOff>
    </xdr:from>
    <xdr:to>
      <xdr:col>2</xdr:col>
      <xdr:colOff>76340</xdr:colOff>
      <xdr:row>2</xdr:row>
      <xdr:rowOff>386603</xdr:rowOff>
    </xdr:to>
    <xdr:pic>
      <xdr:nvPicPr>
        <xdr:cNvPr id="3" name="Imagen 2" descr="imagen">
          <a:extLst>
            <a:ext uri="{FF2B5EF4-FFF2-40B4-BE49-F238E27FC236}">
              <a16:creationId xmlns:a16="http://schemas.microsoft.com/office/drawing/2014/main" id="{51492658-2989-41CB-ADA7-67097BBF1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56882"/>
          <a:ext cx="1655669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168089</xdr:colOff>
      <xdr:row>0</xdr:row>
      <xdr:rowOff>0</xdr:rowOff>
    </xdr:from>
    <xdr:to>
      <xdr:col>17</xdr:col>
      <xdr:colOff>860051</xdr:colOff>
      <xdr:row>2</xdr:row>
      <xdr:rowOff>367553</xdr:rowOff>
    </xdr:to>
    <xdr:pic>
      <xdr:nvPicPr>
        <xdr:cNvPr id="4" name="Imagen 3" descr="imagen">
          <a:extLst>
            <a:ext uri="{FF2B5EF4-FFF2-40B4-BE49-F238E27FC236}">
              <a16:creationId xmlns:a16="http://schemas.microsoft.com/office/drawing/2014/main" id="{176292E8-2F43-4B80-95B5-ACDCE230D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4089" y="0"/>
          <a:ext cx="2249581" cy="8045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56029</xdr:colOff>
      <xdr:row>40</xdr:row>
      <xdr:rowOff>100853</xdr:rowOff>
    </xdr:from>
    <xdr:to>
      <xdr:col>11</xdr:col>
      <xdr:colOff>409615</xdr:colOff>
      <xdr:row>47</xdr:row>
      <xdr:rowOff>44262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ED537E5-2A4F-49CB-B22A-D68B00D41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2647" y="9950824"/>
          <a:ext cx="8779809" cy="10415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T40"/>
  <sheetViews>
    <sheetView showGridLines="0" tabSelected="1" zoomScale="80" zoomScaleNormal="80" zoomScaleSheetLayoutView="85" workbookViewId="0">
      <selection sqref="A1:P1"/>
    </sheetView>
  </sheetViews>
  <sheetFormatPr baseColWidth="10" defaultColWidth="11.42578125" defaultRowHeight="12" x14ac:dyDescent="0.2"/>
  <cols>
    <col min="1" max="1" width="17.7109375" style="1" customWidth="1"/>
    <col min="2" max="2" width="8.7109375" style="1" bestFit="1" customWidth="1"/>
    <col min="3" max="3" width="6.5703125" style="1" customWidth="1"/>
    <col min="4" max="4" width="91.7109375" style="1" customWidth="1"/>
    <col min="5" max="5" width="24.5703125" style="1" bestFit="1" customWidth="1"/>
    <col min="6" max="6" width="21" style="1" bestFit="1" customWidth="1"/>
    <col min="7" max="7" width="22.5703125" style="1" customWidth="1"/>
    <col min="8" max="8" width="23" style="1" bestFit="1" customWidth="1"/>
    <col min="9" max="9" width="23.42578125" style="1" bestFit="1" customWidth="1"/>
    <col min="10" max="10" width="14.7109375" style="32" bestFit="1" customWidth="1"/>
    <col min="11" max="11" width="21.28515625" style="1" bestFit="1" customWidth="1"/>
    <col min="12" max="12" width="15" style="32" customWidth="1"/>
    <col min="13" max="13" width="22.7109375" style="1" bestFit="1" customWidth="1"/>
    <col min="14" max="14" width="9.7109375" style="32" customWidth="1"/>
    <col min="15" max="15" width="22.7109375" style="1" bestFit="1" customWidth="1"/>
    <col min="16" max="16" width="9.42578125" style="32" bestFit="1" customWidth="1"/>
    <col min="17" max="17" width="23.42578125" style="1" customWidth="1"/>
    <col min="18" max="18" width="15" style="1" customWidth="1"/>
    <col min="19" max="19" width="13.42578125" style="1" customWidth="1"/>
    <col min="20" max="20" width="16.7109375" style="1" bestFit="1" customWidth="1"/>
    <col min="21" max="16384" width="11.42578125" style="1"/>
  </cols>
  <sheetData>
    <row r="1" spans="1:20" ht="21.75" customHeight="1" x14ac:dyDescent="0.2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2"/>
      <c r="Q1" s="46"/>
      <c r="R1" s="46"/>
      <c r="T1" s="40">
        <v>1</v>
      </c>
    </row>
    <row r="2" spans="1:20" ht="12" customHeight="1" x14ac:dyDescent="0.2">
      <c r="A2" s="57" t="s">
        <v>52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9"/>
      <c r="Q2" s="46"/>
      <c r="R2" s="46"/>
    </row>
    <row r="3" spans="1:20" ht="36.75" customHeight="1" x14ac:dyDescent="0.2">
      <c r="A3" s="53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5"/>
      <c r="Q3" s="46"/>
      <c r="R3" s="46"/>
    </row>
    <row r="4" spans="1:20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20" ht="20.25" customHeight="1" x14ac:dyDescent="0.2">
      <c r="A5" s="47" t="s">
        <v>1</v>
      </c>
      <c r="B5" s="47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3"/>
    </row>
    <row r="6" spans="1:20" x14ac:dyDescent="0.2">
      <c r="A6" s="48" t="s">
        <v>2</v>
      </c>
      <c r="B6" s="48"/>
      <c r="C6" s="48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3"/>
    </row>
    <row r="7" spans="1:20" ht="20.100000000000001" customHeight="1" x14ac:dyDescent="0.2">
      <c r="A7" s="4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4" t="s">
        <v>11</v>
      </c>
      <c r="J7" s="4" t="s">
        <v>12</v>
      </c>
      <c r="K7" s="4" t="s">
        <v>13</v>
      </c>
      <c r="L7" s="4" t="s">
        <v>14</v>
      </c>
      <c r="M7" s="4" t="s">
        <v>15</v>
      </c>
      <c r="N7" s="4" t="s">
        <v>16</v>
      </c>
      <c r="O7" s="4" t="s">
        <v>17</v>
      </c>
      <c r="P7" s="4" t="s">
        <v>18</v>
      </c>
      <c r="Q7" s="4" t="s">
        <v>19</v>
      </c>
      <c r="R7" s="4" t="s">
        <v>20</v>
      </c>
    </row>
    <row r="8" spans="1:20" ht="20.100000000000001" customHeight="1" x14ac:dyDescent="0.2">
      <c r="A8" s="7" t="s">
        <v>21</v>
      </c>
      <c r="B8" s="6" t="s">
        <v>22</v>
      </c>
      <c r="C8" s="6">
        <v>10</v>
      </c>
      <c r="D8" s="7" t="s">
        <v>23</v>
      </c>
      <c r="E8" s="8">
        <v>12091500000</v>
      </c>
      <c r="F8" s="8">
        <v>2399000000</v>
      </c>
      <c r="G8" s="8">
        <v>0</v>
      </c>
      <c r="H8" s="8">
        <v>14490500000</v>
      </c>
      <c r="I8" s="8">
        <v>13896988278</v>
      </c>
      <c r="J8" s="9">
        <f>+I8/H8</f>
        <v>0.95904132210758775</v>
      </c>
      <c r="K8" s="8">
        <v>593511722</v>
      </c>
      <c r="L8" s="9">
        <f>+K8/$H$8</f>
        <v>4.0958677892412268E-2</v>
      </c>
      <c r="M8" s="8">
        <v>13896988278</v>
      </c>
      <c r="N8" s="9">
        <f>+M8/$H8</f>
        <v>0.95904132210758775</v>
      </c>
      <c r="O8" s="8">
        <v>13853378852</v>
      </c>
      <c r="P8" s="9">
        <f t="shared" ref="P8:P11" si="0">+O8/$H8</f>
        <v>0.95603180373348051</v>
      </c>
      <c r="Q8" s="8">
        <v>13853378852</v>
      </c>
      <c r="R8" s="9">
        <f t="shared" ref="R8:R11" si="1">+Q8/$H8</f>
        <v>0.95603180373348051</v>
      </c>
    </row>
    <row r="9" spans="1:20" ht="20.100000000000001" customHeight="1" x14ac:dyDescent="0.2">
      <c r="A9" s="7" t="s">
        <v>24</v>
      </c>
      <c r="B9" s="6" t="s">
        <v>22</v>
      </c>
      <c r="C9" s="6">
        <v>10</v>
      </c>
      <c r="D9" s="7" t="s">
        <v>25</v>
      </c>
      <c r="E9" s="8">
        <v>4412800000</v>
      </c>
      <c r="F9" s="8">
        <v>1023000000</v>
      </c>
      <c r="G9" s="8">
        <v>0</v>
      </c>
      <c r="H9" s="8">
        <v>5435800000</v>
      </c>
      <c r="I9" s="8">
        <v>5329003415</v>
      </c>
      <c r="J9" s="9">
        <f>+I9/H9</f>
        <v>0.98035310625850836</v>
      </c>
      <c r="K9" s="8">
        <v>106796585</v>
      </c>
      <c r="L9" s="9">
        <f>+K9/H9</f>
        <v>1.9646893741491592E-2</v>
      </c>
      <c r="M9" s="8">
        <v>5329003415</v>
      </c>
      <c r="N9" s="9">
        <f t="shared" ref="N9:N11" si="2">+M9/$H9</f>
        <v>0.98035310625850836</v>
      </c>
      <c r="O9" s="8">
        <v>5329003415</v>
      </c>
      <c r="P9" s="9">
        <f t="shared" si="0"/>
        <v>0.98035310625850836</v>
      </c>
      <c r="Q9" s="8">
        <v>5328230601</v>
      </c>
      <c r="R9" s="9">
        <f t="shared" si="1"/>
        <v>0.9802109350969499</v>
      </c>
    </row>
    <row r="10" spans="1:20" ht="20.100000000000001" customHeight="1" x14ac:dyDescent="0.2">
      <c r="A10" s="7" t="s">
        <v>26</v>
      </c>
      <c r="B10" s="6" t="s">
        <v>22</v>
      </c>
      <c r="C10" s="6">
        <v>10</v>
      </c>
      <c r="D10" s="7" t="s">
        <v>27</v>
      </c>
      <c r="E10" s="8">
        <v>1695400000</v>
      </c>
      <c r="F10" s="8">
        <v>129000000</v>
      </c>
      <c r="G10" s="8">
        <v>0</v>
      </c>
      <c r="H10" s="8">
        <v>1824400000</v>
      </c>
      <c r="I10" s="8">
        <v>1781297904</v>
      </c>
      <c r="J10" s="9">
        <f>+I10/H10</f>
        <v>0.97637464591098444</v>
      </c>
      <c r="K10" s="8">
        <v>43102096</v>
      </c>
      <c r="L10" s="9">
        <f>+K10/H10</f>
        <v>2.3625354089015567E-2</v>
      </c>
      <c r="M10" s="8">
        <v>1781297904</v>
      </c>
      <c r="N10" s="9">
        <f t="shared" si="2"/>
        <v>0.97637464591098444</v>
      </c>
      <c r="O10" s="8">
        <v>1763352159</v>
      </c>
      <c r="P10" s="9">
        <f t="shared" si="0"/>
        <v>0.96653812705547026</v>
      </c>
      <c r="Q10" s="8">
        <v>1763352159</v>
      </c>
      <c r="R10" s="9">
        <f t="shared" si="1"/>
        <v>0.96653812705547026</v>
      </c>
    </row>
    <row r="11" spans="1:20" x14ac:dyDescent="0.2">
      <c r="A11" s="49" t="s">
        <v>28</v>
      </c>
      <c r="B11" s="49"/>
      <c r="C11" s="49"/>
      <c r="D11" s="49"/>
      <c r="E11" s="10">
        <f>+SUM(E8:E10)</f>
        <v>18199700000</v>
      </c>
      <c r="F11" s="10">
        <f t="shared" ref="F11:Q11" si="3">+SUM(F8:F10)</f>
        <v>3551000000</v>
      </c>
      <c r="G11" s="10">
        <f t="shared" si="3"/>
        <v>0</v>
      </c>
      <c r="H11" s="10">
        <f t="shared" si="3"/>
        <v>21750700000</v>
      </c>
      <c r="I11" s="10">
        <f t="shared" si="3"/>
        <v>21007289597</v>
      </c>
      <c r="J11" s="11">
        <f>+I11/H11</f>
        <v>0.96582131136009419</v>
      </c>
      <c r="K11" s="10">
        <f t="shared" si="3"/>
        <v>743410403</v>
      </c>
      <c r="L11" s="11">
        <f>+K11/H11</f>
        <v>3.4178688639905842E-2</v>
      </c>
      <c r="M11" s="10">
        <f t="shared" si="3"/>
        <v>21007289597</v>
      </c>
      <c r="N11" s="11">
        <f t="shared" si="2"/>
        <v>0.96582131136009419</v>
      </c>
      <c r="O11" s="10">
        <f t="shared" si="3"/>
        <v>20945734426</v>
      </c>
      <c r="P11" s="11">
        <f t="shared" si="0"/>
        <v>0.96299127963697717</v>
      </c>
      <c r="Q11" s="10">
        <f t="shared" si="3"/>
        <v>20944961612</v>
      </c>
      <c r="R11" s="11">
        <f t="shared" si="1"/>
        <v>0.96295574910232773</v>
      </c>
    </row>
    <row r="12" spans="1:20" ht="7.5" customHeight="1" x14ac:dyDescent="0.2">
      <c r="A12" s="12"/>
      <c r="B12" s="12"/>
      <c r="C12" s="13"/>
      <c r="D12" s="14"/>
      <c r="E12" s="14"/>
      <c r="F12" s="14"/>
      <c r="G12" s="14"/>
      <c r="H12" s="15"/>
      <c r="I12" s="15"/>
      <c r="J12" s="16"/>
      <c r="K12" s="15"/>
      <c r="L12" s="16"/>
      <c r="M12" s="15"/>
      <c r="N12" s="16"/>
      <c r="O12" s="15"/>
      <c r="P12" s="16"/>
      <c r="Q12" s="15"/>
      <c r="R12" s="17"/>
    </row>
    <row r="13" spans="1:20" x14ac:dyDescent="0.2">
      <c r="A13" s="56" t="s">
        <v>29</v>
      </c>
      <c r="B13" s="56"/>
      <c r="C13" s="56"/>
      <c r="D13" s="18"/>
      <c r="E13" s="18"/>
      <c r="F13" s="18"/>
      <c r="G13" s="18"/>
      <c r="H13" s="19"/>
      <c r="I13" s="19"/>
      <c r="J13" s="20"/>
      <c r="K13" s="19"/>
      <c r="L13" s="20"/>
      <c r="M13" s="19"/>
      <c r="N13" s="20"/>
      <c r="O13" s="19"/>
      <c r="P13" s="20"/>
      <c r="Q13" s="19"/>
      <c r="R13" s="21"/>
    </row>
    <row r="14" spans="1:20" x14ac:dyDescent="0.2">
      <c r="A14" s="4" t="s">
        <v>3</v>
      </c>
      <c r="B14" s="4" t="s">
        <v>4</v>
      </c>
      <c r="C14" s="4" t="s">
        <v>5</v>
      </c>
      <c r="D14" s="4" t="s">
        <v>6</v>
      </c>
      <c r="E14" s="4" t="s">
        <v>7</v>
      </c>
      <c r="F14" s="4" t="s">
        <v>8</v>
      </c>
      <c r="G14" s="4" t="s">
        <v>9</v>
      </c>
      <c r="H14" s="4" t="s">
        <v>10</v>
      </c>
      <c r="I14" s="4" t="s">
        <v>11</v>
      </c>
      <c r="J14" s="4" t="s">
        <v>12</v>
      </c>
      <c r="K14" s="4" t="s">
        <v>13</v>
      </c>
      <c r="L14" s="4" t="s">
        <v>14</v>
      </c>
      <c r="M14" s="4" t="s">
        <v>15</v>
      </c>
      <c r="N14" s="4" t="s">
        <v>16</v>
      </c>
      <c r="O14" s="4" t="s">
        <v>17</v>
      </c>
      <c r="P14" s="4" t="s">
        <v>18</v>
      </c>
      <c r="Q14" s="4" t="s">
        <v>19</v>
      </c>
      <c r="R14" s="4" t="s">
        <v>20</v>
      </c>
    </row>
    <row r="15" spans="1:20" ht="20.100000000000001" customHeight="1" x14ac:dyDescent="0.2">
      <c r="A15" s="5" t="s">
        <v>30</v>
      </c>
      <c r="B15" s="6" t="s">
        <v>22</v>
      </c>
      <c r="C15" s="6">
        <v>10</v>
      </c>
      <c r="D15" s="7" t="s">
        <v>31</v>
      </c>
      <c r="E15" s="8">
        <v>7351760269</v>
      </c>
      <c r="F15" s="8">
        <v>0</v>
      </c>
      <c r="G15" s="8">
        <v>217978230</v>
      </c>
      <c r="H15" s="8">
        <v>7133782039</v>
      </c>
      <c r="I15" s="8">
        <v>7036914444.5799999</v>
      </c>
      <c r="J15" s="9">
        <f>+I15/$H15</f>
        <v>0.98642128482613711</v>
      </c>
      <c r="K15" s="8">
        <v>96867594.420000002</v>
      </c>
      <c r="L15" s="9">
        <f t="shared" ref="L15:L16" si="4">+K15/$H15</f>
        <v>1.3578715173862912E-2</v>
      </c>
      <c r="M15" s="8">
        <v>7036914444.5799999</v>
      </c>
      <c r="N15" s="9">
        <f t="shared" ref="N15:N16" si="5">+M15/$H15</f>
        <v>0.98642128482613711</v>
      </c>
      <c r="O15" s="8">
        <v>6633457884.2700005</v>
      </c>
      <c r="P15" s="9">
        <f t="shared" ref="P15:P16" si="6">+O15/$H15</f>
        <v>0.92986551145034224</v>
      </c>
      <c r="Q15" s="8">
        <v>6633457884.2700005</v>
      </c>
      <c r="R15" s="9">
        <f t="shared" ref="R15:R16" si="7">+Q15/$H15</f>
        <v>0.92986551145034224</v>
      </c>
      <c r="T15" s="36"/>
    </row>
    <row r="16" spans="1:20" x14ac:dyDescent="0.2">
      <c r="A16" s="49" t="s">
        <v>32</v>
      </c>
      <c r="B16" s="49"/>
      <c r="C16" s="49"/>
      <c r="D16" s="49"/>
      <c r="E16" s="10">
        <f>+E15</f>
        <v>7351760269</v>
      </c>
      <c r="F16" s="10">
        <f t="shared" ref="F16:I16" si="8">+F15</f>
        <v>0</v>
      </c>
      <c r="G16" s="10">
        <f t="shared" si="8"/>
        <v>217978230</v>
      </c>
      <c r="H16" s="10">
        <f t="shared" si="8"/>
        <v>7133782039</v>
      </c>
      <c r="I16" s="10">
        <f t="shared" si="8"/>
        <v>7036914444.5799999</v>
      </c>
      <c r="J16" s="11">
        <f>+I16/H16</f>
        <v>0.98642128482613711</v>
      </c>
      <c r="K16" s="10">
        <f>+K15</f>
        <v>96867594.420000002</v>
      </c>
      <c r="L16" s="11">
        <f t="shared" si="4"/>
        <v>1.3578715173862912E-2</v>
      </c>
      <c r="M16" s="10">
        <f>+M15</f>
        <v>7036914444.5799999</v>
      </c>
      <c r="N16" s="11">
        <f t="shared" si="5"/>
        <v>0.98642128482613711</v>
      </c>
      <c r="O16" s="10">
        <f>+O15</f>
        <v>6633457884.2700005</v>
      </c>
      <c r="P16" s="11">
        <f t="shared" si="6"/>
        <v>0.92986551145034224</v>
      </c>
      <c r="Q16" s="10">
        <f>+Q15</f>
        <v>6633457884.2700005</v>
      </c>
      <c r="R16" s="11">
        <f t="shared" si="7"/>
        <v>0.92986551145034224</v>
      </c>
    </row>
    <row r="17" spans="1:18" ht="6" customHeight="1" x14ac:dyDescent="0.2">
      <c r="A17" s="12"/>
      <c r="B17" s="12"/>
      <c r="C17" s="13"/>
      <c r="D17" s="12"/>
      <c r="E17" s="12"/>
      <c r="F17" s="12"/>
      <c r="G17" s="12"/>
      <c r="H17" s="15"/>
      <c r="I17" s="15"/>
      <c r="J17" s="16"/>
      <c r="K17" s="15"/>
      <c r="L17" s="16"/>
      <c r="M17" s="15"/>
      <c r="N17" s="16"/>
      <c r="O17" s="15"/>
      <c r="P17" s="16"/>
      <c r="Q17" s="15"/>
      <c r="R17" s="17"/>
    </row>
    <row r="18" spans="1:18" x14ac:dyDescent="0.2">
      <c r="A18" s="56" t="s">
        <v>33</v>
      </c>
      <c r="B18" s="56"/>
      <c r="C18" s="22"/>
      <c r="D18" s="23"/>
      <c r="E18" s="23"/>
      <c r="F18" s="23"/>
      <c r="G18" s="23"/>
      <c r="H18" s="19"/>
      <c r="I18" s="19"/>
      <c r="J18" s="20"/>
      <c r="K18" s="19"/>
      <c r="L18" s="20"/>
      <c r="M18" s="19"/>
      <c r="N18" s="20"/>
      <c r="O18" s="19"/>
      <c r="P18" s="20"/>
      <c r="Q18" s="19"/>
      <c r="R18" s="21"/>
    </row>
    <row r="19" spans="1:18" x14ac:dyDescent="0.2">
      <c r="A19" s="4" t="s">
        <v>3</v>
      </c>
      <c r="B19" s="4" t="s">
        <v>4</v>
      </c>
      <c r="C19" s="4" t="s">
        <v>5</v>
      </c>
      <c r="D19" s="4" t="s">
        <v>6</v>
      </c>
      <c r="E19" s="4" t="s">
        <v>7</v>
      </c>
      <c r="F19" s="4" t="s">
        <v>8</v>
      </c>
      <c r="G19" s="4" t="s">
        <v>9</v>
      </c>
      <c r="H19" s="4" t="s">
        <v>10</v>
      </c>
      <c r="I19" s="4" t="s">
        <v>11</v>
      </c>
      <c r="J19" s="4" t="s">
        <v>12</v>
      </c>
      <c r="K19" s="4" t="s">
        <v>13</v>
      </c>
      <c r="L19" s="4" t="s">
        <v>14</v>
      </c>
      <c r="M19" s="4" t="s">
        <v>15</v>
      </c>
      <c r="N19" s="4" t="s">
        <v>16</v>
      </c>
      <c r="O19" s="4" t="s">
        <v>17</v>
      </c>
      <c r="P19" s="4" t="s">
        <v>18</v>
      </c>
      <c r="Q19" s="4" t="s">
        <v>19</v>
      </c>
      <c r="R19" s="4" t="s">
        <v>20</v>
      </c>
    </row>
    <row r="20" spans="1:18" ht="20.100000000000001" customHeight="1" x14ac:dyDescent="0.2">
      <c r="A20" s="5" t="s">
        <v>34</v>
      </c>
      <c r="B20" s="6" t="s">
        <v>22</v>
      </c>
      <c r="C20" s="6">
        <v>10</v>
      </c>
      <c r="D20" s="7" t="s">
        <v>35</v>
      </c>
      <c r="E20" s="8">
        <v>63121964</v>
      </c>
      <c r="F20" s="8">
        <v>40000000</v>
      </c>
      <c r="G20" s="8">
        <v>0</v>
      </c>
      <c r="H20" s="8">
        <v>103121964</v>
      </c>
      <c r="I20" s="8">
        <v>74701629</v>
      </c>
      <c r="J20" s="9">
        <v>1</v>
      </c>
      <c r="K20" s="8">
        <v>28420335</v>
      </c>
      <c r="L20" s="9">
        <v>0</v>
      </c>
      <c r="M20" s="8">
        <v>74701629</v>
      </c>
      <c r="N20" s="9">
        <f>+M20/H20</f>
        <v>0.72440075908562018</v>
      </c>
      <c r="O20" s="8">
        <v>73045289</v>
      </c>
      <c r="P20" s="9">
        <f>+O20/H20</f>
        <v>0.70833880743388478</v>
      </c>
      <c r="Q20" s="8">
        <v>73045289</v>
      </c>
      <c r="R20" s="9">
        <f>+Q20/H20</f>
        <v>0.70833880743388478</v>
      </c>
    </row>
    <row r="21" spans="1:18" ht="20.100000000000001" customHeight="1" x14ac:dyDescent="0.2">
      <c r="A21" s="5" t="s">
        <v>36</v>
      </c>
      <c r="B21" s="6" t="s">
        <v>22</v>
      </c>
      <c r="C21" s="6">
        <v>10</v>
      </c>
      <c r="D21" s="7" t="s">
        <v>37</v>
      </c>
      <c r="E21" s="8">
        <v>4103178</v>
      </c>
      <c r="F21" s="8">
        <v>0</v>
      </c>
      <c r="G21" s="8">
        <v>0</v>
      </c>
      <c r="H21" s="8">
        <v>4103178</v>
      </c>
      <c r="I21" s="8">
        <v>0</v>
      </c>
      <c r="J21" s="9">
        <v>1</v>
      </c>
      <c r="K21" s="8">
        <v>4103178</v>
      </c>
      <c r="L21" s="9">
        <v>0</v>
      </c>
      <c r="M21" s="8">
        <v>0</v>
      </c>
      <c r="N21" s="9">
        <f>+M21/H21</f>
        <v>0</v>
      </c>
      <c r="O21" s="8">
        <v>0</v>
      </c>
      <c r="P21" s="9">
        <f>+O21/H21</f>
        <v>0</v>
      </c>
      <c r="Q21" s="8">
        <v>0</v>
      </c>
      <c r="R21" s="9">
        <f>+Q21/H21</f>
        <v>0</v>
      </c>
    </row>
    <row r="22" spans="1:18" ht="20.100000000000001" customHeight="1" x14ac:dyDescent="0.2">
      <c r="A22" s="5" t="s">
        <v>38</v>
      </c>
      <c r="B22" s="6" t="s">
        <v>22</v>
      </c>
      <c r="C22" s="6" t="s">
        <v>39</v>
      </c>
      <c r="D22" s="7" t="s">
        <v>40</v>
      </c>
      <c r="E22" s="8">
        <v>190138000</v>
      </c>
      <c r="F22" s="8">
        <v>75956460</v>
      </c>
      <c r="G22" s="8">
        <v>37978230</v>
      </c>
      <c r="H22" s="8">
        <v>228116230</v>
      </c>
      <c r="I22" s="8">
        <v>228116230</v>
      </c>
      <c r="J22" s="9">
        <f>+I22/H22</f>
        <v>1</v>
      </c>
      <c r="K22" s="8">
        <v>0</v>
      </c>
      <c r="L22" s="9">
        <f>+K22/H22</f>
        <v>0</v>
      </c>
      <c r="M22" s="8">
        <v>228116230</v>
      </c>
      <c r="N22" s="9">
        <f>+M22/H22</f>
        <v>1</v>
      </c>
      <c r="O22" s="8">
        <v>228116230</v>
      </c>
      <c r="P22" s="9">
        <f>+O22/H22</f>
        <v>1</v>
      </c>
      <c r="Q22" s="8">
        <v>228116230</v>
      </c>
      <c r="R22" s="9">
        <f>+Q22/H22</f>
        <v>1</v>
      </c>
    </row>
    <row r="23" spans="1:18" x14ac:dyDescent="0.2">
      <c r="A23" s="49" t="s">
        <v>41</v>
      </c>
      <c r="B23" s="49"/>
      <c r="C23" s="49"/>
      <c r="D23" s="49"/>
      <c r="E23" s="10">
        <f>SUM(E20:E22)</f>
        <v>257363142</v>
      </c>
      <c r="F23" s="10">
        <f>SUM(F20:F22)</f>
        <v>115956460</v>
      </c>
      <c r="G23" s="10">
        <f>SUM(G20:G22)</f>
        <v>37978230</v>
      </c>
      <c r="H23" s="10">
        <f>SUM(H20:H22)</f>
        <v>335341372</v>
      </c>
      <c r="I23" s="10">
        <f>SUM(I20:I22)</f>
        <v>302817859</v>
      </c>
      <c r="J23" s="11">
        <f>+I23/H23</f>
        <v>0.90301371761549298</v>
      </c>
      <c r="K23" s="10">
        <f>SUM(K20:K22)</f>
        <v>32523513</v>
      </c>
      <c r="L23" s="11">
        <f t="shared" ref="L23" si="9">+K23/$H23</f>
        <v>9.6986282384506975E-2</v>
      </c>
      <c r="M23" s="10">
        <f>SUM(M20:M22)</f>
        <v>302817859</v>
      </c>
      <c r="N23" s="11">
        <f t="shared" ref="N23" si="10">+M23/$H23</f>
        <v>0.90301371761549298</v>
      </c>
      <c r="O23" s="10">
        <f>SUM(O20:O22)</f>
        <v>301161519</v>
      </c>
      <c r="P23" s="11">
        <f t="shared" ref="P23" si="11">+O23/$H23</f>
        <v>0.89807445232257233</v>
      </c>
      <c r="Q23" s="10">
        <f>SUM(Q20:Q22)</f>
        <v>301161519</v>
      </c>
      <c r="R23" s="11">
        <f t="shared" ref="R23" si="12">+Q23/$H23</f>
        <v>0.89807445232257233</v>
      </c>
    </row>
    <row r="24" spans="1:18" x14ac:dyDescent="0.2">
      <c r="A24" s="33"/>
      <c r="B24" s="33"/>
      <c r="C24" s="33"/>
      <c r="D24" s="33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</row>
    <row r="25" spans="1:18" x14ac:dyDescent="0.2">
      <c r="A25" s="49" t="s">
        <v>42</v>
      </c>
      <c r="B25" s="49"/>
      <c r="C25" s="49"/>
      <c r="D25" s="49"/>
      <c r="E25" s="10">
        <f>+E11+E16+E23</f>
        <v>25808823411</v>
      </c>
      <c r="F25" s="10">
        <f>+F11+F16+F23</f>
        <v>3666956460</v>
      </c>
      <c r="G25" s="10">
        <f>+G11+G16+G23</f>
        <v>255956460</v>
      </c>
      <c r="H25" s="10">
        <f>+H11+H16+H23</f>
        <v>29219823411</v>
      </c>
      <c r="I25" s="10">
        <f>+I11+I16+I23</f>
        <v>28347021900.580002</v>
      </c>
      <c r="J25" s="11">
        <f>+I25/H25</f>
        <v>0.97012981570273882</v>
      </c>
      <c r="K25" s="10">
        <f>+K11+K16+K23</f>
        <v>872801510.41999996</v>
      </c>
      <c r="L25" s="11">
        <f>+K25/H25</f>
        <v>2.9870184297261286E-2</v>
      </c>
      <c r="M25" s="10">
        <f>+M11+M16+M23</f>
        <v>28347021900.580002</v>
      </c>
      <c r="N25" s="11">
        <f>+M25/H25</f>
        <v>0.97012981570273882</v>
      </c>
      <c r="O25" s="10">
        <f>+O11+O16+O23</f>
        <v>27880353829.27</v>
      </c>
      <c r="P25" s="11">
        <f>+O25/H25</f>
        <v>0.95415887485392037</v>
      </c>
      <c r="Q25" s="10">
        <f>+Q11+Q16+Q23</f>
        <v>27879581015.27</v>
      </c>
      <c r="R25" s="11">
        <f>+Q25/H25</f>
        <v>0.95413242657635444</v>
      </c>
    </row>
    <row r="26" spans="1:18" ht="6.75" customHeight="1" x14ac:dyDescent="0.2">
      <c r="A26" s="30"/>
      <c r="B26" s="30"/>
      <c r="C26" s="30"/>
      <c r="D26" s="30"/>
      <c r="E26" s="30"/>
      <c r="F26" s="30"/>
      <c r="G26" s="30"/>
      <c r="H26" s="15"/>
      <c r="I26" s="15"/>
      <c r="J26" s="16"/>
      <c r="K26" s="15"/>
      <c r="L26" s="16"/>
      <c r="M26" s="15"/>
      <c r="N26" s="16"/>
      <c r="O26" s="15"/>
      <c r="P26" s="16"/>
      <c r="Q26" s="15"/>
      <c r="R26" s="17"/>
    </row>
    <row r="27" spans="1:18" ht="0.75" customHeight="1" x14ac:dyDescent="0.2">
      <c r="A27" s="37"/>
      <c r="B27" s="37"/>
      <c r="C27" s="37"/>
      <c r="D27" s="37"/>
      <c r="E27" s="37"/>
      <c r="F27" s="37"/>
      <c r="G27" s="37"/>
      <c r="H27" s="34"/>
      <c r="I27" s="34"/>
      <c r="J27" s="35"/>
      <c r="K27" s="34"/>
      <c r="L27" s="35"/>
      <c r="M27" s="34"/>
      <c r="N27" s="35"/>
      <c r="O27" s="34"/>
      <c r="P27" s="35"/>
      <c r="Q27" s="34"/>
      <c r="R27" s="38"/>
    </row>
    <row r="28" spans="1:18" ht="22.5" customHeight="1" x14ac:dyDescent="0.2">
      <c r="A28" s="41" t="s">
        <v>43</v>
      </c>
      <c r="B28" s="31"/>
      <c r="C28" s="31"/>
      <c r="D28" s="31"/>
      <c r="E28" s="31"/>
      <c r="F28" s="31"/>
      <c r="G28" s="31"/>
      <c r="H28" s="19"/>
      <c r="I28" s="19"/>
      <c r="J28" s="20"/>
      <c r="K28" s="19"/>
      <c r="L28" s="20"/>
      <c r="M28" s="19"/>
      <c r="N28" s="20"/>
      <c r="O28" s="19"/>
      <c r="P28" s="20"/>
      <c r="Q28" s="19"/>
      <c r="R28" s="21"/>
    </row>
    <row r="29" spans="1:18" x14ac:dyDescent="0.2">
      <c r="A29" s="4" t="s">
        <v>3</v>
      </c>
      <c r="B29" s="4" t="s">
        <v>4</v>
      </c>
      <c r="C29" s="4" t="s">
        <v>5</v>
      </c>
      <c r="D29" s="4" t="s">
        <v>6</v>
      </c>
      <c r="E29" s="4" t="s">
        <v>7</v>
      </c>
      <c r="F29" s="4" t="s">
        <v>8</v>
      </c>
      <c r="G29" s="4" t="s">
        <v>9</v>
      </c>
      <c r="H29" s="4" t="s">
        <v>10</v>
      </c>
      <c r="I29" s="4" t="s">
        <v>11</v>
      </c>
      <c r="J29" s="4" t="s">
        <v>12</v>
      </c>
      <c r="K29" s="4" t="s">
        <v>13</v>
      </c>
      <c r="L29" s="4" t="s">
        <v>14</v>
      </c>
      <c r="M29" s="4" t="s">
        <v>15</v>
      </c>
      <c r="N29" s="4" t="s">
        <v>16</v>
      </c>
      <c r="O29" s="4" t="s">
        <v>17</v>
      </c>
      <c r="P29" s="4" t="s">
        <v>18</v>
      </c>
      <c r="Q29" s="4" t="s">
        <v>19</v>
      </c>
      <c r="R29" s="4" t="s">
        <v>20</v>
      </c>
    </row>
    <row r="30" spans="1:18" ht="20.100000000000001" customHeight="1" x14ac:dyDescent="0.2">
      <c r="A30" s="5" t="s">
        <v>44</v>
      </c>
      <c r="B30" s="6" t="s">
        <v>22</v>
      </c>
      <c r="C30" s="6">
        <v>10</v>
      </c>
      <c r="D30" s="7" t="s">
        <v>46</v>
      </c>
      <c r="E30" s="8">
        <v>24687651679</v>
      </c>
      <c r="F30" s="8">
        <v>0</v>
      </c>
      <c r="G30" s="8">
        <v>3090565697</v>
      </c>
      <c r="H30" s="8">
        <v>21597085982</v>
      </c>
      <c r="I30" s="8">
        <v>21585875403.52</v>
      </c>
      <c r="J30" s="9">
        <f>+I30/H30</f>
        <v>0.99948092170909808</v>
      </c>
      <c r="K30" s="8">
        <v>11210578.48</v>
      </c>
      <c r="L30" s="9">
        <f>+K30/H30</f>
        <v>5.1907829090199527E-4</v>
      </c>
      <c r="M30" s="8">
        <v>21585875403.52</v>
      </c>
      <c r="N30" s="9">
        <f>+M30/H30</f>
        <v>0.99948092170909808</v>
      </c>
      <c r="O30" s="8">
        <v>16715436497.299999</v>
      </c>
      <c r="P30" s="9">
        <f>+O30/H30</f>
        <v>0.77396721535634061</v>
      </c>
      <c r="Q30" s="8">
        <v>16715436497.299999</v>
      </c>
      <c r="R30" s="9">
        <f>+Q30/H30</f>
        <v>0.77396721535634061</v>
      </c>
    </row>
    <row r="31" spans="1:18" ht="20.100000000000001" customHeight="1" x14ac:dyDescent="0.2">
      <c r="A31" s="5" t="s">
        <v>44</v>
      </c>
      <c r="B31" s="6" t="s">
        <v>22</v>
      </c>
      <c r="C31" s="6">
        <v>11</v>
      </c>
      <c r="D31" s="7" t="s">
        <v>46</v>
      </c>
      <c r="E31" s="8">
        <v>50000000000</v>
      </c>
      <c r="F31" s="8">
        <v>0</v>
      </c>
      <c r="G31" s="8">
        <v>27148918787</v>
      </c>
      <c r="H31" s="8">
        <v>22851081213</v>
      </c>
      <c r="I31" s="8">
        <v>22833165218.330002</v>
      </c>
      <c r="J31" s="9">
        <f>+I31/H31</f>
        <v>0.99921596731012419</v>
      </c>
      <c r="K31" s="8">
        <v>17915994.670000002</v>
      </c>
      <c r="L31" s="9">
        <f>+K31/H31</f>
        <v>7.8403268987585484E-4</v>
      </c>
      <c r="M31" s="8">
        <v>22833165218.330002</v>
      </c>
      <c r="N31" s="9">
        <f>+M31/H31</f>
        <v>0.99921596731012419</v>
      </c>
      <c r="O31" s="8">
        <v>18679630006.32</v>
      </c>
      <c r="P31" s="9">
        <f>+O31/H31</f>
        <v>0.81745059816658228</v>
      </c>
      <c r="Q31" s="8">
        <v>18673944006.32</v>
      </c>
      <c r="R31" s="9">
        <f>+Q31/H31</f>
        <v>0.81720176967803071</v>
      </c>
    </row>
    <row r="32" spans="1:18" ht="20.100000000000001" customHeight="1" x14ac:dyDescent="0.2">
      <c r="A32" s="5" t="s">
        <v>45</v>
      </c>
      <c r="B32" s="6" t="s">
        <v>22</v>
      </c>
      <c r="C32" s="6" t="s">
        <v>39</v>
      </c>
      <c r="D32" s="7" t="s">
        <v>51</v>
      </c>
      <c r="E32" s="8">
        <v>19995348321</v>
      </c>
      <c r="F32" s="8">
        <v>0</v>
      </c>
      <c r="G32" s="8">
        <v>443209844</v>
      </c>
      <c r="H32" s="8">
        <v>19552138477</v>
      </c>
      <c r="I32" s="8">
        <v>19448126469.57</v>
      </c>
      <c r="J32" s="9">
        <f t="shared" ref="J32:J35" si="13">+I32/H32</f>
        <v>0.9946802746128075</v>
      </c>
      <c r="K32" s="8">
        <v>104012007.43000001</v>
      </c>
      <c r="L32" s="9">
        <f t="shared" ref="L32:L35" si="14">+K32/H32</f>
        <v>5.3197253871924899E-3</v>
      </c>
      <c r="M32" s="8">
        <v>19448126469.57</v>
      </c>
      <c r="N32" s="9">
        <f t="shared" ref="N32:N35" si="15">+M32/H32</f>
        <v>0.9946802746128075</v>
      </c>
      <c r="O32" s="8">
        <v>16918746369.799999</v>
      </c>
      <c r="P32" s="9">
        <f t="shared" ref="P32:P35" si="16">+O32/H32</f>
        <v>0.86531436904982184</v>
      </c>
      <c r="Q32" s="8">
        <v>16797230003.08</v>
      </c>
      <c r="R32" s="9">
        <f t="shared" ref="R32:R35" si="17">+Q32/H32</f>
        <v>0.85909937794473401</v>
      </c>
    </row>
    <row r="33" spans="1:18" x14ac:dyDescent="0.2">
      <c r="A33" s="49" t="s">
        <v>47</v>
      </c>
      <c r="B33" s="49"/>
      <c r="C33" s="49"/>
      <c r="D33" s="49"/>
      <c r="E33" s="10">
        <f>SUM(E30:E32)</f>
        <v>94683000000</v>
      </c>
      <c r="F33" s="10">
        <f>+F30+F32</f>
        <v>0</v>
      </c>
      <c r="G33" s="10">
        <f>+G30+G32+G31</f>
        <v>30682694328</v>
      </c>
      <c r="H33" s="10">
        <f>SUM(H30:H32)</f>
        <v>64000305672</v>
      </c>
      <c r="I33" s="10">
        <f>SUM(I30:I32)</f>
        <v>63867167091.420006</v>
      </c>
      <c r="J33" s="11">
        <f t="shared" si="13"/>
        <v>0.99791971961411674</v>
      </c>
      <c r="K33" s="10">
        <f>SUM(K30:K32)</f>
        <v>133138580.58000001</v>
      </c>
      <c r="L33" s="11">
        <f t="shared" si="14"/>
        <v>2.0802803858833421E-3</v>
      </c>
      <c r="M33" s="10">
        <f>SUM(M30:M32)</f>
        <v>63867167091.420006</v>
      </c>
      <c r="N33" s="11">
        <f t="shared" si="15"/>
        <v>0.99791971961411674</v>
      </c>
      <c r="O33" s="10">
        <f>SUM(O30:O32)</f>
        <v>52313812873.419998</v>
      </c>
      <c r="P33" s="11">
        <f t="shared" si="16"/>
        <v>0.81739942214537242</v>
      </c>
      <c r="Q33" s="10">
        <f>SUM(Q30:Q32)</f>
        <v>52186610506.699997</v>
      </c>
      <c r="R33" s="11">
        <f t="shared" si="17"/>
        <v>0.81541189465805208</v>
      </c>
    </row>
    <row r="34" spans="1:18" ht="7.5" customHeight="1" x14ac:dyDescent="0.2">
      <c r="A34" s="24"/>
      <c r="B34" s="24"/>
      <c r="C34" s="25"/>
      <c r="D34" s="26"/>
      <c r="E34" s="26"/>
      <c r="F34" s="26"/>
      <c r="G34" s="26"/>
      <c r="H34" s="27"/>
      <c r="I34" s="27"/>
      <c r="J34" s="28"/>
      <c r="K34" s="27"/>
      <c r="L34" s="28"/>
      <c r="M34" s="27"/>
      <c r="N34" s="28"/>
      <c r="O34" s="27"/>
      <c r="P34" s="28"/>
      <c r="Q34" s="27"/>
      <c r="R34" s="29"/>
    </row>
    <row r="35" spans="1:18" s="44" customFormat="1" ht="15" x14ac:dyDescent="0.2">
      <c r="A35" s="61" t="s">
        <v>48</v>
      </c>
      <c r="B35" s="61"/>
      <c r="C35" s="61"/>
      <c r="D35" s="61"/>
      <c r="E35" s="42">
        <f>+E25+E33</f>
        <v>120491823411</v>
      </c>
      <c r="F35" s="42">
        <f>+F25+F33</f>
        <v>3666956460</v>
      </c>
      <c r="G35" s="42">
        <f>+G25+G33</f>
        <v>30938650788</v>
      </c>
      <c r="H35" s="42">
        <f>+H25+H33</f>
        <v>93220129083</v>
      </c>
      <c r="I35" s="42">
        <f>+I25+I33</f>
        <v>92214188992</v>
      </c>
      <c r="J35" s="43">
        <f t="shared" si="13"/>
        <v>0.98920898199889484</v>
      </c>
      <c r="K35" s="42">
        <f>+K25+K33</f>
        <v>1005940091</v>
      </c>
      <c r="L35" s="43">
        <f t="shared" si="14"/>
        <v>1.0791018001105164E-2</v>
      </c>
      <c r="M35" s="42">
        <f>+M25+M33</f>
        <v>92214188992</v>
      </c>
      <c r="N35" s="43">
        <f t="shared" si="15"/>
        <v>0.98920898199889484</v>
      </c>
      <c r="O35" s="42">
        <f>+O25+O33</f>
        <v>80194166702.690002</v>
      </c>
      <c r="P35" s="43">
        <f t="shared" si="16"/>
        <v>0.86026663437987594</v>
      </c>
      <c r="Q35" s="42">
        <f>+Q25+Q33</f>
        <v>80066191521.970001</v>
      </c>
      <c r="R35" s="43">
        <f t="shared" si="17"/>
        <v>0.85889380662283588</v>
      </c>
    </row>
    <row r="36" spans="1:18" ht="0" hidden="1" customHeight="1" x14ac:dyDescent="0.2"/>
    <row r="37" spans="1:18" ht="24.75" customHeight="1" x14ac:dyDescent="0.2">
      <c r="A37" s="60" t="s">
        <v>49</v>
      </c>
      <c r="B37" s="60"/>
      <c r="C37" s="60"/>
      <c r="D37" s="39">
        <v>46043</v>
      </c>
      <c r="K37" s="36"/>
    </row>
    <row r="38" spans="1:18" x14ac:dyDescent="0.2">
      <c r="A38" s="1" t="s">
        <v>50</v>
      </c>
    </row>
    <row r="40" spans="1:18" x14ac:dyDescent="0.2">
      <c r="H40" s="36"/>
    </row>
  </sheetData>
  <mergeCells count="15">
    <mergeCell ref="A37:C37"/>
    <mergeCell ref="A18:B18"/>
    <mergeCell ref="A25:D25"/>
    <mergeCell ref="A33:D33"/>
    <mergeCell ref="A35:D35"/>
    <mergeCell ref="A23:D23"/>
    <mergeCell ref="Q1:R3"/>
    <mergeCell ref="A5:B5"/>
    <mergeCell ref="A6:C6"/>
    <mergeCell ref="A11:D11"/>
    <mergeCell ref="A16:D16"/>
    <mergeCell ref="A1:P1"/>
    <mergeCell ref="A3:P3"/>
    <mergeCell ref="A13:C13"/>
    <mergeCell ref="A2:P2"/>
  </mergeCells>
  <printOptions horizontalCentered="1"/>
  <pageMargins left="0.39370078740157483" right="0.59055118110236227" top="0.78740157480314965" bottom="0.78740157480314965" header="0.78740157480314965" footer="0.78740157480314965"/>
  <pageSetup paperSize="190" scale="79" fitToHeight="0" orientation="landscape" horizontalDpi="300" verticalDpi="300" r:id="rId1"/>
  <headerFooter alignWithMargins="0"/>
  <drawing r:id="rId2"/>
</worksheet>
</file>

<file path=docMetadata/LabelInfo.xml><?xml version="1.0" encoding="utf-8"?>
<clbl:labelList xmlns:clbl="http://schemas.microsoft.com/office/2020/mipLabelMetadata">
  <clbl:label id="{5964d9f2-aeb6-48d9-a53d-7ab5cb1d07e8}" enabled="0" method="" siteId="{5964d9f2-aeb6-48d9-a53d-7ab5cb1d07e8}" removed="1"/>
  <clbl:label id="{7b09041e-2451-49d0-8cb1-79d5e3d8c1be}" enabled="0" method="" siteId="{7b09041e-2451-49d0-8cb1-79d5e3d8c1b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AGREGADA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Danny Oswaldo Rojas Montenegro</dc:creator>
  <cp:keywords/>
  <dc:description/>
  <cp:lastModifiedBy>Danny Oswaldo Rojas Montenegro</cp:lastModifiedBy>
  <cp:revision/>
  <dcterms:created xsi:type="dcterms:W3CDTF">2018-03-01T16:09:21Z</dcterms:created>
  <dcterms:modified xsi:type="dcterms:W3CDTF">2026-02-02T19:23:04Z</dcterms:modified>
  <cp:category/>
  <cp:contentStatus/>
</cp:coreProperties>
</file>