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5/7. EJECUCION/9. SEPTIEMBRE/"/>
    </mc:Choice>
  </mc:AlternateContent>
  <xr:revisionPtr revIDLastSave="309" documentId="8_{B2D6C909-C14E-4711-B950-29349DFEBE13}" xr6:coauthVersionLast="47" xr6:coauthVersionMax="47" xr10:uidLastSave="{347B79F4-2905-42D6-B2A3-BF02B66A37B3}"/>
  <bookViews>
    <workbookView xWindow="-120" yWindow="-120" windowWidth="29040" windowHeight="15720" xr2:uid="{00000000-000D-0000-FFFF-FFFF00000000}"/>
  </bookViews>
  <sheets>
    <sheet name="EJECUCIO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9" i="1"/>
  <c r="L9" i="1" s="1"/>
  <c r="K8" i="1"/>
  <c r="K16" i="1"/>
  <c r="K33" i="1"/>
  <c r="E33" i="1"/>
  <c r="H33" i="1"/>
  <c r="I33" i="1"/>
  <c r="M33" i="1"/>
  <c r="O33" i="1"/>
  <c r="Q33" i="1"/>
  <c r="Q23" i="1"/>
  <c r="O23" i="1"/>
  <c r="M23" i="1"/>
  <c r="I23" i="1"/>
  <c r="H23" i="1"/>
  <c r="G23" i="1"/>
  <c r="F23" i="1"/>
  <c r="E23" i="1"/>
  <c r="R31" i="1"/>
  <c r="P31" i="1"/>
  <c r="N31" i="1"/>
  <c r="L31" i="1"/>
  <c r="J31" i="1"/>
  <c r="Q16" i="1"/>
  <c r="O16" i="1"/>
  <c r="M16" i="1"/>
  <c r="I16" i="1"/>
  <c r="H16" i="1"/>
  <c r="G16" i="1"/>
  <c r="F16" i="1"/>
  <c r="E16" i="1"/>
  <c r="R20" i="1"/>
  <c r="P20" i="1"/>
  <c r="N20" i="1"/>
  <c r="F33" i="1"/>
  <c r="G33" i="1"/>
  <c r="Q11" i="1"/>
  <c r="O11" i="1"/>
  <c r="R32" i="1"/>
  <c r="R30" i="1"/>
  <c r="P32" i="1"/>
  <c r="P30" i="1"/>
  <c r="N32" i="1"/>
  <c r="N30" i="1"/>
  <c r="L32" i="1"/>
  <c r="L30" i="1"/>
  <c r="J32" i="1"/>
  <c r="J30" i="1"/>
  <c r="J22" i="1"/>
  <c r="R22" i="1"/>
  <c r="P22" i="1"/>
  <c r="N22" i="1"/>
  <c r="L22" i="1"/>
  <c r="R21" i="1"/>
  <c r="P21" i="1"/>
  <c r="N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J10" i="1"/>
  <c r="J9" i="1"/>
  <c r="J8" i="1"/>
  <c r="L8" i="1"/>
  <c r="I11" i="1"/>
  <c r="H11" i="1"/>
  <c r="G11" i="1"/>
  <c r="F11" i="1"/>
  <c r="E11" i="1"/>
  <c r="E25" i="1" l="1"/>
  <c r="E35" i="1" s="1"/>
  <c r="H25" i="1"/>
  <c r="H35" i="1" s="1"/>
  <c r="K23" i="1"/>
  <c r="L23" i="1" s="1"/>
  <c r="F25" i="1"/>
  <c r="F35" i="1" s="1"/>
  <c r="Q25" i="1"/>
  <c r="Q35" i="1" s="1"/>
  <c r="I25" i="1"/>
  <c r="I35" i="1" s="1"/>
  <c r="G25" i="1"/>
  <c r="G35" i="1" s="1"/>
  <c r="O25" i="1"/>
  <c r="O35" i="1" s="1"/>
  <c r="M25" i="1"/>
  <c r="M35" i="1" s="1"/>
  <c r="N23" i="1"/>
  <c r="L33" i="1"/>
  <c r="P33" i="1"/>
  <c r="J23" i="1"/>
  <c r="L16" i="1"/>
  <c r="P16" i="1"/>
  <c r="R16" i="1"/>
  <c r="J16" i="1"/>
  <c r="N16" i="1"/>
  <c r="P23" i="1"/>
  <c r="R23" i="1"/>
  <c r="R33" i="1"/>
  <c r="K11" i="1"/>
  <c r="R11" i="1"/>
  <c r="L15" i="1"/>
  <c r="N11" i="1"/>
  <c r="P11" i="1"/>
  <c r="J11" i="1"/>
  <c r="N33" i="1"/>
  <c r="J33" i="1"/>
  <c r="K25" i="1" l="1"/>
  <c r="N25" i="1"/>
  <c r="L11" i="1"/>
  <c r="J25" i="1"/>
  <c r="P35" i="1"/>
  <c r="P25" i="1"/>
  <c r="N35" i="1"/>
  <c r="J35" i="1"/>
  <c r="R35" i="1"/>
  <c r="R25" i="1"/>
  <c r="K35" i="1" l="1"/>
  <c r="L35" i="1" s="1"/>
  <c r="L25" i="1"/>
</calcChain>
</file>

<file path=xl/sharedStrings.xml><?xml version="1.0" encoding="utf-8"?>
<sst xmlns="http://schemas.openxmlformats.org/spreadsheetml/2006/main" count="119" uniqueCount="53">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</sst>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0" fontId="3" fillId="0" borderId="0" xfId="1" applyNumberFormat="1" applyFont="1" applyFill="1" applyBorder="1" applyAlignment="1">
      <alignment vertical="center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0" fontId="3" fillId="0" borderId="0" xfId="2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40</xdr:row>
      <xdr:rowOff>100853</xdr:rowOff>
    </xdr:from>
    <xdr:to>
      <xdr:col>12</xdr:col>
      <xdr:colOff>195303</xdr:colOff>
      <xdr:row>47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40"/>
  <sheetViews>
    <sheetView showGridLines="0" tabSelected="1" zoomScale="70" zoomScaleNormal="70" zoomScaleSheetLayoutView="85" workbookViewId="0">
      <selection activeCell="Q30" sqref="Q30:Q32"/>
    </sheetView>
  </sheetViews>
  <sheetFormatPr baseColWidth="10" defaultColWidth="11.42578125" defaultRowHeight="12" x14ac:dyDescent="0.2"/>
  <cols>
    <col min="1" max="1" width="13.5703125" style="1" customWidth="1"/>
    <col min="2" max="2" width="8.7109375" style="1" bestFit="1" customWidth="1"/>
    <col min="3" max="3" width="4.28515625" style="1" bestFit="1" customWidth="1"/>
    <col min="4" max="4" width="27" style="1" customWidth="1"/>
    <col min="5" max="5" width="22" style="1" bestFit="1" customWidth="1"/>
    <col min="6" max="7" width="19.85546875" style="1" bestFit="1" customWidth="1"/>
    <col min="8" max="8" width="22" style="1" bestFit="1" customWidth="1"/>
    <col min="9" max="9" width="21.28515625" style="1" bestFit="1" customWidth="1"/>
    <col min="10" max="10" width="14.7109375" style="33" bestFit="1" customWidth="1"/>
    <col min="11" max="11" width="21.28515625" style="1" bestFit="1" customWidth="1"/>
    <col min="12" max="12" width="10.42578125" style="33" bestFit="1" customWidth="1"/>
    <col min="13" max="13" width="21" style="1" bestFit="1" customWidth="1"/>
    <col min="14" max="14" width="9.7109375" style="33" customWidth="1"/>
    <col min="15" max="15" width="20.7109375" style="1" bestFit="1" customWidth="1"/>
    <col min="16" max="16" width="9.42578125" style="33" bestFit="1" customWidth="1"/>
    <col min="17" max="17" width="23.42578125" style="1" customWidth="1"/>
    <col min="18" max="18" width="15" style="1" customWidth="1"/>
    <col min="19" max="19" width="13.42578125" style="1" customWidth="1"/>
    <col min="20" max="20" width="16.7109375" style="1" bestFit="1" customWidth="1"/>
    <col min="21" max="16384" width="11.42578125" style="1"/>
  </cols>
  <sheetData>
    <row r="1" spans="1:20" ht="21.75" customHeigh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49"/>
      <c r="R1" s="49"/>
      <c r="T1" s="45">
        <v>1</v>
      </c>
    </row>
    <row r="2" spans="1:20" x14ac:dyDescent="0.2">
      <c r="A2" s="54" t="s">
        <v>1</v>
      </c>
      <c r="B2" s="55"/>
      <c r="C2" s="55"/>
      <c r="D2" s="55"/>
      <c r="E2" s="55"/>
      <c r="F2" s="55"/>
      <c r="G2" s="55"/>
      <c r="H2" s="55"/>
      <c r="I2" s="56">
        <v>45901</v>
      </c>
      <c r="J2" s="56"/>
      <c r="K2" s="56"/>
      <c r="L2" s="56"/>
      <c r="M2" s="56"/>
      <c r="N2" s="56"/>
      <c r="O2" s="56"/>
      <c r="P2" s="57"/>
      <c r="Q2" s="49"/>
      <c r="R2" s="49"/>
    </row>
    <row r="3" spans="1:20" ht="36.75" customHeight="1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49"/>
      <c r="R3" s="49"/>
    </row>
    <row r="4" spans="1:2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">
      <c r="A5" s="50" t="s">
        <v>2</v>
      </c>
      <c r="B5" s="5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">
      <c r="A6" s="50" t="s">
        <v>3</v>
      </c>
      <c r="B6" s="50"/>
      <c r="C6" s="5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x14ac:dyDescent="0.2">
      <c r="A8" s="7" t="s">
        <v>22</v>
      </c>
      <c r="B8" s="6" t="s">
        <v>23</v>
      </c>
      <c r="C8" s="6">
        <v>10</v>
      </c>
      <c r="D8" s="7" t="s">
        <v>24</v>
      </c>
      <c r="E8" s="8">
        <v>12091500000</v>
      </c>
      <c r="F8" s="8">
        <v>0</v>
      </c>
      <c r="G8" s="8">
        <v>0</v>
      </c>
      <c r="H8" s="8">
        <v>12091500000</v>
      </c>
      <c r="I8" s="8">
        <v>12091500000</v>
      </c>
      <c r="J8" s="9">
        <f>+I8/H8</f>
        <v>1</v>
      </c>
      <c r="K8" s="8">
        <f>+H8-I8</f>
        <v>0</v>
      </c>
      <c r="L8" s="9">
        <f>+K8/$H$8</f>
        <v>0</v>
      </c>
      <c r="M8" s="8">
        <v>9948235667</v>
      </c>
      <c r="N8" s="9">
        <f>+M8/$H8</f>
        <v>0.82274619914816194</v>
      </c>
      <c r="O8" s="8">
        <v>9948235667</v>
      </c>
      <c r="P8" s="9">
        <f t="shared" ref="P8:P11" si="0">+O8/$H8</f>
        <v>0.82274619914816194</v>
      </c>
      <c r="Q8" s="8">
        <v>9948235667</v>
      </c>
      <c r="R8" s="9">
        <f t="shared" ref="R8:R11" si="1">+Q8/$H8</f>
        <v>0.82274619914816194</v>
      </c>
    </row>
    <row r="9" spans="1:20" ht="24" x14ac:dyDescent="0.2">
      <c r="A9" s="7" t="s">
        <v>25</v>
      </c>
      <c r="B9" s="6" t="s">
        <v>23</v>
      </c>
      <c r="C9" s="6">
        <v>10</v>
      </c>
      <c r="D9" s="7" t="s">
        <v>26</v>
      </c>
      <c r="E9" s="8">
        <v>4412800000</v>
      </c>
      <c r="F9" s="8">
        <v>0</v>
      </c>
      <c r="G9" s="8">
        <v>0</v>
      </c>
      <c r="H9" s="8">
        <v>4412800000</v>
      </c>
      <c r="I9" s="8">
        <v>4412800000</v>
      </c>
      <c r="J9" s="9">
        <f>+I9/H9</f>
        <v>1</v>
      </c>
      <c r="K9" s="8">
        <f>+H9-I9</f>
        <v>0</v>
      </c>
      <c r="L9" s="9">
        <f>+K9/H9</f>
        <v>0</v>
      </c>
      <c r="M9" s="8">
        <v>3994934671</v>
      </c>
      <c r="N9" s="9">
        <f t="shared" ref="N9:N11" si="2">+M9/$H9</f>
        <v>0.9053060802664975</v>
      </c>
      <c r="O9" s="8">
        <v>3994934671</v>
      </c>
      <c r="P9" s="9">
        <f t="shared" si="0"/>
        <v>0.9053060802664975</v>
      </c>
      <c r="Q9" s="8">
        <v>3994934671</v>
      </c>
      <c r="R9" s="9">
        <f t="shared" si="1"/>
        <v>0.9053060802664975</v>
      </c>
    </row>
    <row r="10" spans="1:20" ht="36" x14ac:dyDescent="0.2">
      <c r="A10" s="7" t="s">
        <v>27</v>
      </c>
      <c r="B10" s="6" t="s">
        <v>23</v>
      </c>
      <c r="C10" s="6">
        <v>10</v>
      </c>
      <c r="D10" s="7" t="s">
        <v>28</v>
      </c>
      <c r="E10" s="8">
        <v>1695400000</v>
      </c>
      <c r="F10" s="8">
        <v>0</v>
      </c>
      <c r="G10" s="8">
        <v>0</v>
      </c>
      <c r="H10" s="8">
        <v>1695400000</v>
      </c>
      <c r="I10" s="8">
        <v>1695400000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1307931777</v>
      </c>
      <c r="N10" s="9">
        <f t="shared" si="2"/>
        <v>0.7714591111242185</v>
      </c>
      <c r="O10" s="8">
        <v>1307931777</v>
      </c>
      <c r="P10" s="9">
        <f t="shared" si="0"/>
        <v>0.7714591111242185</v>
      </c>
      <c r="Q10" s="8">
        <v>1307931777</v>
      </c>
      <c r="R10" s="9">
        <f t="shared" si="1"/>
        <v>0.7714591111242185</v>
      </c>
    </row>
    <row r="11" spans="1:20" x14ac:dyDescent="0.2">
      <c r="A11" s="48" t="s">
        <v>29</v>
      </c>
      <c r="B11" s="48"/>
      <c r="C11" s="48"/>
      <c r="D11" s="48"/>
      <c r="E11" s="10">
        <f>+SUM(E8:E10)</f>
        <v>18199700000</v>
      </c>
      <c r="F11" s="10">
        <f t="shared" ref="F11:Q11" si="3">+SUM(F8:F10)</f>
        <v>0</v>
      </c>
      <c r="G11" s="10">
        <f t="shared" si="3"/>
        <v>0</v>
      </c>
      <c r="H11" s="10">
        <f t="shared" si="3"/>
        <v>18199700000</v>
      </c>
      <c r="I11" s="10">
        <f t="shared" si="3"/>
        <v>18199700000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15251102115</v>
      </c>
      <c r="N11" s="11">
        <f t="shared" si="2"/>
        <v>0.8379864566448898</v>
      </c>
      <c r="O11" s="10">
        <f t="shared" si="3"/>
        <v>15251102115</v>
      </c>
      <c r="P11" s="11">
        <f t="shared" si="0"/>
        <v>0.8379864566448898</v>
      </c>
      <c r="Q11" s="10">
        <f t="shared" si="3"/>
        <v>15251102115</v>
      </c>
      <c r="R11" s="11">
        <f t="shared" si="1"/>
        <v>0.8379864566448898</v>
      </c>
    </row>
    <row r="12" spans="1:20" ht="7.5" customHeight="1" x14ac:dyDescent="0.2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">
      <c r="A13" s="47" t="s">
        <v>30</v>
      </c>
      <c r="B13" s="47"/>
      <c r="C13" s="47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x14ac:dyDescent="0.2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4" x14ac:dyDescent="0.2">
      <c r="A15" s="5" t="s">
        <v>31</v>
      </c>
      <c r="B15" s="6" t="s">
        <v>23</v>
      </c>
      <c r="C15" s="6">
        <v>10</v>
      </c>
      <c r="D15" s="7" t="s">
        <v>32</v>
      </c>
      <c r="E15" s="8">
        <v>7351760269</v>
      </c>
      <c r="F15" s="8">
        <v>0</v>
      </c>
      <c r="G15" s="8">
        <v>0</v>
      </c>
      <c r="H15" s="8">
        <v>7351760269</v>
      </c>
      <c r="I15" s="8">
        <v>7215569213.9799995</v>
      </c>
      <c r="J15" s="9">
        <f>+I15/$H15</f>
        <v>0.98147504134563879</v>
      </c>
      <c r="K15" s="8">
        <v>136191055.02000001</v>
      </c>
      <c r="L15" s="9">
        <f t="shared" ref="L15:L16" si="4">+K15/$H15</f>
        <v>1.852495865436115E-2</v>
      </c>
      <c r="M15" s="8">
        <v>6623193271.5500002</v>
      </c>
      <c r="N15" s="9">
        <f t="shared" ref="N15:N16" si="5">+M15/$H15</f>
        <v>0.90089897238323569</v>
      </c>
      <c r="O15" s="8">
        <v>4391043492.3999996</v>
      </c>
      <c r="P15" s="9">
        <f t="shared" ref="P15:P16" si="6">+O15/$H15</f>
        <v>0.59727783982777738</v>
      </c>
      <c r="Q15" s="8">
        <v>4391043492.3999996</v>
      </c>
      <c r="R15" s="9">
        <f t="shared" ref="R15:R16" si="7">+Q15/$H15</f>
        <v>0.59727783982777738</v>
      </c>
      <c r="T15" s="40"/>
    </row>
    <row r="16" spans="1:20" x14ac:dyDescent="0.2">
      <c r="A16" s="48" t="s">
        <v>33</v>
      </c>
      <c r="B16" s="48"/>
      <c r="C16" s="48"/>
      <c r="D16" s="48"/>
      <c r="E16" s="10">
        <f>+E15</f>
        <v>7351760269</v>
      </c>
      <c r="F16" s="10">
        <f t="shared" ref="F16:I16" si="8">+F15</f>
        <v>0</v>
      </c>
      <c r="G16" s="10">
        <f t="shared" si="8"/>
        <v>0</v>
      </c>
      <c r="H16" s="10">
        <f t="shared" si="8"/>
        <v>7351760269</v>
      </c>
      <c r="I16" s="10">
        <f t="shared" si="8"/>
        <v>7215569213.9799995</v>
      </c>
      <c r="J16" s="11">
        <f>+I16/H16</f>
        <v>0.98147504134563879</v>
      </c>
      <c r="K16" s="10">
        <f>+K15</f>
        <v>136191055.02000001</v>
      </c>
      <c r="L16" s="11">
        <f t="shared" si="4"/>
        <v>1.852495865436115E-2</v>
      </c>
      <c r="M16" s="10">
        <f>+M15</f>
        <v>6623193271.5500002</v>
      </c>
      <c r="N16" s="11">
        <f t="shared" si="5"/>
        <v>0.90089897238323569</v>
      </c>
      <c r="O16" s="10">
        <f>+O15</f>
        <v>4391043492.3999996</v>
      </c>
      <c r="P16" s="11">
        <f t="shared" si="6"/>
        <v>0.59727783982777738</v>
      </c>
      <c r="Q16" s="10">
        <f>+Q15</f>
        <v>4391043492.3999996</v>
      </c>
      <c r="R16" s="11">
        <f t="shared" si="7"/>
        <v>0.59727783982777738</v>
      </c>
    </row>
    <row r="17" spans="1:18" ht="6" customHeight="1" x14ac:dyDescent="0.2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">
      <c r="A18" s="47" t="s">
        <v>34</v>
      </c>
      <c r="B18" s="47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x14ac:dyDescent="0.2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48" x14ac:dyDescent="0.2">
      <c r="A20" s="5" t="s">
        <v>35</v>
      </c>
      <c r="B20" s="6" t="s">
        <v>23</v>
      </c>
      <c r="C20" s="6">
        <v>10</v>
      </c>
      <c r="D20" s="7" t="s">
        <v>36</v>
      </c>
      <c r="E20" s="8">
        <v>63121964</v>
      </c>
      <c r="F20" s="8">
        <v>0</v>
      </c>
      <c r="G20" s="8">
        <v>0</v>
      </c>
      <c r="H20" s="8">
        <v>63121964</v>
      </c>
      <c r="I20" s="8">
        <v>63121964</v>
      </c>
      <c r="J20" s="9">
        <v>1</v>
      </c>
      <c r="K20" s="8">
        <v>0</v>
      </c>
      <c r="L20" s="9">
        <v>0</v>
      </c>
      <c r="M20" s="8">
        <v>62301436</v>
      </c>
      <c r="N20" s="9">
        <f>+M20/H20</f>
        <v>0.98700091144185564</v>
      </c>
      <c r="O20" s="8">
        <v>62301436</v>
      </c>
      <c r="P20" s="9">
        <f>+O20/H20</f>
        <v>0.98700091144185564</v>
      </c>
      <c r="Q20" s="8">
        <v>62301436</v>
      </c>
      <c r="R20" s="9">
        <f>+Q20/H20</f>
        <v>0.98700091144185564</v>
      </c>
    </row>
    <row r="21" spans="1:18" x14ac:dyDescent="0.2">
      <c r="A21" s="5" t="s">
        <v>37</v>
      </c>
      <c r="B21" s="6" t="s">
        <v>23</v>
      </c>
      <c r="C21" s="6">
        <v>10</v>
      </c>
      <c r="D21" s="7" t="s">
        <v>38</v>
      </c>
      <c r="E21" s="8">
        <v>4103178</v>
      </c>
      <c r="F21" s="8">
        <v>0</v>
      </c>
      <c r="G21" s="8">
        <v>0</v>
      </c>
      <c r="H21" s="8">
        <v>4103178</v>
      </c>
      <c r="I21" s="8">
        <v>0</v>
      </c>
      <c r="J21" s="9">
        <v>1</v>
      </c>
      <c r="K21" s="8">
        <v>4103178</v>
      </c>
      <c r="L21" s="9">
        <v>0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ht="24" x14ac:dyDescent="0.2">
      <c r="A22" s="5" t="s">
        <v>39</v>
      </c>
      <c r="B22" s="6" t="s">
        <v>23</v>
      </c>
      <c r="C22" s="6" t="s">
        <v>40</v>
      </c>
      <c r="D22" s="7" t="s">
        <v>41</v>
      </c>
      <c r="E22" s="8">
        <v>190138000</v>
      </c>
      <c r="F22" s="8">
        <v>0</v>
      </c>
      <c r="G22" s="8">
        <v>0</v>
      </c>
      <c r="H22" s="8">
        <v>190138000</v>
      </c>
      <c r="I22" s="8">
        <v>190138000</v>
      </c>
      <c r="J22" s="9">
        <f>+I22/H22</f>
        <v>1</v>
      </c>
      <c r="K22" s="8">
        <v>0</v>
      </c>
      <c r="L22" s="9">
        <f>+K22/H22</f>
        <v>0</v>
      </c>
      <c r="M22" s="8">
        <v>190138000</v>
      </c>
      <c r="N22" s="9">
        <f>+M22/H22</f>
        <v>1</v>
      </c>
      <c r="O22" s="8">
        <v>190138000</v>
      </c>
      <c r="P22" s="9">
        <f>+O22/H22</f>
        <v>1</v>
      </c>
      <c r="Q22" s="8">
        <v>190138000</v>
      </c>
      <c r="R22" s="9">
        <f>+Q22/H22</f>
        <v>1</v>
      </c>
    </row>
    <row r="23" spans="1:18" x14ac:dyDescent="0.2">
      <c r="A23" s="48" t="s">
        <v>42</v>
      </c>
      <c r="B23" s="48"/>
      <c r="C23" s="48"/>
      <c r="D23" s="48"/>
      <c r="E23" s="10">
        <f>SUM(E20:E22)</f>
        <v>257363142</v>
      </c>
      <c r="F23" s="10">
        <f>SUM(F20:F22)</f>
        <v>0</v>
      </c>
      <c r="G23" s="10">
        <f>SUM(G20:G22)</f>
        <v>0</v>
      </c>
      <c r="H23" s="10">
        <f>SUM(H20:H22)</f>
        <v>257363142</v>
      </c>
      <c r="I23" s="10">
        <f>SUM(I20:I22)</f>
        <v>253259964</v>
      </c>
      <c r="J23" s="11">
        <f>+I23/H23</f>
        <v>0.98405685457477043</v>
      </c>
      <c r="K23" s="10">
        <f>SUM(K20:K22)</f>
        <v>4103178</v>
      </c>
      <c r="L23" s="11">
        <f t="shared" ref="L23" si="9">+K23/$H23</f>
        <v>1.5943145425229538E-2</v>
      </c>
      <c r="M23" s="10">
        <f>SUM(M20:M22)</f>
        <v>252439436</v>
      </c>
      <c r="N23" s="11">
        <f t="shared" ref="N23" si="10">+M23/$H23</f>
        <v>0.98086864357600978</v>
      </c>
      <c r="O23" s="10">
        <f>SUM(O20:O22)</f>
        <v>252439436</v>
      </c>
      <c r="P23" s="11">
        <f t="shared" ref="P23" si="11">+O23/$H23</f>
        <v>0.98086864357600978</v>
      </c>
      <c r="Q23" s="10">
        <f>SUM(Q20:Q22)</f>
        <v>252439436</v>
      </c>
      <c r="R23" s="11">
        <f t="shared" ref="R23" si="12">+Q23/$H23</f>
        <v>0.98086864357600978</v>
      </c>
    </row>
    <row r="24" spans="1:18" x14ac:dyDescent="0.2">
      <c r="A24" s="34"/>
      <c r="B24" s="35"/>
      <c r="C24" s="35"/>
      <c r="D24" s="36"/>
      <c r="E24" s="36"/>
      <c r="F24" s="36"/>
      <c r="G24" s="36"/>
      <c r="H24" s="37"/>
      <c r="I24" s="37"/>
      <c r="J24" s="38"/>
      <c r="K24" s="37"/>
      <c r="L24" s="38"/>
      <c r="M24" s="37"/>
      <c r="N24" s="38"/>
      <c r="O24" s="37"/>
      <c r="P24" s="38"/>
      <c r="Q24" s="37"/>
      <c r="R24" s="39"/>
    </row>
    <row r="25" spans="1:18" x14ac:dyDescent="0.2">
      <c r="A25" s="48" t="s">
        <v>43</v>
      </c>
      <c r="B25" s="48"/>
      <c r="C25" s="48"/>
      <c r="D25" s="48"/>
      <c r="E25" s="10">
        <f>+E11+E16+E23</f>
        <v>25808823411</v>
      </c>
      <c r="F25" s="10">
        <f>+F11+F16+F23</f>
        <v>0</v>
      </c>
      <c r="G25" s="10">
        <f>+G11+G16+G23</f>
        <v>0</v>
      </c>
      <c r="H25" s="10">
        <f>+H11+H16+H23</f>
        <v>25808823411</v>
      </c>
      <c r="I25" s="10">
        <f>+I11+I16+I23</f>
        <v>25668529177.98</v>
      </c>
      <c r="J25" s="11">
        <f>+I25/H25</f>
        <v>0.9945640980688718</v>
      </c>
      <c r="K25" s="10">
        <f>+K11+K16+K23</f>
        <v>140294233.02000001</v>
      </c>
      <c r="L25" s="11">
        <f>+K25/H25</f>
        <v>5.4359019311281389E-3</v>
      </c>
      <c r="M25" s="10">
        <f>+M11+M16+M23</f>
        <v>22126734822.549999</v>
      </c>
      <c r="N25" s="11">
        <f>+M25/H25</f>
        <v>0.85733217939409612</v>
      </c>
      <c r="O25" s="10">
        <f>+O11+O16+O23</f>
        <v>19894585043.400002</v>
      </c>
      <c r="P25" s="11">
        <f>+O25/H25</f>
        <v>0.77084432430657468</v>
      </c>
      <c r="Q25" s="10">
        <f>+Q11+Q16+Q23</f>
        <v>19894585043.400002</v>
      </c>
      <c r="R25" s="11">
        <f>+Q25/H25</f>
        <v>0.77084432430657468</v>
      </c>
    </row>
    <row r="26" spans="1:18" ht="6.75" customHeight="1" x14ac:dyDescent="0.2">
      <c r="A26" s="30"/>
      <c r="B26" s="30"/>
      <c r="C26" s="30"/>
      <c r="D26" s="30"/>
      <c r="E26" s="30"/>
      <c r="F26" s="30"/>
      <c r="G26" s="30"/>
      <c r="H26" s="15"/>
      <c r="I26" s="15"/>
      <c r="J26" s="16"/>
      <c r="K26" s="15"/>
      <c r="L26" s="16"/>
      <c r="M26" s="15"/>
      <c r="N26" s="16"/>
      <c r="O26" s="15"/>
      <c r="P26" s="16"/>
      <c r="Q26" s="15"/>
      <c r="R26" s="17"/>
    </row>
    <row r="27" spans="1:18" ht="6.75" customHeight="1" x14ac:dyDescent="0.2">
      <c r="A27" s="41"/>
      <c r="B27" s="41"/>
      <c r="C27" s="41"/>
      <c r="D27" s="41"/>
      <c r="E27" s="41"/>
      <c r="F27" s="41"/>
      <c r="G27" s="41"/>
      <c r="H27" s="37"/>
      <c r="I27" s="37"/>
      <c r="J27" s="38"/>
      <c r="K27" s="37"/>
      <c r="L27" s="38"/>
      <c r="M27" s="37"/>
      <c r="N27" s="38"/>
      <c r="O27" s="37"/>
      <c r="P27" s="38"/>
      <c r="Q27" s="37"/>
      <c r="R27" s="42"/>
    </row>
    <row r="28" spans="1:18" ht="12" customHeight="1" x14ac:dyDescent="0.2">
      <c r="A28" s="31" t="s">
        <v>44</v>
      </c>
      <c r="B28" s="32"/>
      <c r="C28" s="32"/>
      <c r="D28" s="32"/>
      <c r="E28" s="32"/>
      <c r="F28" s="32"/>
      <c r="G28" s="32"/>
      <c r="H28" s="19"/>
      <c r="I28" s="19"/>
      <c r="J28" s="20"/>
      <c r="K28" s="19"/>
      <c r="L28" s="20"/>
      <c r="M28" s="19"/>
      <c r="N28" s="20"/>
      <c r="O28" s="19"/>
      <c r="P28" s="20"/>
      <c r="Q28" s="19"/>
      <c r="R28" s="21"/>
    </row>
    <row r="29" spans="1:18" x14ac:dyDescent="0.2">
      <c r="A29" s="4" t="s">
        <v>4</v>
      </c>
      <c r="B29" s="4" t="s">
        <v>5</v>
      </c>
      <c r="C29" s="4" t="s">
        <v>6</v>
      </c>
      <c r="D29" s="4" t="s">
        <v>7</v>
      </c>
      <c r="E29" s="4" t="s">
        <v>8</v>
      </c>
      <c r="F29" s="4" t="s">
        <v>9</v>
      </c>
      <c r="G29" s="4" t="s">
        <v>10</v>
      </c>
      <c r="H29" s="4" t="s">
        <v>11</v>
      </c>
      <c r="I29" s="4" t="s">
        <v>12</v>
      </c>
      <c r="J29" s="4" t="s">
        <v>13</v>
      </c>
      <c r="K29" s="4" t="s">
        <v>14</v>
      </c>
      <c r="L29" s="4" t="s">
        <v>15</v>
      </c>
      <c r="M29" s="4" t="s">
        <v>16</v>
      </c>
      <c r="N29" s="4" t="s">
        <v>17</v>
      </c>
      <c r="O29" s="4" t="s">
        <v>18</v>
      </c>
      <c r="P29" s="4" t="s">
        <v>19</v>
      </c>
      <c r="Q29" s="4" t="s">
        <v>20</v>
      </c>
      <c r="R29" s="4" t="s">
        <v>21</v>
      </c>
    </row>
    <row r="30" spans="1:18" ht="54" customHeight="1" x14ac:dyDescent="0.2">
      <c r="A30" s="5" t="s">
        <v>45</v>
      </c>
      <c r="B30" s="6" t="s">
        <v>23</v>
      </c>
      <c r="C30" s="6">
        <v>10</v>
      </c>
      <c r="D30" s="7" t="s">
        <v>47</v>
      </c>
      <c r="E30" s="8">
        <v>24687651679</v>
      </c>
      <c r="F30" s="8">
        <v>0</v>
      </c>
      <c r="G30" s="8">
        <v>0</v>
      </c>
      <c r="H30" s="8">
        <v>24687651679</v>
      </c>
      <c r="I30" s="8">
        <v>24270966350</v>
      </c>
      <c r="J30" s="9">
        <f>+I30/H30</f>
        <v>0.98312171062610854</v>
      </c>
      <c r="K30" s="8">
        <v>416685329</v>
      </c>
      <c r="L30" s="9">
        <f>+K30/H30</f>
        <v>1.6878289373891485E-2</v>
      </c>
      <c r="M30" s="8">
        <v>19791670121.32</v>
      </c>
      <c r="N30" s="9">
        <f>+M30/H30</f>
        <v>0.80168297814066058</v>
      </c>
      <c r="O30" s="8">
        <v>14808161821.52</v>
      </c>
      <c r="P30" s="9">
        <f>+O30/H30</f>
        <v>0.59982059104131935</v>
      </c>
      <c r="Q30" s="8">
        <v>14808161821.52</v>
      </c>
      <c r="R30" s="9">
        <f>+Q30/H30</f>
        <v>0.59982059104131935</v>
      </c>
    </row>
    <row r="31" spans="1:18" ht="54" customHeight="1" x14ac:dyDescent="0.2">
      <c r="A31" s="5" t="s">
        <v>45</v>
      </c>
      <c r="B31" s="6" t="s">
        <v>23</v>
      </c>
      <c r="C31" s="6">
        <v>11</v>
      </c>
      <c r="D31" s="7" t="s">
        <v>47</v>
      </c>
      <c r="E31" s="8">
        <v>50000000000</v>
      </c>
      <c r="F31" s="8">
        <v>0</v>
      </c>
      <c r="G31" s="8">
        <v>0</v>
      </c>
      <c r="H31" s="8">
        <v>50000000000</v>
      </c>
      <c r="I31" s="8">
        <v>49122353295.610001</v>
      </c>
      <c r="J31" s="9">
        <f>+I31/H31</f>
        <v>0.98244706591219999</v>
      </c>
      <c r="K31" s="8">
        <v>877646704.38999999</v>
      </c>
      <c r="L31" s="9">
        <f>+K31/H31</f>
        <v>1.7552934087799999E-2</v>
      </c>
      <c r="M31" s="8">
        <v>20465111260.360001</v>
      </c>
      <c r="N31" s="9">
        <f>+M31/H31</f>
        <v>0.4093022252072</v>
      </c>
      <c r="O31" s="8">
        <v>13452496641.530001</v>
      </c>
      <c r="P31" s="9">
        <f>+O31/H31</f>
        <v>0.26904993283060002</v>
      </c>
      <c r="Q31" s="8">
        <v>13452496641.530001</v>
      </c>
      <c r="R31" s="9">
        <f>+Q31/H31</f>
        <v>0.26904993283060002</v>
      </c>
    </row>
    <row r="32" spans="1:18" ht="54" customHeight="1" x14ac:dyDescent="0.2">
      <c r="A32" s="5" t="s">
        <v>46</v>
      </c>
      <c r="B32" s="6" t="s">
        <v>23</v>
      </c>
      <c r="C32" s="6" t="s">
        <v>40</v>
      </c>
      <c r="D32" s="7" t="s">
        <v>52</v>
      </c>
      <c r="E32" s="8">
        <v>19995348321</v>
      </c>
      <c r="F32" s="8">
        <v>0</v>
      </c>
      <c r="G32" s="8">
        <v>0</v>
      </c>
      <c r="H32" s="8">
        <v>19995348321</v>
      </c>
      <c r="I32" s="8">
        <v>19891680763.669998</v>
      </c>
      <c r="J32" s="9">
        <f t="shared" ref="J32:J35" si="13">+I32/H32</f>
        <v>0.99481541628253978</v>
      </c>
      <c r="K32" s="8">
        <v>103667557.33</v>
      </c>
      <c r="L32" s="9">
        <f t="shared" ref="L32:L35" si="14">+K32/H32</f>
        <v>5.1845837174601126E-3</v>
      </c>
      <c r="M32" s="8">
        <v>18994249722.599998</v>
      </c>
      <c r="N32" s="9">
        <f t="shared" ref="N32:N35" si="15">+M32/H32</f>
        <v>0.94993342539831604</v>
      </c>
      <c r="O32" s="8">
        <v>11107913114.530001</v>
      </c>
      <c r="P32" s="9">
        <f t="shared" ref="P32:P35" si="16">+O32/H32</f>
        <v>0.55552486189320238</v>
      </c>
      <c r="Q32" s="8">
        <v>11107913114.530001</v>
      </c>
      <c r="R32" s="9">
        <f t="shared" ref="R32:R35" si="17">+Q32/H32</f>
        <v>0.55552486189320238</v>
      </c>
    </row>
    <row r="33" spans="1:18" x14ac:dyDescent="0.2">
      <c r="A33" s="48" t="s">
        <v>48</v>
      </c>
      <c r="B33" s="48"/>
      <c r="C33" s="48"/>
      <c r="D33" s="48"/>
      <c r="E33" s="10">
        <f>SUM(E30:E32)</f>
        <v>94683000000</v>
      </c>
      <c r="F33" s="10">
        <f>+F30+F32</f>
        <v>0</v>
      </c>
      <c r="G33" s="10">
        <f>+G30+G32</f>
        <v>0</v>
      </c>
      <c r="H33" s="10">
        <f>SUM(H30:H32)</f>
        <v>94683000000</v>
      </c>
      <c r="I33" s="10">
        <f>SUM(I30:I32)</f>
        <v>93285000409.279999</v>
      </c>
      <c r="J33" s="11">
        <f t="shared" si="13"/>
        <v>0.9852349461812574</v>
      </c>
      <c r="K33" s="10">
        <f>SUM(K30:K32)</f>
        <v>1397999590.7199998</v>
      </c>
      <c r="L33" s="11">
        <f t="shared" si="14"/>
        <v>1.4765053818742539E-2</v>
      </c>
      <c r="M33" s="10">
        <f>SUM(M30:M32)</f>
        <v>59251031104.279999</v>
      </c>
      <c r="N33" s="11">
        <f t="shared" si="15"/>
        <v>0.62578320399945075</v>
      </c>
      <c r="O33" s="10">
        <f>SUM(O30:O32)</f>
        <v>39368571577.580002</v>
      </c>
      <c r="P33" s="11">
        <f t="shared" si="16"/>
        <v>0.41579345370953608</v>
      </c>
      <c r="Q33" s="10">
        <f>SUM(Q30:Q32)</f>
        <v>39368571577.580002</v>
      </c>
      <c r="R33" s="11">
        <f t="shared" si="17"/>
        <v>0.41579345370953608</v>
      </c>
    </row>
    <row r="34" spans="1:18" ht="7.5" customHeight="1" x14ac:dyDescent="0.2">
      <c r="A34" s="24"/>
      <c r="B34" s="24"/>
      <c r="C34" s="25"/>
      <c r="D34" s="26"/>
      <c r="E34" s="26"/>
      <c r="F34" s="26"/>
      <c r="G34" s="26"/>
      <c r="H34" s="27"/>
      <c r="I34" s="27"/>
      <c r="J34" s="28"/>
      <c r="K34" s="27"/>
      <c r="L34" s="28"/>
      <c r="M34" s="27"/>
      <c r="N34" s="28"/>
      <c r="O34" s="27"/>
      <c r="P34" s="28"/>
      <c r="Q34" s="27"/>
      <c r="R34" s="29"/>
    </row>
    <row r="35" spans="1:18" x14ac:dyDescent="0.2">
      <c r="A35" s="48" t="s">
        <v>49</v>
      </c>
      <c r="B35" s="48"/>
      <c r="C35" s="48"/>
      <c r="D35" s="48"/>
      <c r="E35" s="43">
        <f>+E25+E33</f>
        <v>120491823411</v>
      </c>
      <c r="F35" s="43">
        <f>+F25+F33</f>
        <v>0</v>
      </c>
      <c r="G35" s="43">
        <f>+G25+G33</f>
        <v>0</v>
      </c>
      <c r="H35" s="43">
        <f>+H25+H33</f>
        <v>120491823411</v>
      </c>
      <c r="I35" s="43">
        <f>+I25+I33</f>
        <v>118953529587.25999</v>
      </c>
      <c r="J35" s="11">
        <f t="shared" si="13"/>
        <v>0.98723320985447405</v>
      </c>
      <c r="K35" s="43">
        <f>+K25+K33</f>
        <v>1538293823.7399998</v>
      </c>
      <c r="L35" s="11">
        <f t="shared" si="14"/>
        <v>1.2766790145525883E-2</v>
      </c>
      <c r="M35" s="43">
        <f>+M25+M33</f>
        <v>81377765926.830002</v>
      </c>
      <c r="N35" s="11">
        <f t="shared" si="15"/>
        <v>0.67537998532272869</v>
      </c>
      <c r="O35" s="43">
        <f>+O25+O33</f>
        <v>59263156620.980003</v>
      </c>
      <c r="P35" s="11">
        <f t="shared" si="16"/>
        <v>0.4918438027021319</v>
      </c>
      <c r="Q35" s="43">
        <f>+Q25+Q33</f>
        <v>59263156620.980003</v>
      </c>
      <c r="R35" s="11">
        <f t="shared" si="17"/>
        <v>0.4918438027021319</v>
      </c>
    </row>
    <row r="36" spans="1:18" ht="0" hidden="1" customHeight="1" x14ac:dyDescent="0.2"/>
    <row r="37" spans="1:18" ht="24.75" customHeight="1" x14ac:dyDescent="0.2">
      <c r="A37" s="46" t="s">
        <v>50</v>
      </c>
      <c r="B37" s="46"/>
      <c r="C37" s="46"/>
      <c r="D37" s="44">
        <v>45932</v>
      </c>
      <c r="K37" s="40"/>
    </row>
    <row r="38" spans="1:18" x14ac:dyDescent="0.2">
      <c r="A38" s="1" t="s">
        <v>51</v>
      </c>
    </row>
    <row r="40" spans="1:18" x14ac:dyDescent="0.2">
      <c r="H40" s="40"/>
    </row>
  </sheetData>
  <mergeCells count="16"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  <mergeCell ref="A37:C37"/>
    <mergeCell ref="A18:B18"/>
    <mergeCell ref="A25:D25"/>
    <mergeCell ref="A33:D33"/>
    <mergeCell ref="A35:D35"/>
    <mergeCell ref="A23:D23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Danny Oswaldo Rojas Montenegro</cp:lastModifiedBy>
  <cp:revision/>
  <dcterms:created xsi:type="dcterms:W3CDTF">2018-03-01T16:09:21Z</dcterms:created>
  <dcterms:modified xsi:type="dcterms:W3CDTF">2025-10-02T20:20:22Z</dcterms:modified>
  <cp:category/>
  <cp:contentStatus/>
</cp:coreProperties>
</file>