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8. AGOSTO/"/>
    </mc:Choice>
  </mc:AlternateContent>
  <xr:revisionPtr revIDLastSave="289" documentId="8_{B2D6C909-C14E-4711-B950-29349DFEBE13}" xr6:coauthVersionLast="47" xr6:coauthVersionMax="47" xr10:uidLastSave="{8CBAB502-7AB3-42CE-A3C4-9B0892889C20}"/>
  <bookViews>
    <workbookView xWindow="-120" yWindow="-120" windowWidth="29040" windowHeight="15720" xr2:uid="{00000000-000D-0000-FFFF-FFFF00000000}"/>
  </bookViews>
  <sheets>
    <sheet name="EJECUCION AGREGA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9" i="1"/>
  <c r="L9" i="1" s="1"/>
  <c r="K8" i="1"/>
  <c r="K16" i="1"/>
  <c r="K33" i="1"/>
  <c r="E33" i="1"/>
  <c r="H33" i="1"/>
  <c r="I33" i="1"/>
  <c r="M33" i="1"/>
  <c r="O33" i="1"/>
  <c r="Q33" i="1"/>
  <c r="Q23" i="1"/>
  <c r="O23" i="1"/>
  <c r="M23" i="1"/>
  <c r="I23" i="1"/>
  <c r="H23" i="1"/>
  <c r="G23" i="1"/>
  <c r="F23" i="1"/>
  <c r="E23" i="1"/>
  <c r="R31" i="1"/>
  <c r="P31" i="1"/>
  <c r="N31" i="1"/>
  <c r="L31" i="1"/>
  <c r="J31" i="1"/>
  <c r="Q16" i="1"/>
  <c r="O16" i="1"/>
  <c r="M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L8" i="1"/>
  <c r="I11" i="1"/>
  <c r="H11" i="1"/>
  <c r="G11" i="1"/>
  <c r="F11" i="1"/>
  <c r="E11" i="1"/>
  <c r="E25" i="1" l="1"/>
  <c r="E35" i="1" s="1"/>
  <c r="H25" i="1"/>
  <c r="H35" i="1" s="1"/>
  <c r="K23" i="1"/>
  <c r="F25" i="1"/>
  <c r="F35" i="1" s="1"/>
  <c r="Q25" i="1"/>
  <c r="Q35" i="1" s="1"/>
  <c r="I25" i="1"/>
  <c r="I35" i="1" s="1"/>
  <c r="G25" i="1"/>
  <c r="G35" i="1" s="1"/>
  <c r="O25" i="1"/>
  <c r="O35" i="1" s="1"/>
  <c r="M25" i="1"/>
  <c r="M35" i="1" s="1"/>
  <c r="L23" i="1"/>
  <c r="N23" i="1"/>
  <c r="L33" i="1"/>
  <c r="P33" i="1"/>
  <c r="J23" i="1"/>
  <c r="L16" i="1"/>
  <c r="P16" i="1"/>
  <c r="R16" i="1"/>
  <c r="J16" i="1"/>
  <c r="N16" i="1"/>
  <c r="P23" i="1"/>
  <c r="R23" i="1"/>
  <c r="R33" i="1"/>
  <c r="K11" i="1"/>
  <c r="R11" i="1"/>
  <c r="L15" i="1"/>
  <c r="N11" i="1"/>
  <c r="P11" i="1"/>
  <c r="J11" i="1"/>
  <c r="N33" i="1"/>
  <c r="J33" i="1"/>
  <c r="K25" i="1" l="1"/>
  <c r="N25" i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<sst xmlns="http://schemas.openxmlformats.org/spreadsheetml/2006/main" count="119" uniqueCount="53">
  <si>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 xml:space="preserve">Agencia Nacional de Contratacion Publica - Colombia Compra Eficiente -
</t>
  </si>
  <si>
    <t xml:space="preserve">Ejecución Presupuestal a </t>
  </si>
  <si>
    <t>Funcionamiento</t>
  </si>
  <si>
    <t>Gastos de Personal</t>
  </si>
  <si>
    <t>Rubro</t>
  </si>
  <si>
    <t>Fuente</t>
  </si>
  <si>
    <t>REC</t>
  </si>
  <si>
    <t>Descripción</t>
  </si>
  <si>
    <t>Apr. Incial</t>
  </si>
  <si>
    <t>Adicionada</t>
  </si>
  <si>
    <t>Reducida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</si>
  <si>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</si>
  <si>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</si>
  <si>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</si>
  <si>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</si>
  <si>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</si>
  <si>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</si>
  <si>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</si>
  <si>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</si>
  <si>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</si>
  <si>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</si>
  <si>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</si>
  <si>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A-01-01-01</t>
  </si>
  <si>
    <t>Nación</t>
  </si>
  <si>
    <t>SALARIO</t>
  </si>
  <si>
    <t>A-01-01-02</t>
  </si>
  <si>
    <t>CONTRIBUCIONES INHERENTES A LA NÓMINA</t>
  </si>
  <si>
    <t>A-01-01-03</t>
  </si>
  <si>
    <t>REMUNERACIONES NO CONSTITUTIVAS DE FACTOR SALARIAL</t>
  </si>
  <si>
    <t>Total Gastos de Personal</t>
  </si>
  <si>
    <t>Gastos Generales</t>
  </si>
  <si>
    <t>A-02</t>
  </si>
  <si>
    <t>ADQUISICIÓN DE BIENES  Y SERVICIOS</t>
  </si>
  <si>
    <t>Total Gastos Generales</t>
  </si>
  <si>
    <t>Transferencias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</si>
  <si>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</si>
  <si>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</si>
  <si>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</si>
  <si>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</si>
  <si>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</si>
  <si>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</si>
  <si>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</si>
  <si>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Total Transferencias</t>
  </si>
  <si>
    <t>Total Gastos de Funcionamiento</t>
  </si>
  <si>
    <t>Inversión</t>
  </si>
  <si>
    <t>C-0304-1000-3</t>
  </si>
  <si>
    <t>C-0304-1000-4</t>
  </si>
  <si>
    <t>GENERACIÓN EFECTIVIDAD Y TRANSPARENCIA EN LAS PLATAFORMAS DE COMPRA PÚBLICA NACIONAL</t>
  </si>
  <si>
    <t>Total Inversión</t>
  </si>
  <si>
    <t>Total Presupuesto CCE</t>
  </si>
  <si>
    <t>Fecha de elaboracion:</t>
  </si>
  <si>
    <t>Informacion suministrada por SIIF NACION</t>
  </si>
  <si>
    <t>GENERACIÓN DE PRINCIPALES INSUMOS PARA DEMOCRATIZAR LA COMPRA PÚBLICA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</si>
</sst>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860051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195303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zoomScale="70" zoomScaleNormal="70" zoomScaleSheetLayoutView="85" workbookViewId="0">
      <selection activeCell="B38" sqref="B38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2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  <c r="Q1" s="46"/>
      <c r="R1" s="46"/>
      <c r="T1" s="45">
        <v>1</v>
      </c>
    </row>
    <row r="2" spans="1:20" x14ac:dyDescent="0.2">
      <c r="A2" s="52" t="s">
        <v>1</v>
      </c>
      <c r="B2" s="53"/>
      <c r="C2" s="53"/>
      <c r="D2" s="53"/>
      <c r="E2" s="53"/>
      <c r="F2" s="53"/>
      <c r="G2" s="53"/>
      <c r="H2" s="53"/>
      <c r="I2" s="54">
        <v>45870</v>
      </c>
      <c r="J2" s="54"/>
      <c r="K2" s="54"/>
      <c r="L2" s="54"/>
      <c r="M2" s="54"/>
      <c r="N2" s="54"/>
      <c r="O2" s="54"/>
      <c r="P2" s="55"/>
      <c r="Q2" s="46"/>
      <c r="R2" s="46"/>
    </row>
    <row r="3" spans="1:20" ht="36.75" customHeight="1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46"/>
      <c r="R3" s="46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47" t="s">
        <v>2</v>
      </c>
      <c r="B5" s="4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47" t="s">
        <v>3</v>
      </c>
      <c r="B6" s="47"/>
      <c r="C6" s="4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</row>
    <row r="8" spans="1:20" x14ac:dyDescent="0.2">
      <c r="A8" s="7" t="s">
        <v>22</v>
      </c>
      <c r="B8" s="6" t="s">
        <v>23</v>
      </c>
      <c r="C8" s="6">
        <v>10</v>
      </c>
      <c r="D8" s="7" t="s">
        <v>24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8937368681</v>
      </c>
      <c r="N8" s="9">
        <f>+M8/$H8</f>
        <v>0.73914474473803915</v>
      </c>
      <c r="O8" s="8">
        <v>8903240903</v>
      </c>
      <c r="P8" s="9">
        <f t="shared" ref="P8:P11" si="0">+O8/$H8</f>
        <v>0.73632228449737414</v>
      </c>
      <c r="Q8" s="8">
        <v>8903240903</v>
      </c>
      <c r="R8" s="9">
        <f t="shared" ref="R8:R11" si="1">+Q8/$H8</f>
        <v>0.73632228449737414</v>
      </c>
    </row>
    <row r="9" spans="1:20" ht="24" x14ac:dyDescent="0.2">
      <c r="A9" s="7" t="s">
        <v>25</v>
      </c>
      <c r="B9" s="6" t="s">
        <v>23</v>
      </c>
      <c r="C9" s="6">
        <v>10</v>
      </c>
      <c r="D9" s="7" t="s">
        <v>26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3666394471</v>
      </c>
      <c r="N9" s="9">
        <f t="shared" ref="N9:N11" si="2">+M9/$H9</f>
        <v>0.83085443958484406</v>
      </c>
      <c r="O9" s="8">
        <v>3666014362</v>
      </c>
      <c r="P9" s="9">
        <f t="shared" si="0"/>
        <v>0.83076830175852068</v>
      </c>
      <c r="Q9" s="8">
        <v>3666014362</v>
      </c>
      <c r="R9" s="9">
        <f t="shared" si="1"/>
        <v>0.83076830175852068</v>
      </c>
    </row>
    <row r="10" spans="1:20" ht="36" x14ac:dyDescent="0.2">
      <c r="A10" s="7" t="s">
        <v>27</v>
      </c>
      <c r="B10" s="6" t="s">
        <v>23</v>
      </c>
      <c r="C10" s="6">
        <v>10</v>
      </c>
      <c r="D10" s="7" t="s">
        <v>28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1214822333</v>
      </c>
      <c r="N10" s="9">
        <f t="shared" si="2"/>
        <v>0.71654024595965549</v>
      </c>
      <c r="O10" s="8">
        <v>1191713359</v>
      </c>
      <c r="P10" s="9">
        <f t="shared" si="0"/>
        <v>0.70290984959301639</v>
      </c>
      <c r="Q10" s="8">
        <v>1191713359</v>
      </c>
      <c r="R10" s="9">
        <f t="shared" si="1"/>
        <v>0.70290984959301639</v>
      </c>
    </row>
    <row r="11" spans="1:20" x14ac:dyDescent="0.2">
      <c r="A11" s="48" t="s">
        <v>29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13818585485</v>
      </c>
      <c r="N11" s="11">
        <f t="shared" si="2"/>
        <v>0.75927545426572962</v>
      </c>
      <c r="O11" s="10">
        <f t="shared" si="3"/>
        <v>13760968624</v>
      </c>
      <c r="P11" s="11">
        <f t="shared" si="0"/>
        <v>0.75610964048857954</v>
      </c>
      <c r="Q11" s="10">
        <f t="shared" si="3"/>
        <v>13760968624</v>
      </c>
      <c r="R11" s="11">
        <f t="shared" si="1"/>
        <v>0.75610964048857954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59" t="s">
        <v>30</v>
      </c>
      <c r="B13" s="59"/>
      <c r="C13" s="59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4" t="s">
        <v>18</v>
      </c>
      <c r="P14" s="4" t="s">
        <v>19</v>
      </c>
      <c r="Q14" s="4" t="s">
        <v>20</v>
      </c>
      <c r="R14" s="4" t="s">
        <v>21</v>
      </c>
    </row>
    <row r="15" spans="1:20" ht="24" x14ac:dyDescent="0.2">
      <c r="A15" s="5" t="s">
        <v>31</v>
      </c>
      <c r="B15" s="6" t="s">
        <v>23</v>
      </c>
      <c r="C15" s="6">
        <v>10</v>
      </c>
      <c r="D15" s="7" t="s">
        <v>32</v>
      </c>
      <c r="E15" s="8">
        <v>7351760269</v>
      </c>
      <c r="F15" s="8">
        <v>0</v>
      </c>
      <c r="G15" s="8">
        <v>0</v>
      </c>
      <c r="H15" s="8">
        <v>7351760269</v>
      </c>
      <c r="I15" s="8">
        <v>7028573313.1400003</v>
      </c>
      <c r="J15" s="9">
        <f>+I15/$H15</f>
        <v>0.95603951379878715</v>
      </c>
      <c r="K15" s="8">
        <v>323186955.86000001</v>
      </c>
      <c r="L15" s="9">
        <f t="shared" ref="L15:L16" si="4">+K15/$H15</f>
        <v>4.3960486201212935E-2</v>
      </c>
      <c r="M15" s="8">
        <v>6527630381.8199997</v>
      </c>
      <c r="N15" s="9">
        <f t="shared" ref="N15:N16" si="5">+M15/$H15</f>
        <v>0.88790033175386718</v>
      </c>
      <c r="O15" s="8">
        <v>3843642117.3000002</v>
      </c>
      <c r="P15" s="9">
        <f t="shared" ref="P15:P16" si="6">+O15/$H15</f>
        <v>0.52281929451745024</v>
      </c>
      <c r="Q15" s="8">
        <v>3843642117.3000002</v>
      </c>
      <c r="R15" s="9">
        <f t="shared" ref="R15:R16" si="7">+Q15/$H15</f>
        <v>0.52281929451745024</v>
      </c>
      <c r="T15" s="40"/>
    </row>
    <row r="16" spans="1:20" x14ac:dyDescent="0.2">
      <c r="A16" s="48" t="s">
        <v>33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7028573313.1400003</v>
      </c>
      <c r="J16" s="11">
        <f>+I16/H16</f>
        <v>0.95603951379878715</v>
      </c>
      <c r="K16" s="10">
        <f>+K15</f>
        <v>323186955.86000001</v>
      </c>
      <c r="L16" s="11">
        <f t="shared" si="4"/>
        <v>4.3960486201212935E-2</v>
      </c>
      <c r="M16" s="10">
        <f>+M15</f>
        <v>6527630381.8199997</v>
      </c>
      <c r="N16" s="11">
        <f t="shared" si="5"/>
        <v>0.88790033175386718</v>
      </c>
      <c r="O16" s="10">
        <f>+O15</f>
        <v>3843642117.3000002</v>
      </c>
      <c r="P16" s="11">
        <f t="shared" si="6"/>
        <v>0.52281929451745024</v>
      </c>
      <c r="Q16" s="10">
        <f>+Q15</f>
        <v>3843642117.3000002</v>
      </c>
      <c r="R16" s="11">
        <f t="shared" si="7"/>
        <v>0.52281929451745024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59" t="s">
        <v>34</v>
      </c>
      <c r="B18" s="59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4</v>
      </c>
      <c r="B19" s="4" t="s">
        <v>5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</row>
    <row r="20" spans="1:18" ht="48" x14ac:dyDescent="0.2">
      <c r="A20" s="5" t="s">
        <v>35</v>
      </c>
      <c r="B20" s="6" t="s">
        <v>23</v>
      </c>
      <c r="C20" s="6">
        <v>10</v>
      </c>
      <c r="D20" s="7" t="s">
        <v>36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v>0</v>
      </c>
      <c r="L20" s="9">
        <v>0</v>
      </c>
      <c r="M20" s="8">
        <v>61978795</v>
      </c>
      <c r="N20" s="9">
        <f>+M20/H20</f>
        <v>0.98188952105482652</v>
      </c>
      <c r="O20" s="8">
        <v>61394324</v>
      </c>
      <c r="P20" s="9">
        <f>+O20/H20</f>
        <v>0.97263012918926284</v>
      </c>
      <c r="Q20" s="8">
        <v>61394324</v>
      </c>
      <c r="R20" s="9">
        <f>+Q20/H20</f>
        <v>0.97263012918926284</v>
      </c>
    </row>
    <row r="21" spans="1:18" x14ac:dyDescent="0.2">
      <c r="A21" s="5" t="s">
        <v>37</v>
      </c>
      <c r="B21" s="6" t="s">
        <v>23</v>
      </c>
      <c r="C21" s="6">
        <v>10</v>
      </c>
      <c r="D21" s="7" t="s">
        <v>38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39</v>
      </c>
      <c r="B22" s="6" t="s">
        <v>23</v>
      </c>
      <c r="C22" s="6" t="s">
        <v>40</v>
      </c>
      <c r="D22" s="7" t="s">
        <v>41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42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9">+K23/$H23</f>
        <v>0.75473580439890653</v>
      </c>
      <c r="M23" s="10">
        <f>SUM(M20:M22)</f>
        <v>61978795</v>
      </c>
      <c r="N23" s="11">
        <f t="shared" ref="N23" si="10">+M23/$H23</f>
        <v>0.24082234355065496</v>
      </c>
      <c r="O23" s="10">
        <f>SUM(O20:O22)</f>
        <v>61394324</v>
      </c>
      <c r="P23" s="11">
        <f t="shared" ref="P23" si="11">+O23/$H23</f>
        <v>0.23855134625299221</v>
      </c>
      <c r="Q23" s="10">
        <f>SUM(Q20:Q22)</f>
        <v>61394324</v>
      </c>
      <c r="R23" s="11">
        <f t="shared" ref="R23" si="12">+Q23/$H23</f>
        <v>0.23855134625299221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/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43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25291395277.139999</v>
      </c>
      <c r="J25" s="11">
        <f>+I25/H25</f>
        <v>0.97995150241372619</v>
      </c>
      <c r="K25" s="10">
        <f>+K11+K16+K23</f>
        <v>517428133.86000001</v>
      </c>
      <c r="L25" s="11">
        <f>+K25/H25</f>
        <v>2.0048497586273792E-2</v>
      </c>
      <c r="M25" s="10">
        <f>+M11+M16+M23</f>
        <v>20408194661.82</v>
      </c>
      <c r="N25" s="11">
        <f>+M25/H25</f>
        <v>0.79074486801757127</v>
      </c>
      <c r="O25" s="10">
        <f>+O11+O16+O23</f>
        <v>17666005065.299999</v>
      </c>
      <c r="P25" s="11">
        <f>+O25/H25</f>
        <v>0.68449478629740856</v>
      </c>
      <c r="Q25" s="10">
        <f>+Q11+Q16+Q23</f>
        <v>17666005065.299999</v>
      </c>
      <c r="R25" s="11">
        <f>+Q25/H25</f>
        <v>0.68449478629740856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44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4</v>
      </c>
      <c r="B29" s="4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4" t="s">
        <v>13</v>
      </c>
      <c r="K29" s="4" t="s">
        <v>14</v>
      </c>
      <c r="L29" s="4" t="s">
        <v>15</v>
      </c>
      <c r="M29" s="4" t="s">
        <v>16</v>
      </c>
      <c r="N29" s="4" t="s">
        <v>17</v>
      </c>
      <c r="O29" s="4" t="s">
        <v>18</v>
      </c>
      <c r="P29" s="4" t="s">
        <v>19</v>
      </c>
      <c r="Q29" s="4" t="s">
        <v>20</v>
      </c>
      <c r="R29" s="4" t="s">
        <v>21</v>
      </c>
    </row>
    <row r="30" spans="1:18" ht="54" customHeight="1" x14ac:dyDescent="0.2">
      <c r="A30" s="5" t="s">
        <v>45</v>
      </c>
      <c r="B30" s="6" t="s">
        <v>23</v>
      </c>
      <c r="C30" s="6">
        <v>10</v>
      </c>
      <c r="D30" s="7" t="s">
        <v>47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24687651679</v>
      </c>
      <c r="J30" s="9">
        <f>+I30/H30</f>
        <v>1</v>
      </c>
      <c r="K30" s="8">
        <v>0</v>
      </c>
      <c r="L30" s="9">
        <f>+K30/H30</f>
        <v>0</v>
      </c>
      <c r="M30" s="8">
        <v>17634744351.91</v>
      </c>
      <c r="N30" s="9">
        <f>+M30/H30</f>
        <v>0.71431436983982566</v>
      </c>
      <c r="O30" s="8">
        <v>13513719549.860001</v>
      </c>
      <c r="P30" s="9">
        <f>+O30/H30</f>
        <v>0.54738780851137592</v>
      </c>
      <c r="Q30" s="8">
        <v>13513719549.860001</v>
      </c>
      <c r="R30" s="9">
        <f>+Q30/H30</f>
        <v>0.54738780851137592</v>
      </c>
    </row>
    <row r="31" spans="1:18" ht="54" customHeight="1" x14ac:dyDescent="0.2">
      <c r="A31" s="5" t="s">
        <v>45</v>
      </c>
      <c r="B31" s="6" t="s">
        <v>23</v>
      </c>
      <c r="C31" s="6">
        <v>11</v>
      </c>
      <c r="D31" s="7" t="s">
        <v>47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49547747288.610001</v>
      </c>
      <c r="J31" s="9">
        <f>+I31/H31</f>
        <v>0.9909549457722</v>
      </c>
      <c r="K31" s="8">
        <v>452252711.38999999</v>
      </c>
      <c r="L31" s="9">
        <f>+K31/H31</f>
        <v>9.0450542277999996E-3</v>
      </c>
      <c r="M31" s="8">
        <v>20121254811.360001</v>
      </c>
      <c r="N31" s="9">
        <f>+M31/H31</f>
        <v>0.40242509622720002</v>
      </c>
      <c r="O31" s="8">
        <v>11522653363.709999</v>
      </c>
      <c r="P31" s="9">
        <f>+O31/H31</f>
        <v>0.23045306727419998</v>
      </c>
      <c r="Q31" s="8">
        <v>11522653363.709999</v>
      </c>
      <c r="R31" s="9">
        <f>+Q31/H31</f>
        <v>0.23045306727419998</v>
      </c>
    </row>
    <row r="32" spans="1:18" ht="54" customHeight="1" x14ac:dyDescent="0.2">
      <c r="A32" s="5" t="s">
        <v>46</v>
      </c>
      <c r="B32" s="6" t="s">
        <v>23</v>
      </c>
      <c r="C32" s="6" t="s">
        <v>40</v>
      </c>
      <c r="D32" s="7" t="s">
        <v>52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19397426865.669998</v>
      </c>
      <c r="J32" s="9">
        <f t="shared" ref="J32:J35" si="13">+I32/H32</f>
        <v>0.97009697226919334</v>
      </c>
      <c r="K32" s="8">
        <v>597921455.33000004</v>
      </c>
      <c r="L32" s="9">
        <f t="shared" ref="L32:L35" si="14">+K32/H32</f>
        <v>2.9903027730806591E-2</v>
      </c>
      <c r="M32" s="8">
        <v>18641536744.599998</v>
      </c>
      <c r="N32" s="9">
        <f t="shared" ref="N32:N35" si="15">+M32/H32</f>
        <v>0.93229367377520656</v>
      </c>
      <c r="O32" s="8">
        <v>9472352550.5300007</v>
      </c>
      <c r="P32" s="9">
        <f t="shared" ref="P32:P35" si="16">+O32/H32</f>
        <v>0.47372780901154476</v>
      </c>
      <c r="Q32" s="8">
        <v>9472352550.5300007</v>
      </c>
      <c r="R32" s="9">
        <f t="shared" ref="R32:R35" si="17">+Q32/H32</f>
        <v>0.47372780901154476</v>
      </c>
    </row>
    <row r="33" spans="1:18" x14ac:dyDescent="0.2">
      <c r="A33" s="48" t="s">
        <v>48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93632825833.279999</v>
      </c>
      <c r="J33" s="11">
        <f t="shared" si="13"/>
        <v>0.98890852458498357</v>
      </c>
      <c r="K33" s="10">
        <f>SUM(K30:K32)</f>
        <v>1050174166.72</v>
      </c>
      <c r="L33" s="11">
        <f t="shared" si="14"/>
        <v>1.1091475415016424E-2</v>
      </c>
      <c r="M33" s="10">
        <f>SUM(M30:M32)</f>
        <v>56397535907.870003</v>
      </c>
      <c r="N33" s="11">
        <f t="shared" si="15"/>
        <v>0.59564584886273142</v>
      </c>
      <c r="O33" s="10">
        <f>SUM(O30:O32)</f>
        <v>34508725464.099998</v>
      </c>
      <c r="P33" s="11">
        <f t="shared" si="16"/>
        <v>0.36446590691148356</v>
      </c>
      <c r="Q33" s="10">
        <f>SUM(Q30:Q32)</f>
        <v>34508725464.099998</v>
      </c>
      <c r="R33" s="11">
        <f t="shared" si="17"/>
        <v>0.36446590691148356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49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118924221110.42</v>
      </c>
      <c r="J35" s="11">
        <f t="shared" si="13"/>
        <v>0.98698996947508311</v>
      </c>
      <c r="K35" s="43">
        <f>+K25+K33</f>
        <v>1567602300.5799999</v>
      </c>
      <c r="L35" s="11">
        <f t="shared" si="14"/>
        <v>1.3010030524916843E-2</v>
      </c>
      <c r="M35" s="43">
        <f>+M25+M33</f>
        <v>76805730569.690002</v>
      </c>
      <c r="N35" s="11">
        <f t="shared" si="15"/>
        <v>0.63743520842658452</v>
      </c>
      <c r="O35" s="43">
        <f>+O25+O33</f>
        <v>52174730529.399994</v>
      </c>
      <c r="P35" s="11">
        <f t="shared" si="16"/>
        <v>0.43301469803001447</v>
      </c>
      <c r="Q35" s="43">
        <f>+Q25+Q33</f>
        <v>52174730529.399994</v>
      </c>
      <c r="R35" s="11">
        <f t="shared" si="17"/>
        <v>0.43301469803001447</v>
      </c>
    </row>
    <row r="36" spans="1:18" ht="0" hidden="1" customHeight="1" x14ac:dyDescent="0.2"/>
    <row r="37" spans="1:18" ht="24.75" customHeight="1" x14ac:dyDescent="0.2">
      <c r="A37" s="60" t="s">
        <v>50</v>
      </c>
      <c r="B37" s="60"/>
      <c r="C37" s="60"/>
      <c r="D37" s="44">
        <v>45903</v>
      </c>
      <c r="K37" s="40"/>
    </row>
    <row r="38" spans="1:18" x14ac:dyDescent="0.2">
      <c r="A38" s="1" t="s">
        <v>51</v>
      </c>
    </row>
    <row r="40" spans="1:18" x14ac:dyDescent="0.2">
      <c r="H40" s="40"/>
    </row>
  </sheetData>
  <mergeCells count="16">
    <mergeCell ref="A37:C37"/>
    <mergeCell ref="A18:B18"/>
    <mergeCell ref="A25:D25"/>
    <mergeCell ref="A33:D33"/>
    <mergeCell ref="A35:D35"/>
    <mergeCell ref="A23:D23"/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Oswaldo Rojas Montenegro</dc:creator>
  <cp:keywords/>
  <dc:description/>
  <cp:lastModifiedBy>Danny Oswaldo Rojas Montenegro</cp:lastModifiedBy>
  <cp:revision/>
  <dcterms:created xsi:type="dcterms:W3CDTF">2018-03-01T16:09:21Z</dcterms:created>
  <dcterms:modified xsi:type="dcterms:W3CDTF">2025-09-03T14:52:22Z</dcterms:modified>
  <cp:category/>
  <cp:contentStatus/>
</cp:coreProperties>
</file>