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6. JUNIO/"/>
    </mc:Choice>
  </mc:AlternateContent>
  <xr:revisionPtr revIDLastSave="260" documentId="8_{B2D6C909-C14E-4711-B950-29349DFEBE13}" xr6:coauthVersionLast="47" xr6:coauthVersionMax="47" xr10:uidLastSave="{DCE820CC-02B7-4BD0-94D7-76C98DF9DF47}"/>
  <bookViews>
    <workbookView xWindow="-120" yWindow="-120" windowWidth="29040" windowHeight="157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33" i="1"/>
  <c r="E33" i="1"/>
  <c r="H33" i="1"/>
  <c r="I33" i="1"/>
  <c r="M33" i="1"/>
  <c r="O33" i="1"/>
  <c r="Q33" i="1"/>
  <c r="Q23" i="1"/>
  <c r="O23" i="1"/>
  <c r="M23" i="1"/>
  <c r="I23" i="1"/>
  <c r="H23" i="1"/>
  <c r="G23" i="1"/>
  <c r="F23" i="1"/>
  <c r="E23" i="1"/>
  <c r="E25" i="1" s="1"/>
  <c r="R31" i="1"/>
  <c r="P31" i="1"/>
  <c r="N31" i="1"/>
  <c r="L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G11" i="1"/>
  <c r="F11" i="1"/>
  <c r="E11" i="1"/>
  <c r="H25" i="1" l="1"/>
  <c r="K23" i="1"/>
  <c r="F25" i="1"/>
  <c r="F35" i="1" s="1"/>
  <c r="Q25" i="1"/>
  <c r="Q35" i="1" s="1"/>
  <c r="I25" i="1"/>
  <c r="I35" i="1" s="1"/>
  <c r="G25" i="1"/>
  <c r="G35" i="1" s="1"/>
  <c r="O25" i="1"/>
  <c r="O35" i="1" s="1"/>
  <c r="M25" i="1"/>
  <c r="M35" i="1" s="1"/>
  <c r="L23" i="1"/>
  <c r="H35" i="1"/>
  <c r="N23" i="1"/>
  <c r="L33" i="1"/>
  <c r="P33" i="1"/>
  <c r="J23" i="1"/>
  <c r="L16" i="1"/>
  <c r="E35" i="1"/>
  <c r="P16" i="1"/>
  <c r="R16" i="1"/>
  <c r="J16" i="1"/>
  <c r="N16" i="1"/>
  <c r="P23" i="1"/>
  <c r="R23" i="1"/>
  <c r="R33" i="1"/>
  <c r="K11" i="1"/>
  <c r="R11" i="1"/>
  <c r="L15" i="1"/>
  <c r="N11" i="1"/>
  <c r="P11" i="1"/>
  <c r="J11" i="1"/>
  <c r="N33" i="1"/>
  <c r="J33" i="1"/>
  <c r="K25" i="1" l="1"/>
  <c r="N25" i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<sst xmlns="http://schemas.openxmlformats.org/spreadsheetml/2006/main" count="119" uniqueCount="53">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</sst>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J10" sqref="J10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46"/>
      <c r="R1" s="46"/>
      <c r="T1" s="45">
        <v>1</v>
      </c>
    </row>
    <row r="2" spans="1:20" x14ac:dyDescent="0.2">
      <c r="A2" s="52" t="s">
        <v>1</v>
      </c>
      <c r="B2" s="53"/>
      <c r="C2" s="53"/>
      <c r="D2" s="53"/>
      <c r="E2" s="53"/>
      <c r="F2" s="53"/>
      <c r="G2" s="53"/>
      <c r="H2" s="53"/>
      <c r="I2" s="54">
        <v>45809</v>
      </c>
      <c r="J2" s="54"/>
      <c r="K2" s="54"/>
      <c r="L2" s="54"/>
      <c r="M2" s="54"/>
      <c r="N2" s="54"/>
      <c r="O2" s="54"/>
      <c r="P2" s="55"/>
      <c r="Q2" s="46"/>
      <c r="R2" s="46"/>
    </row>
    <row r="3" spans="1:20" ht="36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46"/>
      <c r="R3" s="46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47" t="s">
        <v>2</v>
      </c>
      <c r="B5" s="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47" t="s">
        <v>3</v>
      </c>
      <c r="B6" s="47"/>
      <c r="C6" s="4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6366775914</v>
      </c>
      <c r="N8" s="9">
        <f>+M8/$H8</f>
        <v>0.5265497179010048</v>
      </c>
      <c r="O8" s="8">
        <v>6017997504</v>
      </c>
      <c r="P8" s="9">
        <f t="shared" ref="P8:P11" si="0">+O8/$H8</f>
        <v>0.49770479295372783</v>
      </c>
      <c r="Q8" s="8">
        <v>6017997504</v>
      </c>
      <c r="R8" s="9">
        <f t="shared" ref="R8:R11" si="1">+Q8/$H8</f>
        <v>0.49770479295372783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2745066888</v>
      </c>
      <c r="N9" s="9">
        <f t="shared" ref="N9:N11" si="2">+M9/$H9</f>
        <v>0.62206918237853515</v>
      </c>
      <c r="O9" s="8">
        <v>2744853447</v>
      </c>
      <c r="P9" s="9">
        <f t="shared" si="0"/>
        <v>0.62202081376903551</v>
      </c>
      <c r="Q9" s="8">
        <v>2744853447</v>
      </c>
      <c r="R9" s="9">
        <f t="shared" si="1"/>
        <v>0.62202081376903551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935796047</v>
      </c>
      <c r="N10" s="9">
        <f t="shared" si="2"/>
        <v>0.55196180665329719</v>
      </c>
      <c r="O10" s="8">
        <v>892749308</v>
      </c>
      <c r="P10" s="9">
        <f t="shared" si="0"/>
        <v>0.52657149227320987</v>
      </c>
      <c r="Q10" s="8">
        <v>892749308</v>
      </c>
      <c r="R10" s="9">
        <f t="shared" si="1"/>
        <v>0.52657149227320987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10047638849</v>
      </c>
      <c r="N11" s="11">
        <f t="shared" si="2"/>
        <v>0.55207716879948565</v>
      </c>
      <c r="O11" s="10">
        <f t="shared" si="3"/>
        <v>9655600259</v>
      </c>
      <c r="P11" s="11">
        <f t="shared" si="0"/>
        <v>0.53053623186096477</v>
      </c>
      <c r="Q11" s="10">
        <f t="shared" si="3"/>
        <v>9655600259</v>
      </c>
      <c r="R11" s="11">
        <f t="shared" si="1"/>
        <v>0.53053623186096477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59" t="s">
        <v>30</v>
      </c>
      <c r="B13" s="59"/>
      <c r="C13" s="59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6941682019.29</v>
      </c>
      <c r="J15" s="9">
        <f>+I15/$H15</f>
        <v>0.94422039964507987</v>
      </c>
      <c r="K15" s="8">
        <v>410078249.70999998</v>
      </c>
      <c r="L15" s="9">
        <f t="shared" ref="L15:L16" si="4">+K15/$H15</f>
        <v>5.5779600354920113E-2</v>
      </c>
      <c r="M15" s="8">
        <v>6245221867.0299997</v>
      </c>
      <c r="N15" s="9">
        <f t="shared" ref="N15:N16" si="5">+M15/$H15</f>
        <v>0.84948660436658752</v>
      </c>
      <c r="O15" s="8">
        <v>2728659273.96</v>
      </c>
      <c r="P15" s="9">
        <f t="shared" ref="P15:P16" si="6">+O15/$H15</f>
        <v>0.37115727038405694</v>
      </c>
      <c r="Q15" s="8">
        <v>2728659273.96</v>
      </c>
      <c r="R15" s="9">
        <f t="shared" ref="R15:R16" si="7">+Q15/$H15</f>
        <v>0.37115727038405694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6941682019.29</v>
      </c>
      <c r="J16" s="11">
        <f>+I16/H16</f>
        <v>0.94422039964507987</v>
      </c>
      <c r="K16" s="10">
        <f>+K15</f>
        <v>410078249.70999998</v>
      </c>
      <c r="L16" s="11">
        <f t="shared" si="4"/>
        <v>5.5779600354920113E-2</v>
      </c>
      <c r="M16" s="10">
        <f>+M15</f>
        <v>6245221867.0299997</v>
      </c>
      <c r="N16" s="11">
        <f t="shared" si="5"/>
        <v>0.84948660436658752</v>
      </c>
      <c r="O16" s="10">
        <f>+O15</f>
        <v>2728659273.96</v>
      </c>
      <c r="P16" s="11">
        <f t="shared" si="6"/>
        <v>0.37115727038405694</v>
      </c>
      <c r="Q16" s="10">
        <f>+Q15</f>
        <v>2728659273.96</v>
      </c>
      <c r="R16" s="11">
        <f t="shared" si="7"/>
        <v>0.37115727038405694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59" t="s">
        <v>34</v>
      </c>
      <c r="B18" s="59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55893366</v>
      </c>
      <c r="N20" s="9">
        <f>+M20/H20</f>
        <v>0.88548204868910607</v>
      </c>
      <c r="O20" s="8">
        <v>50294897</v>
      </c>
      <c r="P20" s="9">
        <f>+O20/H20</f>
        <v>0.79678916517870069</v>
      </c>
      <c r="Q20" s="8">
        <v>50294897</v>
      </c>
      <c r="R20" s="9">
        <f>+Q20/H20</f>
        <v>0.79678916517870069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55893366</v>
      </c>
      <c r="N23" s="11">
        <f t="shared" ref="N23" si="10">+M23/$H23</f>
        <v>0.2171770423909419</v>
      </c>
      <c r="O23" s="10">
        <f>SUM(O20:O22)</f>
        <v>50294897</v>
      </c>
      <c r="P23" s="11">
        <f t="shared" ref="P23" si="11">+O23/$H23</f>
        <v>0.19542385366122084</v>
      </c>
      <c r="Q23" s="10">
        <f>SUM(Q20:Q22)</f>
        <v>50294897</v>
      </c>
      <c r="R23" s="11">
        <f t="shared" ref="R23" si="12">+Q23/$H23</f>
        <v>0.19542385366122084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25204503983.290001</v>
      </c>
      <c r="J25" s="11">
        <f>+I25/H25</f>
        <v>0.97658477420352174</v>
      </c>
      <c r="K25" s="10">
        <f>+K11+K16+K23</f>
        <v>604319427.71000004</v>
      </c>
      <c r="L25" s="11">
        <f>+K25/H25</f>
        <v>2.3415225796478291E-2</v>
      </c>
      <c r="M25" s="10">
        <f>+M11+M16+M23</f>
        <v>16348754082.029999</v>
      </c>
      <c r="N25" s="11">
        <f>+M25/H25</f>
        <v>0.63345600152628356</v>
      </c>
      <c r="O25" s="10">
        <f>+O11+O16+O23</f>
        <v>12434554429.959999</v>
      </c>
      <c r="P25" s="11">
        <f>+O25/H25</f>
        <v>0.48179470377019423</v>
      </c>
      <c r="Q25" s="10">
        <f>+Q11+Q16+Q23</f>
        <v>12434554429.959999</v>
      </c>
      <c r="R25" s="11">
        <f>+Q25/H25</f>
        <v>0.48179470377019423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47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24271540950.91</v>
      </c>
      <c r="J30" s="9">
        <f>+I30/H30</f>
        <v>0.9831449854566785</v>
      </c>
      <c r="K30" s="8">
        <v>416110728.08999997</v>
      </c>
      <c r="L30" s="9">
        <f>+K30/H30</f>
        <v>1.685501454332148E-2</v>
      </c>
      <c r="M30" s="8">
        <v>17519112747.91</v>
      </c>
      <c r="N30" s="9">
        <f>+M30/H30</f>
        <v>0.70963058680920399</v>
      </c>
      <c r="O30" s="8">
        <v>9798011778.1100006</v>
      </c>
      <c r="P30" s="9">
        <f>+O30/H30</f>
        <v>0.39687905133741258</v>
      </c>
      <c r="Q30" s="8">
        <v>9798011778.1100006</v>
      </c>
      <c r="R30" s="9">
        <f>+Q30/H30</f>
        <v>0.39687905133741258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47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48957089701</v>
      </c>
      <c r="J31" s="9">
        <f>+I31/H31</f>
        <v>0.97914179402000001</v>
      </c>
      <c r="K31" s="8">
        <v>1042910299</v>
      </c>
      <c r="L31" s="9">
        <f>+K31/H31</f>
        <v>2.0858205979999999E-2</v>
      </c>
      <c r="M31" s="8">
        <v>17464321299.220001</v>
      </c>
      <c r="N31" s="9">
        <f>+M31/H31</f>
        <v>0.34928642598440002</v>
      </c>
      <c r="O31" s="8">
        <v>8845921302.8999996</v>
      </c>
      <c r="P31" s="9">
        <f>+O31/H31</f>
        <v>0.17691842605799998</v>
      </c>
      <c r="Q31" s="8">
        <v>8845921302.8999996</v>
      </c>
      <c r="R31" s="9">
        <f>+Q31/H31</f>
        <v>0.17691842605799998</v>
      </c>
    </row>
    <row r="32" spans="1:18" ht="54" customHeight="1" x14ac:dyDescent="0.2">
      <c r="A32" s="5" t="s">
        <v>46</v>
      </c>
      <c r="B32" s="6" t="s">
        <v>23</v>
      </c>
      <c r="C32" s="6" t="s">
        <v>40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19036359825.669998</v>
      </c>
      <c r="J32" s="9">
        <f t="shared" ref="J32:J35" si="13">+I32/H32</f>
        <v>0.95203942037244582</v>
      </c>
      <c r="K32" s="8">
        <v>958988495.33000004</v>
      </c>
      <c r="L32" s="9">
        <f t="shared" ref="L32:L35" si="14">+K32/H32</f>
        <v>4.7960579627554067E-2</v>
      </c>
      <c r="M32" s="8">
        <v>18104768647.060001</v>
      </c>
      <c r="N32" s="9">
        <f t="shared" ref="N32:N35" si="15">+M32/H32</f>
        <v>0.90544902526381954</v>
      </c>
      <c r="O32" s="8">
        <v>5995883097.4300003</v>
      </c>
      <c r="P32" s="9">
        <f t="shared" ref="P32:P35" si="16">+O32/H32</f>
        <v>0.29986389840145261</v>
      </c>
      <c r="Q32" s="8">
        <v>5995883097.4300003</v>
      </c>
      <c r="R32" s="9">
        <f t="shared" ref="R32:R35" si="17">+Q32/H32</f>
        <v>0.29986389840145261</v>
      </c>
    </row>
    <row r="33" spans="1:18" x14ac:dyDescent="0.2">
      <c r="A33" s="48" t="s">
        <v>48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92264990477.580002</v>
      </c>
      <c r="J33" s="11">
        <f t="shared" si="13"/>
        <v>0.97446205208516845</v>
      </c>
      <c r="K33" s="10">
        <f>SUM(K30:K32)</f>
        <v>2418009522.4200001</v>
      </c>
      <c r="L33" s="11">
        <f t="shared" si="14"/>
        <v>2.5537947914831598E-2</v>
      </c>
      <c r="M33" s="10">
        <f>SUM(M30:M32)</f>
        <v>53088202694.190002</v>
      </c>
      <c r="N33" s="11">
        <f t="shared" si="15"/>
        <v>0.56069413404930135</v>
      </c>
      <c r="O33" s="10">
        <f>SUM(O30:O32)</f>
        <v>24639816178.440002</v>
      </c>
      <c r="P33" s="11">
        <f t="shared" si="16"/>
        <v>0.26023484868920504</v>
      </c>
      <c r="Q33" s="10">
        <f>SUM(Q30:Q32)</f>
        <v>24639816178.440002</v>
      </c>
      <c r="R33" s="11">
        <f t="shared" si="17"/>
        <v>0.26023484868920504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49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117469494460.87</v>
      </c>
      <c r="J35" s="11">
        <f t="shared" si="13"/>
        <v>0.97491672991103484</v>
      </c>
      <c r="K35" s="43">
        <f>+K25+K33</f>
        <v>3022328950.1300001</v>
      </c>
      <c r="L35" s="11">
        <f t="shared" si="14"/>
        <v>2.5083270088965093E-2</v>
      </c>
      <c r="M35" s="43">
        <f>+M25+M33</f>
        <v>69436956776.220001</v>
      </c>
      <c r="N35" s="11">
        <f t="shared" si="15"/>
        <v>0.5762794089302572</v>
      </c>
      <c r="O35" s="43">
        <f>+O25+O33</f>
        <v>37074370608.400002</v>
      </c>
      <c r="P35" s="11">
        <f t="shared" si="16"/>
        <v>0.30769200397888069</v>
      </c>
      <c r="Q35" s="43">
        <f>+Q25+Q33</f>
        <v>37074370608.400002</v>
      </c>
      <c r="R35" s="11">
        <f t="shared" si="17"/>
        <v>0.30769200397888069</v>
      </c>
    </row>
    <row r="36" spans="1:18" ht="0" hidden="1" customHeight="1" x14ac:dyDescent="0.2"/>
    <row r="37" spans="1:18" ht="24.75" customHeight="1" x14ac:dyDescent="0.2">
      <c r="A37" s="60" t="s">
        <v>50</v>
      </c>
      <c r="B37" s="60"/>
      <c r="C37" s="60"/>
      <c r="D37" s="44">
        <v>45840</v>
      </c>
      <c r="K37" s="40"/>
    </row>
    <row r="38" spans="1:18" x14ac:dyDescent="0.2">
      <c r="A38" s="1" t="s">
        <v>51</v>
      </c>
    </row>
    <row r="40" spans="1:18" x14ac:dyDescent="0.2">
      <c r="H40" s="40"/>
    </row>
  </sheetData>
  <mergeCells count="16">
    <mergeCell ref="A37:C37"/>
    <mergeCell ref="A18:B18"/>
    <mergeCell ref="A25:D25"/>
    <mergeCell ref="A33:D33"/>
    <mergeCell ref="A35:D35"/>
    <mergeCell ref="A23:D23"/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2025-07-02T15:35:20Z</dcterms:modified>
  <cp:category/>
  <cp:contentStatus/>
</cp:coreProperties>
</file>