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4. ABRIL/"/>
    </mc:Choice>
  </mc:AlternateContent>
  <xr:revisionPtr revIDLastSave="241" documentId="8_{B2D6C909-C14E-4711-B950-29349DFEBE13}" xr6:coauthVersionLast="47" xr6:coauthVersionMax="47" xr10:uidLastSave="{0A755517-375E-40C9-8AE1-4C179E24958E}"/>
  <bookViews>
    <workbookView xWindow="28680" yWindow="-120" windowWidth="21840" windowHeight="130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6" i="1" s="1"/>
  <c r="K22" i="1"/>
  <c r="K21" i="1"/>
  <c r="K20" i="1"/>
  <c r="K23" i="1" s="1"/>
  <c r="K32" i="1"/>
  <c r="K31" i="1"/>
  <c r="K30" i="1"/>
  <c r="E33" i="1"/>
  <c r="H33" i="1"/>
  <c r="I33" i="1"/>
  <c r="K33" i="1"/>
  <c r="M33" i="1"/>
  <c r="O33" i="1"/>
  <c r="Q33" i="1"/>
  <c r="Q23" i="1"/>
  <c r="O23" i="1"/>
  <c r="M23" i="1"/>
  <c r="I23" i="1"/>
  <c r="H23" i="1"/>
  <c r="G23" i="1"/>
  <c r="F23" i="1"/>
  <c r="F25" i="1" s="1"/>
  <c r="E23" i="1"/>
  <c r="E25" i="1" s="1"/>
  <c r="R31" i="1"/>
  <c r="P31" i="1"/>
  <c r="N31" i="1"/>
  <c r="L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Q25" i="1" l="1"/>
  <c r="Q35" i="1" s="1"/>
  <c r="I25" i="1"/>
  <c r="I35" i="1" s="1"/>
  <c r="G25" i="1"/>
  <c r="G35" i="1" s="1"/>
  <c r="O25" i="1"/>
  <c r="O35" i="1" s="1"/>
  <c r="M25" i="1"/>
  <c r="M35" i="1" s="1"/>
  <c r="L23" i="1"/>
  <c r="H35" i="1"/>
  <c r="F35" i="1"/>
  <c r="N23" i="1"/>
  <c r="L33" i="1"/>
  <c r="P33" i="1"/>
  <c r="J23" i="1"/>
  <c r="L16" i="1"/>
  <c r="E35" i="1"/>
  <c r="P16" i="1"/>
  <c r="R16" i="1"/>
  <c r="J16" i="1"/>
  <c r="N16" i="1"/>
  <c r="P23" i="1"/>
  <c r="R23" i="1"/>
  <c r="R33" i="1"/>
  <c r="K11" i="1"/>
  <c r="K25" i="1" s="1"/>
  <c r="R11" i="1"/>
  <c r="L15" i="1"/>
  <c r="N11" i="1"/>
  <c r="P11" i="1"/>
  <c r="J11" i="1"/>
  <c r="N33" i="1"/>
  <c r="J33" i="1"/>
  <c r="N25" i="1" l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<sst xmlns="http://schemas.openxmlformats.org/spreadsheetml/2006/main" count="119" uniqueCount="53">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</sst>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H40" sqref="H40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1</v>
      </c>
      <c r="B2" s="55"/>
      <c r="C2" s="55"/>
      <c r="D2" s="55"/>
      <c r="E2" s="55"/>
      <c r="F2" s="55"/>
      <c r="G2" s="55"/>
      <c r="H2" s="55"/>
      <c r="I2" s="56">
        <v>45748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2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3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3970470907</v>
      </c>
      <c r="N8" s="9">
        <f>+M8/$H8</f>
        <v>0.32836876375966589</v>
      </c>
      <c r="O8" s="8">
        <v>3963599426</v>
      </c>
      <c r="P8" s="9">
        <f t="shared" ref="P8:P11" si="0">+O8/$H8</f>
        <v>0.32780047355580366</v>
      </c>
      <c r="Q8" s="8">
        <v>3963599426</v>
      </c>
      <c r="R8" s="9">
        <f t="shared" ref="R8:R11" si="1">+Q8/$H8</f>
        <v>0.32780047355580366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1922735432</v>
      </c>
      <c r="N9" s="9">
        <f t="shared" ref="N9:N11" si="2">+M9/$H9</f>
        <v>0.43571778281363305</v>
      </c>
      <c r="O9" s="8">
        <v>1922503044</v>
      </c>
      <c r="P9" s="9">
        <f t="shared" si="0"/>
        <v>0.43566512055837564</v>
      </c>
      <c r="Q9" s="8">
        <v>1922503044</v>
      </c>
      <c r="R9" s="9">
        <f t="shared" si="1"/>
        <v>0.43566512055837564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469855597</v>
      </c>
      <c r="N10" s="9">
        <f t="shared" si="2"/>
        <v>0.27713554146514097</v>
      </c>
      <c r="O10" s="8">
        <v>462783286</v>
      </c>
      <c r="P10" s="9">
        <f t="shared" si="0"/>
        <v>0.27296407101568954</v>
      </c>
      <c r="Q10" s="8">
        <v>462783286</v>
      </c>
      <c r="R10" s="9">
        <f t="shared" si="1"/>
        <v>0.27296407101568954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6363061936</v>
      </c>
      <c r="N11" s="11">
        <f t="shared" si="2"/>
        <v>0.34962455073435278</v>
      </c>
      <c r="O11" s="10">
        <f t="shared" si="3"/>
        <v>6348885756</v>
      </c>
      <c r="P11" s="11">
        <f t="shared" si="0"/>
        <v>0.34884562690593801</v>
      </c>
      <c r="Q11" s="10">
        <f t="shared" si="3"/>
        <v>6348885756</v>
      </c>
      <c r="R11" s="11">
        <f t="shared" si="1"/>
        <v>0.34884562690593801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30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6860039853.29</v>
      </c>
      <c r="J15" s="9">
        <f>+I15/$H15</f>
        <v>0.93311528154917855</v>
      </c>
      <c r="K15" s="8">
        <f>+H15-I15</f>
        <v>491720415.71000004</v>
      </c>
      <c r="L15" s="9">
        <f t="shared" ref="L15:L16" si="4">+K15/$H15</f>
        <v>6.6884718450821404E-2</v>
      </c>
      <c r="M15" s="8">
        <v>5949405881.1099997</v>
      </c>
      <c r="N15" s="9">
        <f t="shared" ref="N15:N16" si="5">+M15/$H15</f>
        <v>0.80924916801173785</v>
      </c>
      <c r="O15" s="8">
        <v>1661000766.5899999</v>
      </c>
      <c r="P15" s="9">
        <f t="shared" ref="P15:P16" si="6">+O15/$H15</f>
        <v>0.22593238976982208</v>
      </c>
      <c r="Q15" s="8">
        <v>1661000766.5899999</v>
      </c>
      <c r="R15" s="9">
        <f t="shared" ref="R15:R16" si="7">+Q15/$H15</f>
        <v>0.22593238976982208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6860039853.29</v>
      </c>
      <c r="J16" s="11">
        <f>+I16/H16</f>
        <v>0.93311528154917855</v>
      </c>
      <c r="K16" s="10">
        <f>+K15</f>
        <v>491720415.71000004</v>
      </c>
      <c r="L16" s="11">
        <f t="shared" si="4"/>
        <v>6.6884718450821404E-2</v>
      </c>
      <c r="M16" s="10">
        <f>+M15</f>
        <v>5949405881.1099997</v>
      </c>
      <c r="N16" s="11">
        <f t="shared" si="5"/>
        <v>0.80924916801173785</v>
      </c>
      <c r="O16" s="10">
        <f>+O15</f>
        <v>1661000766.5899999</v>
      </c>
      <c r="P16" s="11">
        <f t="shared" si="6"/>
        <v>0.22593238976982208</v>
      </c>
      <c r="Q16" s="10">
        <f>+Q15</f>
        <v>1661000766.5899999</v>
      </c>
      <c r="R16" s="11">
        <f t="shared" si="7"/>
        <v>0.22593238976982208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34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f t="shared" ref="K20:K22" si="9">+H20-I20</f>
        <v>0</v>
      </c>
      <c r="L20" s="9">
        <v>0</v>
      </c>
      <c r="M20" s="8">
        <v>40389055</v>
      </c>
      <c r="N20" s="9">
        <f>+M20/H20</f>
        <v>0.63985738783413015</v>
      </c>
      <c r="O20" s="8">
        <v>30642863</v>
      </c>
      <c r="P20" s="9">
        <f>+O20/H20</f>
        <v>0.48545484104391934</v>
      </c>
      <c r="Q20" s="8">
        <v>30642863</v>
      </c>
      <c r="R20" s="9">
        <f>+Q20/H20</f>
        <v>0.48545484104391934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f t="shared" si="9"/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f t="shared" si="9"/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10">+K23/$H23</f>
        <v>0.75473580439890653</v>
      </c>
      <c r="M23" s="10">
        <f>SUM(M20:M22)</f>
        <v>40389055</v>
      </c>
      <c r="N23" s="11">
        <f t="shared" ref="N23" si="11">+M23/$H23</f>
        <v>0.15693410752655484</v>
      </c>
      <c r="O23" s="10">
        <f>SUM(O20:O22)</f>
        <v>30642863</v>
      </c>
      <c r="P23" s="11">
        <f t="shared" ref="P23" si="12">+O23/$H23</f>
        <v>0.11906469108929359</v>
      </c>
      <c r="Q23" s="10">
        <f>SUM(Q20:Q22)</f>
        <v>30642863</v>
      </c>
      <c r="R23" s="11">
        <f t="shared" ref="R23" si="13">+Q23/$H23</f>
        <v>0.11906469108929359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25122861817.290001</v>
      </c>
      <c r="J25" s="11">
        <f>+I25/H25</f>
        <v>0.97342143100496259</v>
      </c>
      <c r="K25" s="10">
        <f>+K11+K16+K23</f>
        <v>685961593.71000004</v>
      </c>
      <c r="L25" s="11">
        <f>+K25/H25</f>
        <v>2.6578568995037403E-2</v>
      </c>
      <c r="M25" s="10">
        <f>+M11+M16+M23</f>
        <v>12352856872.110001</v>
      </c>
      <c r="N25" s="11">
        <f>+M25/H25</f>
        <v>0.47862921433470229</v>
      </c>
      <c r="O25" s="10">
        <f>+O11+O16+O23</f>
        <v>8040529385.5900002</v>
      </c>
      <c r="P25" s="11">
        <f>+O25/H25</f>
        <v>0.31154188075706851</v>
      </c>
      <c r="Q25" s="10">
        <f>+Q11+Q16+Q23</f>
        <v>8040529385.5900002</v>
      </c>
      <c r="R25" s="11">
        <f>+Q25/H25</f>
        <v>0.31154188075706851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47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24641261190.91</v>
      </c>
      <c r="J30" s="9">
        <f>+I30/H30</f>
        <v>0.99812090316676572</v>
      </c>
      <c r="K30" s="8">
        <f>+H30-I30</f>
        <v>46390488.090000153</v>
      </c>
      <c r="L30" s="9">
        <f>+K30/H30</f>
        <v>1.8790968332342921E-3</v>
      </c>
      <c r="M30" s="8">
        <v>17127070894.91</v>
      </c>
      <c r="N30" s="9">
        <f>+M30/H30</f>
        <v>0.69375050805171401</v>
      </c>
      <c r="O30" s="8">
        <v>6161408157.5900002</v>
      </c>
      <c r="P30" s="9">
        <f>+O30/H30</f>
        <v>0.24957449326097972</v>
      </c>
      <c r="Q30" s="8">
        <v>6161408157.5900002</v>
      </c>
      <c r="R30" s="9">
        <f>+Q30/H30</f>
        <v>0.24957449326097972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47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46404635688</v>
      </c>
      <c r="J31" s="9">
        <f>+I31/H31</f>
        <v>0.92809271376000002</v>
      </c>
      <c r="K31" s="8">
        <f>+H31-I31</f>
        <v>3595364312</v>
      </c>
      <c r="L31" s="9">
        <f>+K31/H31</f>
        <v>7.1907286240000007E-2</v>
      </c>
      <c r="M31" s="8">
        <v>16943235631.219999</v>
      </c>
      <c r="N31" s="9">
        <f>+M31/H31</f>
        <v>0.33886471262439999</v>
      </c>
      <c r="O31" s="8">
        <v>6326892266.0799999</v>
      </c>
      <c r="P31" s="9">
        <f>+O31/H31</f>
        <v>0.12653784532160001</v>
      </c>
      <c r="Q31" s="8">
        <v>6326892266.0799999</v>
      </c>
      <c r="R31" s="9">
        <f>+Q31/H31</f>
        <v>0.12653784532160001</v>
      </c>
    </row>
    <row r="32" spans="1:18" ht="54" customHeight="1" x14ac:dyDescent="0.2">
      <c r="A32" s="5" t="s">
        <v>46</v>
      </c>
      <c r="B32" s="6" t="s">
        <v>23</v>
      </c>
      <c r="C32" s="6" t="s">
        <v>40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19349258687.669998</v>
      </c>
      <c r="J32" s="9">
        <f t="shared" ref="J32:J35" si="14">+I32/H32</f>
        <v>0.96768800308162428</v>
      </c>
      <c r="K32" s="8">
        <f>+H32-I32</f>
        <v>646089633.33000183</v>
      </c>
      <c r="L32" s="9">
        <f t="shared" ref="L32:L35" si="15">+K32/H32</f>
        <v>3.2311996918375753E-2</v>
      </c>
      <c r="M32" s="8">
        <v>18054194118</v>
      </c>
      <c r="N32" s="9">
        <f t="shared" ref="N32:N35" si="16">+M32/H32</f>
        <v>0.90291971053280862</v>
      </c>
      <c r="O32" s="8">
        <v>2782004188</v>
      </c>
      <c r="P32" s="9">
        <f t="shared" ref="P32:P35" si="17">+O32/H32</f>
        <v>0.1391325694025653</v>
      </c>
      <c r="Q32" s="8">
        <v>2782004188</v>
      </c>
      <c r="R32" s="9">
        <f t="shared" ref="R32:R35" si="18">+Q32/H32</f>
        <v>0.1391325694025653</v>
      </c>
    </row>
    <row r="33" spans="1:18" x14ac:dyDescent="0.2">
      <c r="A33" s="48" t="s">
        <v>48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90395155566.580002</v>
      </c>
      <c r="J33" s="11">
        <f t="shared" si="14"/>
        <v>0.95471368214547492</v>
      </c>
      <c r="K33" s="10">
        <f>SUM(K30:K32)</f>
        <v>4287844433.420002</v>
      </c>
      <c r="L33" s="11">
        <f t="shared" si="15"/>
        <v>4.5286317854525124E-2</v>
      </c>
      <c r="M33" s="10">
        <f>SUM(M30:M32)</f>
        <v>52124500644.129997</v>
      </c>
      <c r="N33" s="11">
        <f t="shared" si="16"/>
        <v>0.55051593891332129</v>
      </c>
      <c r="O33" s="10">
        <f>SUM(O30:O32)</f>
        <v>15270304611.67</v>
      </c>
      <c r="P33" s="11">
        <f t="shared" si="17"/>
        <v>0.1612782084605473</v>
      </c>
      <c r="Q33" s="10">
        <f>SUM(Q30:Q32)</f>
        <v>15270304611.67</v>
      </c>
      <c r="R33" s="11">
        <f t="shared" si="18"/>
        <v>0.1612782084605473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49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115518017383.87</v>
      </c>
      <c r="J35" s="11">
        <f t="shared" si="14"/>
        <v>0.95872080041344998</v>
      </c>
      <c r="K35" s="43">
        <f>+K25+K33</f>
        <v>4973806027.130002</v>
      </c>
      <c r="L35" s="11">
        <f t="shared" si="15"/>
        <v>4.1279199586549957E-2</v>
      </c>
      <c r="M35" s="43">
        <f>+M25+M33</f>
        <v>64477357516.239998</v>
      </c>
      <c r="N35" s="11">
        <f t="shared" si="16"/>
        <v>0.5351181158268844</v>
      </c>
      <c r="O35" s="43">
        <f>+O25+O33</f>
        <v>23310833997.260002</v>
      </c>
      <c r="P35" s="11">
        <f t="shared" si="17"/>
        <v>0.19346403214221669</v>
      </c>
      <c r="Q35" s="43">
        <f>+Q25+Q33</f>
        <v>23310833997.260002</v>
      </c>
      <c r="R35" s="11">
        <f t="shared" si="18"/>
        <v>0.19346403214221669</v>
      </c>
    </row>
    <row r="36" spans="1:18" ht="0" hidden="1" customHeight="1" x14ac:dyDescent="0.2"/>
    <row r="37" spans="1:18" ht="24.75" customHeight="1" x14ac:dyDescent="0.2">
      <c r="A37" s="46" t="s">
        <v>50</v>
      </c>
      <c r="B37" s="46"/>
      <c r="C37" s="46"/>
      <c r="D37" s="44">
        <v>45782</v>
      </c>
      <c r="K37" s="40"/>
    </row>
    <row r="38" spans="1:18" x14ac:dyDescent="0.2">
      <c r="A38" s="1" t="s">
        <v>51</v>
      </c>
    </row>
    <row r="40" spans="1:18" x14ac:dyDescent="0.2">
      <c r="H40" s="40"/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7:C37"/>
    <mergeCell ref="A18:B18"/>
    <mergeCell ref="A25:D25"/>
    <mergeCell ref="A33:D33"/>
    <mergeCell ref="A35:D35"/>
    <mergeCell ref="A23:D2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2025-06-11T14:22:17Z</dcterms:modified>
  <cp:category/>
  <cp:contentStatus/>
</cp:coreProperties>
</file>