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cceficiente-my.sharepoint.com/personal/jenny_fonseca_colombiacompra_gov_co/Documents/Documentos/ANCP-CCE/Portal web/JULIO Y AGOSTO/28082025 PRE AUDIENCIA/"/>
    </mc:Choice>
  </mc:AlternateContent>
  <xr:revisionPtr revIDLastSave="1" documentId="13_ncr:1_{03C26908-3945-4996-BA74-8586F0B4CD24}" xr6:coauthVersionLast="47" xr6:coauthVersionMax="47" xr10:uidLastSave="{B665FFA3-75BE-4D69-9498-9550815B1E2E}"/>
  <bookViews>
    <workbookView xWindow="-108" yWindow="-108" windowWidth="23256" windowHeight="12456" firstSheet="1" activeTab="1" xr2:uid="{251BEFCD-E20C-4043-9573-AC4C27C7F662}"/>
  </bookViews>
  <sheets>
    <sheet name="Sheet2" sheetId="8" state="hidden" r:id="rId1"/>
    <sheet name="HABILITADOS Y RECHAZADOS LOTE 1" sheetId="1" r:id="rId2"/>
    <sheet name="Lote 1 BALANCE SUB" sheetId="6" state="hidden" r:id="rId3"/>
    <sheet name="OFERENTES RECHAZADOS" sheetId="4" state="hidden" r:id="rId4"/>
    <sheet name="Hoja2" sheetId="2" state="hidden" r:id="rId5"/>
    <sheet name="HABILITADOS Y RECHAZADOS LOTE 2" sheetId="5" r:id="rId6"/>
  </sheets>
  <definedNames>
    <definedName name="_xlnm._FilterDatabase" localSheetId="1" hidden="1">'HABILITADOS Y RECHAZADOS LOTE 1'!$A$2:$BL$749</definedName>
    <definedName name="_xlnm._FilterDatabase" localSheetId="5" hidden="1">'HABILITADOS Y RECHAZADOS LOTE 2'!$A$1:$L$1</definedName>
    <definedName name="_xlnm._FilterDatabase" localSheetId="3" hidden="1">'OFERENTES RECHAZADOS'!$A$1:$F$162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12" i="1" l="1" a="1"/>
  <c r="P712" i="1" s="1"/>
  <c r="P690" i="1" a="1"/>
  <c r="P690" i="1" s="1"/>
  <c r="P666" i="1" a="1"/>
  <c r="P666" i="1" s="1"/>
  <c r="P633" i="1" a="1"/>
  <c r="P633" i="1" s="1"/>
  <c r="P612" i="1" a="1"/>
  <c r="P612" i="1" s="1"/>
  <c r="P492" i="1" a="1"/>
  <c r="P492" i="1" s="1"/>
  <c r="P451" i="1" a="1"/>
  <c r="P451" i="1" s="1"/>
  <c r="P409" i="1" a="1"/>
  <c r="P409" i="1" s="1"/>
  <c r="P408" i="1" a="1"/>
  <c r="P408" i="1" s="1"/>
  <c r="P396" i="1" a="1"/>
  <c r="P396" i="1" s="1"/>
  <c r="P384" i="1" a="1"/>
  <c r="P384" i="1" s="1"/>
  <c r="P347" i="1" a="1"/>
  <c r="P347" i="1" s="1"/>
  <c r="P336" i="1" a="1"/>
  <c r="P336" i="1" s="1"/>
  <c r="P283" i="1" a="1"/>
  <c r="P283" i="1" s="1"/>
  <c r="P274" i="1" a="1"/>
  <c r="P274" i="1" s="1"/>
  <c r="P251" i="1" a="1"/>
  <c r="P251" i="1" s="1"/>
  <c r="P248" i="1" a="1"/>
  <c r="P248" i="1" s="1"/>
  <c r="P227" i="1" a="1"/>
  <c r="P227" i="1" s="1"/>
  <c r="P222" i="1" a="1"/>
  <c r="P222" i="1" s="1"/>
  <c r="P215" i="1" a="1"/>
  <c r="P215" i="1" s="1"/>
  <c r="P202" i="1" a="1"/>
  <c r="P202" i="1" s="1"/>
  <c r="P201" i="1" a="1"/>
  <c r="P201" i="1" s="1"/>
  <c r="P197" i="1" a="1"/>
  <c r="P197" i="1" s="1"/>
  <c r="P194" i="1" a="1"/>
  <c r="P194" i="1" s="1"/>
  <c r="P172" i="1" a="1"/>
  <c r="P172" i="1" s="1"/>
  <c r="P156" i="1" a="1"/>
  <c r="P156" i="1" s="1"/>
  <c r="P146" i="1" a="1"/>
  <c r="P146" i="1" s="1"/>
  <c r="P135" i="1" a="1"/>
  <c r="P135" i="1" s="1"/>
  <c r="P111" i="1" a="1"/>
  <c r="P111" i="1" s="1"/>
  <c r="P110" i="1" a="1"/>
  <c r="P110" i="1" s="1"/>
  <c r="P109" i="1" a="1"/>
  <c r="P109" i="1" s="1"/>
  <c r="P102" i="1" a="1"/>
  <c r="P102" i="1" s="1"/>
  <c r="P94" i="1" a="1"/>
  <c r="P94" i="1" s="1"/>
  <c r="P92" i="1" a="1"/>
  <c r="P92" i="1" s="1"/>
  <c r="P58" i="1" a="1"/>
  <c r="P58" i="1" s="1"/>
  <c r="P50" i="1" a="1"/>
  <c r="P50" i="1" s="1"/>
  <c r="P34" i="1" a="1"/>
  <c r="P34" i="1" s="1"/>
  <c r="P24" i="1" a="1"/>
  <c r="P24" i="1" s="1"/>
  <c r="P13" i="1" a="1"/>
  <c r="P13" i="1" s="1"/>
  <c r="P556" i="1" l="1" a="1"/>
  <c r="P556" i="1" s="1"/>
  <c r="P41" i="1" a="1"/>
  <c r="P41" i="1" s="1"/>
  <c r="P82" i="1" l="1" a="1"/>
  <c r="P82" i="1" s="1"/>
  <c r="P604" i="1" a="1"/>
  <c r="P604" i="1" s="1"/>
  <c r="P714" i="1" a="1"/>
  <c r="P714" i="1" s="1"/>
  <c r="P675" i="1" a="1"/>
  <c r="P675" i="1" s="1"/>
  <c r="P113" i="1" a="1"/>
  <c r="P113" i="1" s="1"/>
  <c r="P577" i="1" a="1"/>
  <c r="P577" i="1" s="1"/>
  <c r="P679" i="1" a="1"/>
  <c r="P679" i="1" s="1"/>
  <c r="P295" i="1" a="1"/>
  <c r="P295" i="1" s="1"/>
  <c r="P607" i="1" a="1"/>
  <c r="P607" i="1" s="1"/>
  <c r="D45" i="6" a="1"/>
  <c r="D45" i="6" s="1"/>
  <c r="D44" i="6" a="1"/>
  <c r="D44" i="6" s="1"/>
  <c r="D43" i="6" a="1"/>
  <c r="D43" i="6" s="1"/>
  <c r="D42" i="6" a="1"/>
  <c r="D42" i="6" s="1"/>
  <c r="D41" i="6" a="1"/>
  <c r="D41" i="6" s="1"/>
  <c r="D40" i="6" a="1"/>
  <c r="D40" i="6" s="1"/>
  <c r="D39" i="6" a="1"/>
  <c r="D39" i="6" s="1"/>
  <c r="D38" i="6" a="1"/>
  <c r="D38" i="6" s="1"/>
  <c r="D37" i="6"/>
  <c r="C45" i="6" a="1"/>
  <c r="C45" i="6" s="1"/>
  <c r="C44" i="6" a="1"/>
  <c r="C44" i="6" s="1"/>
  <c r="C43" i="6" a="1"/>
  <c r="C43" i="6" s="1"/>
  <c r="C42" i="6" a="1"/>
  <c r="C42" i="6" s="1"/>
  <c r="C41" i="6" a="1"/>
  <c r="C41" i="6" s="1"/>
  <c r="C40" i="6" a="1"/>
  <c r="C40" i="6" s="1"/>
  <c r="C39" i="6" a="1"/>
  <c r="C39" i="6" s="1"/>
  <c r="C38" i="6" a="1"/>
  <c r="C38" i="6" s="1"/>
  <c r="C37" i="6"/>
  <c r="B45" i="6" a="1"/>
  <c r="B45" i="6" s="1"/>
  <c r="B44" i="6" a="1"/>
  <c r="B44" i="6" s="1"/>
  <c r="B43" i="6" a="1"/>
  <c r="B43" i="6" s="1"/>
  <c r="B42" i="6" a="1"/>
  <c r="B42" i="6" s="1"/>
  <c r="B41" i="6" a="1"/>
  <c r="B41" i="6" s="1"/>
  <c r="B40" i="6" a="1"/>
  <c r="B40" i="6" s="1"/>
  <c r="B39" i="6" a="1"/>
  <c r="B39" i="6" s="1"/>
  <c r="B38" i="6" a="1"/>
  <c r="B38" i="6" s="1"/>
  <c r="P64" i="1" a="1"/>
  <c r="P64" i="1" s="1"/>
  <c r="P597" i="1" l="1" a="1"/>
  <c r="P597" i="1" s="1"/>
  <c r="P749" i="1" a="1"/>
  <c r="P749" i="1" s="1"/>
  <c r="P748" i="1" a="1"/>
  <c r="P748" i="1" s="1"/>
  <c r="P745" i="1" a="1"/>
  <c r="P745" i="1" s="1"/>
  <c r="P744" i="1" a="1"/>
  <c r="P744" i="1" s="1"/>
  <c r="P738" i="1" a="1"/>
  <c r="P738" i="1" s="1"/>
  <c r="P735" i="1" a="1"/>
  <c r="P735" i="1" s="1"/>
  <c r="P733" i="1" a="1"/>
  <c r="P733" i="1" s="1"/>
  <c r="P731" i="1" a="1"/>
  <c r="P731" i="1" s="1"/>
  <c r="P730" i="1" a="1"/>
  <c r="P730" i="1" s="1"/>
  <c r="P729" i="1" a="1"/>
  <c r="P729" i="1" s="1"/>
  <c r="P728" i="1" a="1"/>
  <c r="P728" i="1" s="1"/>
  <c r="P725" i="1" a="1"/>
  <c r="P725" i="1" s="1"/>
  <c r="P724" i="1" a="1"/>
  <c r="P724" i="1" s="1"/>
  <c r="P721" i="1" a="1"/>
  <c r="P721" i="1" s="1"/>
  <c r="P717" i="1" a="1"/>
  <c r="P717" i="1" s="1"/>
  <c r="P716" i="1" a="1"/>
  <c r="P716" i="1" s="1"/>
  <c r="P715" i="1" a="1"/>
  <c r="P715" i="1" s="1"/>
  <c r="P709" i="1" a="1"/>
  <c r="P709" i="1" s="1"/>
  <c r="P706" i="1" a="1"/>
  <c r="P706" i="1" s="1"/>
  <c r="P705" i="1" a="1"/>
  <c r="P705" i="1" s="1"/>
  <c r="P704" i="1" a="1"/>
  <c r="P704" i="1" s="1"/>
  <c r="P702" i="1" a="1"/>
  <c r="P702" i="1" s="1"/>
  <c r="P699" i="1" a="1"/>
  <c r="P699" i="1" s="1"/>
  <c r="P698" i="1" a="1"/>
  <c r="P698" i="1" s="1"/>
  <c r="P696" i="1" a="1"/>
  <c r="P696" i="1" s="1"/>
  <c r="P692" i="1" a="1"/>
  <c r="P692" i="1" s="1"/>
  <c r="P688" i="1" a="1"/>
  <c r="P688" i="1" s="1"/>
  <c r="P687" i="1" a="1"/>
  <c r="P687" i="1" s="1"/>
  <c r="P686" i="1" a="1"/>
  <c r="P686" i="1" s="1"/>
  <c r="P685" i="1" a="1"/>
  <c r="P685" i="1" s="1"/>
  <c r="P683" i="1" a="1"/>
  <c r="P683" i="1" s="1"/>
  <c r="P677" i="1" a="1"/>
  <c r="P677" i="1" s="1"/>
  <c r="P662" i="1" a="1"/>
  <c r="P662" i="1" s="1"/>
  <c r="P659" i="1" a="1"/>
  <c r="P659" i="1" s="1"/>
  <c r="P658" i="1" a="1"/>
  <c r="P658" i="1" s="1"/>
  <c r="P657" i="1" a="1"/>
  <c r="P657" i="1" s="1"/>
  <c r="P654" i="1" a="1"/>
  <c r="P654" i="1" s="1"/>
  <c r="P653" i="1" a="1"/>
  <c r="P653" i="1" s="1"/>
  <c r="P650" i="1" a="1"/>
  <c r="P650" i="1" s="1"/>
  <c r="P648" i="1" a="1"/>
  <c r="P648" i="1" s="1"/>
  <c r="P645" i="1" a="1"/>
  <c r="P645" i="1" s="1"/>
  <c r="P644" i="1" a="1"/>
  <c r="P644" i="1" s="1"/>
  <c r="P643" i="1" a="1"/>
  <c r="P643" i="1" s="1"/>
  <c r="P642" i="1" a="1"/>
  <c r="P642" i="1" s="1"/>
  <c r="P641" i="1" a="1"/>
  <c r="P641" i="1" s="1"/>
  <c r="P638" i="1" a="1"/>
  <c r="P638" i="1" s="1"/>
  <c r="P636" i="1" a="1"/>
  <c r="P636" i="1" s="1"/>
  <c r="P634" i="1" a="1"/>
  <c r="P634" i="1" s="1"/>
  <c r="P632" i="1" a="1"/>
  <c r="P632" i="1" s="1"/>
  <c r="P631" i="1" a="1"/>
  <c r="P631" i="1" s="1"/>
  <c r="P630" i="1" a="1"/>
  <c r="P630" i="1" s="1"/>
  <c r="P629" i="1" a="1"/>
  <c r="P629" i="1" s="1"/>
  <c r="P628" i="1" a="1"/>
  <c r="P628" i="1" s="1"/>
  <c r="P625" i="1" a="1"/>
  <c r="P625" i="1" s="1"/>
  <c r="P623" i="1" a="1"/>
  <c r="P623" i="1" s="1"/>
  <c r="P621" i="1" a="1"/>
  <c r="P621" i="1" s="1"/>
  <c r="P620" i="1" a="1"/>
  <c r="P620" i="1" s="1"/>
  <c r="P619" i="1" a="1"/>
  <c r="P619" i="1" s="1"/>
  <c r="P618" i="1" a="1"/>
  <c r="P618" i="1" s="1"/>
  <c r="P617" i="1" a="1"/>
  <c r="P617" i="1" s="1"/>
  <c r="P616" i="1" a="1"/>
  <c r="P616" i="1" s="1"/>
  <c r="P610" i="1" a="1"/>
  <c r="P610" i="1" s="1"/>
  <c r="P606" i="1" a="1"/>
  <c r="P606" i="1" s="1"/>
  <c r="P605" i="1" a="1"/>
  <c r="P605" i="1" s="1"/>
  <c r="P598" i="1" a="1"/>
  <c r="P598" i="1" s="1"/>
  <c r="P588" i="1" a="1"/>
  <c r="P588" i="1" s="1"/>
  <c r="P587" i="1" a="1"/>
  <c r="P587" i="1" s="1"/>
  <c r="P576" i="1" a="1"/>
  <c r="P576" i="1" s="1"/>
  <c r="P575" i="1" a="1"/>
  <c r="P575" i="1" s="1"/>
  <c r="P574" i="1" a="1"/>
  <c r="P574" i="1" s="1"/>
  <c r="P570" i="1" a="1"/>
  <c r="P570" i="1" s="1"/>
  <c r="P569" i="1" a="1"/>
  <c r="P569" i="1" s="1"/>
  <c r="P567" i="1" a="1"/>
  <c r="P567" i="1" s="1"/>
  <c r="P562" i="1" a="1"/>
  <c r="P562" i="1" s="1"/>
  <c r="P560" i="1" a="1"/>
  <c r="P560" i="1" s="1"/>
  <c r="P557" i="1" a="1"/>
  <c r="P557" i="1" s="1"/>
  <c r="P555" i="1" a="1"/>
  <c r="P555" i="1" s="1"/>
  <c r="P554" i="1" a="1"/>
  <c r="P554" i="1" s="1"/>
  <c r="P553" i="1" a="1"/>
  <c r="P553" i="1" s="1"/>
  <c r="P552" i="1" a="1"/>
  <c r="P552" i="1" s="1"/>
  <c r="P551" i="1" a="1"/>
  <c r="P551" i="1" s="1"/>
  <c r="P550" i="1" a="1"/>
  <c r="P550" i="1" s="1"/>
  <c r="P544" i="1" a="1"/>
  <c r="P544" i="1" s="1"/>
  <c r="P537" i="1" a="1"/>
  <c r="P537" i="1" s="1"/>
  <c r="P536" i="1" a="1"/>
  <c r="P536" i="1" s="1"/>
  <c r="P534" i="1" a="1"/>
  <c r="P534" i="1" s="1"/>
  <c r="P530" i="1" a="1"/>
  <c r="P530" i="1" s="1"/>
  <c r="P529" i="1" a="1"/>
  <c r="P529" i="1" s="1"/>
  <c r="P525" i="1" a="1"/>
  <c r="P525" i="1" s="1"/>
  <c r="P524" i="1" a="1"/>
  <c r="P524" i="1" s="1"/>
  <c r="P523" i="1" a="1"/>
  <c r="P523" i="1" s="1"/>
  <c r="P520" i="1" a="1"/>
  <c r="P520" i="1" s="1"/>
  <c r="P518" i="1" a="1"/>
  <c r="P518" i="1" s="1"/>
  <c r="P516" i="1" a="1"/>
  <c r="P516" i="1" s="1"/>
  <c r="P515" i="1" a="1"/>
  <c r="P515" i="1" s="1"/>
  <c r="P514" i="1" a="1"/>
  <c r="P514" i="1" s="1"/>
  <c r="P510" i="1" a="1"/>
  <c r="P510" i="1" s="1"/>
  <c r="P506" i="1" a="1"/>
  <c r="P506" i="1" s="1"/>
  <c r="P504" i="1" a="1"/>
  <c r="P504" i="1" s="1"/>
  <c r="P503" i="1" a="1"/>
  <c r="P503" i="1" s="1"/>
  <c r="P502" i="1" a="1"/>
  <c r="P502" i="1" s="1"/>
  <c r="P501" i="1" a="1"/>
  <c r="P501" i="1" s="1"/>
  <c r="P500" i="1" a="1"/>
  <c r="P500" i="1" s="1"/>
  <c r="P498" i="1" a="1"/>
  <c r="P498" i="1" s="1"/>
  <c r="P497" i="1" a="1"/>
  <c r="P497" i="1" s="1"/>
  <c r="P496" i="1" a="1"/>
  <c r="P496" i="1" s="1"/>
  <c r="P493" i="1" a="1"/>
  <c r="P493" i="1" s="1"/>
  <c r="P491" i="1" a="1"/>
  <c r="P491" i="1" s="1"/>
  <c r="P490" i="1" a="1"/>
  <c r="P490" i="1" s="1"/>
  <c r="P486" i="1" a="1"/>
  <c r="P486" i="1" s="1"/>
  <c r="P485" i="1" a="1"/>
  <c r="P485" i="1" s="1"/>
  <c r="P481" i="1" a="1"/>
  <c r="P481" i="1" s="1"/>
  <c r="P480" i="1" a="1"/>
  <c r="P480" i="1" s="1"/>
  <c r="P479" i="1" a="1"/>
  <c r="P479" i="1" s="1"/>
  <c r="P474" i="1" a="1"/>
  <c r="P474" i="1" s="1"/>
  <c r="P473" i="1" a="1"/>
  <c r="P473" i="1" s="1"/>
  <c r="P472" i="1" a="1"/>
  <c r="P472" i="1" s="1"/>
  <c r="P471" i="1" a="1"/>
  <c r="P471" i="1" s="1"/>
  <c r="P470" i="1" a="1"/>
  <c r="P470" i="1" s="1"/>
  <c r="P469" i="1" a="1"/>
  <c r="P469" i="1" s="1"/>
  <c r="P467" i="1" a="1"/>
  <c r="P467" i="1" s="1"/>
  <c r="P465" i="1" a="1"/>
  <c r="P465" i="1" s="1"/>
  <c r="P463" i="1" a="1"/>
  <c r="P463" i="1" s="1"/>
  <c r="P460" i="1" a="1"/>
  <c r="P460" i="1" s="1"/>
  <c r="P459" i="1" a="1"/>
  <c r="P459" i="1" s="1"/>
  <c r="P458" i="1" a="1"/>
  <c r="P458" i="1" s="1"/>
  <c r="P457" i="1" a="1"/>
  <c r="P457" i="1" s="1"/>
  <c r="P456" i="1" a="1"/>
  <c r="P456" i="1" s="1"/>
  <c r="P449" i="1" a="1"/>
  <c r="P449" i="1" s="1"/>
  <c r="P448" i="1" a="1"/>
  <c r="P448" i="1" s="1"/>
  <c r="P446" i="1" a="1"/>
  <c r="P446" i="1" s="1"/>
  <c r="P445" i="1" a="1"/>
  <c r="P445" i="1" s="1"/>
  <c r="P442" i="1" a="1"/>
  <c r="P442" i="1" s="1"/>
  <c r="P441" i="1" a="1"/>
  <c r="P441" i="1" s="1"/>
  <c r="P440" i="1" a="1"/>
  <c r="P440" i="1" s="1"/>
  <c r="P439" i="1" a="1"/>
  <c r="P439" i="1" s="1"/>
  <c r="P438" i="1" a="1"/>
  <c r="P438" i="1" s="1"/>
  <c r="P437" i="1" a="1"/>
  <c r="P437" i="1" s="1"/>
  <c r="P434" i="1" a="1"/>
  <c r="P434" i="1" s="1"/>
  <c r="P433" i="1" a="1"/>
  <c r="P433" i="1" s="1"/>
  <c r="P432" i="1" a="1"/>
  <c r="P432" i="1" s="1"/>
  <c r="P431" i="1" a="1"/>
  <c r="P431" i="1" s="1"/>
  <c r="P430" i="1" a="1"/>
  <c r="P430" i="1" s="1"/>
  <c r="P429" i="1" a="1"/>
  <c r="P429" i="1" s="1"/>
  <c r="P428" i="1" a="1"/>
  <c r="P428" i="1" s="1"/>
  <c r="P427" i="1" a="1"/>
  <c r="P427" i="1" s="1"/>
  <c r="P426" i="1" a="1"/>
  <c r="P426" i="1" s="1"/>
  <c r="P424" i="1" a="1"/>
  <c r="P424" i="1" s="1"/>
  <c r="P422" i="1" a="1"/>
  <c r="P422" i="1" s="1"/>
  <c r="P421" i="1" a="1"/>
  <c r="P421" i="1" s="1"/>
  <c r="P417" i="1" a="1"/>
  <c r="P417" i="1" s="1"/>
  <c r="P415" i="1" a="1"/>
  <c r="P415" i="1" s="1"/>
  <c r="P414" i="1" a="1"/>
  <c r="P414" i="1" s="1"/>
  <c r="P413" i="1" a="1"/>
  <c r="P413" i="1" s="1"/>
  <c r="P412" i="1" a="1"/>
  <c r="P412" i="1" s="1"/>
  <c r="P406" i="1" a="1"/>
  <c r="P406" i="1" s="1"/>
  <c r="P405" i="1" a="1"/>
  <c r="P405" i="1" s="1"/>
  <c r="P400" i="1" a="1"/>
  <c r="P400" i="1" s="1"/>
  <c r="P398" i="1" a="1"/>
  <c r="P398" i="1" s="1"/>
  <c r="P397" i="1" a="1"/>
  <c r="P397" i="1" s="1"/>
  <c r="P395" i="1" a="1"/>
  <c r="P395" i="1" s="1"/>
  <c r="P392" i="1" a="1"/>
  <c r="P392" i="1" s="1"/>
  <c r="P391" i="1" a="1"/>
  <c r="P391" i="1" s="1"/>
  <c r="P390" i="1" a="1"/>
  <c r="P390" i="1" s="1"/>
  <c r="P389" i="1" a="1"/>
  <c r="P389" i="1" s="1"/>
  <c r="P388" i="1" a="1"/>
  <c r="P388" i="1" s="1"/>
  <c r="P387" i="1" a="1"/>
  <c r="P387" i="1" s="1"/>
  <c r="P386" i="1" a="1"/>
  <c r="P386" i="1" s="1"/>
  <c r="P385" i="1" a="1"/>
  <c r="P385" i="1" s="1"/>
  <c r="P383" i="1" a="1"/>
  <c r="P383" i="1" s="1"/>
  <c r="P381" i="1" a="1"/>
  <c r="P381" i="1" s="1"/>
  <c r="P379" i="1" a="1"/>
  <c r="P379" i="1" s="1"/>
  <c r="P378" i="1" a="1"/>
  <c r="P378" i="1" s="1"/>
  <c r="P377" i="1" a="1"/>
  <c r="P377" i="1" s="1"/>
  <c r="P375" i="1" a="1"/>
  <c r="P375" i="1" s="1"/>
  <c r="P374" i="1" a="1"/>
  <c r="P374" i="1" s="1"/>
  <c r="P373" i="1" a="1"/>
  <c r="P373" i="1" s="1"/>
  <c r="P372" i="1" a="1"/>
  <c r="P372" i="1" s="1"/>
  <c r="P371" i="1" a="1"/>
  <c r="P371" i="1" s="1"/>
  <c r="P369" i="1" a="1"/>
  <c r="P369" i="1" s="1"/>
  <c r="P368" i="1" a="1"/>
  <c r="P368" i="1" s="1"/>
  <c r="P364" i="1" a="1"/>
  <c r="P364" i="1" s="1"/>
  <c r="P363" i="1" a="1"/>
  <c r="P363" i="1" s="1"/>
  <c r="P362" i="1" a="1"/>
  <c r="P362" i="1" s="1"/>
  <c r="P360" i="1" a="1"/>
  <c r="P360" i="1" s="1"/>
  <c r="P352" i="1" a="1"/>
  <c r="P352" i="1" s="1"/>
  <c r="P351" i="1" a="1"/>
  <c r="P351" i="1" s="1"/>
  <c r="P348" i="1" a="1"/>
  <c r="P348" i="1" s="1"/>
  <c r="P342" i="1" a="1"/>
  <c r="P342" i="1" s="1"/>
  <c r="P341" i="1" a="1"/>
  <c r="P341" i="1" s="1"/>
  <c r="P340" i="1" a="1"/>
  <c r="P340" i="1" s="1"/>
  <c r="P335" i="1" a="1"/>
  <c r="P335" i="1" s="1"/>
  <c r="P334" i="1" a="1"/>
  <c r="P334" i="1" s="1"/>
  <c r="P333" i="1" a="1"/>
  <c r="P333" i="1" s="1"/>
  <c r="P331" i="1" a="1"/>
  <c r="P331" i="1" s="1"/>
  <c r="P329" i="1" a="1"/>
  <c r="P329" i="1" s="1"/>
  <c r="P328" i="1" a="1"/>
  <c r="P328" i="1" s="1"/>
  <c r="P325" i="1" a="1"/>
  <c r="P325" i="1" s="1"/>
  <c r="P324" i="1" a="1"/>
  <c r="P324" i="1" s="1"/>
  <c r="P323" i="1" a="1"/>
  <c r="P323" i="1" s="1"/>
  <c r="P322" i="1" a="1"/>
  <c r="P322" i="1" s="1"/>
  <c r="P319" i="1" a="1"/>
  <c r="P319" i="1" s="1"/>
  <c r="P315" i="1" a="1"/>
  <c r="P315" i="1" s="1"/>
  <c r="P313" i="1" a="1"/>
  <c r="P313" i="1" s="1"/>
  <c r="P312" i="1" a="1"/>
  <c r="P312" i="1" s="1"/>
  <c r="P311" i="1" a="1"/>
  <c r="P311" i="1" s="1"/>
  <c r="P310" i="1" a="1"/>
  <c r="P310" i="1" s="1"/>
  <c r="P308" i="1" a="1"/>
  <c r="P308" i="1" s="1"/>
  <c r="P307" i="1" a="1"/>
  <c r="P307" i="1" s="1"/>
  <c r="P306" i="1" a="1"/>
  <c r="P306" i="1" s="1"/>
  <c r="P304" i="1" a="1"/>
  <c r="P304" i="1" s="1"/>
  <c r="P302" i="1" a="1"/>
  <c r="P302" i="1" s="1"/>
  <c r="P301" i="1" a="1"/>
  <c r="P301" i="1" s="1"/>
  <c r="P297" i="1" a="1"/>
  <c r="P297" i="1" s="1"/>
  <c r="P296" i="1" a="1"/>
  <c r="P296" i="1" s="1"/>
  <c r="P294" i="1" a="1"/>
  <c r="P294" i="1" s="1"/>
  <c r="P293" i="1" a="1"/>
  <c r="P293" i="1" s="1"/>
  <c r="P292" i="1" a="1"/>
  <c r="P292" i="1" s="1"/>
  <c r="P291" i="1" a="1"/>
  <c r="P291" i="1" s="1"/>
  <c r="P289" i="1" a="1"/>
  <c r="P289" i="1" s="1"/>
  <c r="P285" i="1" a="1"/>
  <c r="P285" i="1" s="1"/>
  <c r="P284" i="1" a="1"/>
  <c r="P284" i="1" s="1"/>
  <c r="P278" i="1" a="1"/>
  <c r="P278" i="1" s="1"/>
  <c r="P276" i="1" a="1"/>
  <c r="P276" i="1" s="1"/>
  <c r="P273" i="1" a="1"/>
  <c r="P273" i="1" s="1"/>
  <c r="P272" i="1" a="1"/>
  <c r="P272" i="1" s="1"/>
  <c r="P269" i="1" a="1"/>
  <c r="P269" i="1" s="1"/>
  <c r="P267" i="1" a="1"/>
  <c r="P267" i="1" s="1"/>
  <c r="P263" i="1" a="1"/>
  <c r="P263" i="1" s="1"/>
  <c r="P261" i="1" a="1"/>
  <c r="P261" i="1" s="1"/>
  <c r="P259" i="1" a="1"/>
  <c r="P259" i="1" s="1"/>
  <c r="P257" i="1" a="1"/>
  <c r="P257" i="1" s="1"/>
  <c r="P255" i="1" a="1"/>
  <c r="P255" i="1" s="1"/>
  <c r="P253" i="1" a="1"/>
  <c r="P253" i="1" s="1"/>
  <c r="P252" i="1" a="1"/>
  <c r="P252" i="1" s="1"/>
  <c r="P250" i="1" a="1"/>
  <c r="P250" i="1" s="1"/>
  <c r="P249" i="1" a="1"/>
  <c r="P249" i="1" s="1"/>
  <c r="P247" i="1" a="1"/>
  <c r="P247" i="1" s="1"/>
  <c r="P246" i="1" a="1"/>
  <c r="P246" i="1" s="1"/>
  <c r="P245" i="1" a="1"/>
  <c r="P245" i="1" s="1"/>
  <c r="P244" i="1" a="1"/>
  <c r="P244" i="1" s="1"/>
  <c r="P240" i="1" a="1"/>
  <c r="P240" i="1" s="1"/>
  <c r="P238" i="1" a="1"/>
  <c r="P238" i="1" s="1"/>
  <c r="P237" i="1" a="1"/>
  <c r="P237" i="1" s="1"/>
  <c r="P235" i="1" a="1"/>
  <c r="P235" i="1" s="1"/>
  <c r="P234" i="1" a="1"/>
  <c r="P234" i="1" s="1"/>
  <c r="P232" i="1" a="1"/>
  <c r="P232" i="1" s="1"/>
  <c r="P230" i="1" a="1"/>
  <c r="P230" i="1" s="1"/>
  <c r="P229" i="1" a="1"/>
  <c r="P229" i="1" s="1"/>
  <c r="P228" i="1" a="1"/>
  <c r="P228" i="1" s="1"/>
  <c r="P225" i="1" a="1"/>
  <c r="P225" i="1" s="1"/>
  <c r="P220" i="1" a="1"/>
  <c r="P220" i="1" s="1"/>
  <c r="P218" i="1" a="1"/>
  <c r="P218" i="1" s="1"/>
  <c r="P216" i="1" a="1"/>
  <c r="P216" i="1" s="1"/>
  <c r="P214" i="1" a="1"/>
  <c r="P214" i="1" s="1"/>
  <c r="P213" i="1" a="1"/>
  <c r="P213" i="1" s="1"/>
  <c r="P212" i="1" a="1"/>
  <c r="P212" i="1" s="1"/>
  <c r="P211" i="1" a="1"/>
  <c r="P211" i="1" s="1"/>
  <c r="P210" i="1" a="1"/>
  <c r="P210" i="1" s="1"/>
  <c r="P209" i="1" a="1"/>
  <c r="P209" i="1" s="1"/>
  <c r="P207" i="1" a="1"/>
  <c r="P207" i="1" s="1"/>
  <c r="P206" i="1" a="1"/>
  <c r="P206" i="1" s="1"/>
  <c r="P205" i="1" a="1"/>
  <c r="P205" i="1" s="1"/>
  <c r="P204" i="1" a="1"/>
  <c r="P204" i="1" s="1"/>
  <c r="P203" i="1" a="1"/>
  <c r="P203" i="1" s="1"/>
  <c r="P200" i="1" a="1"/>
  <c r="P200" i="1" s="1"/>
  <c r="P199" i="1" a="1"/>
  <c r="P199" i="1" s="1"/>
  <c r="P198" i="1" a="1"/>
  <c r="P198" i="1" s="1"/>
  <c r="P196" i="1" a="1"/>
  <c r="P196" i="1" s="1"/>
  <c r="P195" i="1" a="1"/>
  <c r="P195" i="1" s="1"/>
  <c r="P193" i="1" a="1"/>
  <c r="P193" i="1" s="1"/>
  <c r="P192" i="1" a="1"/>
  <c r="P192" i="1" s="1"/>
  <c r="P191" i="1" a="1"/>
  <c r="P191" i="1" s="1"/>
  <c r="P188" i="1" a="1"/>
  <c r="P188" i="1" s="1"/>
  <c r="P186" i="1" a="1"/>
  <c r="P186" i="1" s="1"/>
  <c r="P185" i="1" a="1"/>
  <c r="P185" i="1" s="1"/>
  <c r="P183" i="1" a="1"/>
  <c r="P183" i="1" s="1"/>
  <c r="P179" i="1" a="1"/>
  <c r="P179" i="1" s="1"/>
  <c r="P176" i="1" a="1"/>
  <c r="P176" i="1" s="1"/>
  <c r="P171" i="1" a="1"/>
  <c r="P171" i="1" s="1"/>
  <c r="P170" i="1" a="1"/>
  <c r="P170" i="1" s="1"/>
  <c r="P169" i="1" a="1"/>
  <c r="P169" i="1" s="1"/>
  <c r="P168" i="1" a="1"/>
  <c r="P168" i="1" s="1"/>
  <c r="P167" i="1" a="1"/>
  <c r="P167" i="1" s="1"/>
  <c r="P166" i="1" a="1"/>
  <c r="P166" i="1" s="1"/>
  <c r="P165" i="1" a="1"/>
  <c r="P165" i="1" s="1"/>
  <c r="P164" i="1" a="1"/>
  <c r="P164" i="1" s="1"/>
  <c r="P163" i="1" a="1"/>
  <c r="P163" i="1" s="1"/>
  <c r="P160" i="1" a="1"/>
  <c r="P160" i="1" s="1"/>
  <c r="P159" i="1" a="1"/>
  <c r="P159" i="1" s="1"/>
  <c r="P154" i="1" a="1"/>
  <c r="P154" i="1" s="1"/>
  <c r="P153" i="1" a="1"/>
  <c r="P153" i="1" s="1"/>
  <c r="P152" i="1" a="1"/>
  <c r="P152" i="1" s="1"/>
  <c r="P151" i="1" a="1"/>
  <c r="P151" i="1" s="1"/>
  <c r="P150" i="1" a="1"/>
  <c r="P150" i="1" s="1"/>
  <c r="P149" i="1" a="1"/>
  <c r="P149" i="1" s="1"/>
  <c r="P148" i="1" a="1"/>
  <c r="P148" i="1" s="1"/>
  <c r="P145" i="1" a="1"/>
  <c r="P145" i="1" s="1"/>
  <c r="P144" i="1" a="1"/>
  <c r="P144" i="1" s="1"/>
  <c r="P143" i="1" a="1"/>
  <c r="P143" i="1" s="1"/>
  <c r="P140" i="1" a="1"/>
  <c r="P140" i="1" s="1"/>
  <c r="P138" i="1" a="1"/>
  <c r="P138" i="1" s="1"/>
  <c r="P137" i="1" a="1"/>
  <c r="P137" i="1" s="1"/>
  <c r="P134" i="1" a="1"/>
  <c r="P134" i="1" s="1"/>
  <c r="P132" i="1" a="1"/>
  <c r="P132" i="1" s="1"/>
  <c r="P130" i="1" a="1"/>
  <c r="P130" i="1" s="1"/>
  <c r="P129" i="1" a="1"/>
  <c r="P129" i="1" s="1"/>
  <c r="P128" i="1" a="1"/>
  <c r="P128" i="1" s="1"/>
  <c r="P124" i="1" a="1"/>
  <c r="P124" i="1" s="1"/>
  <c r="P123" i="1" a="1"/>
  <c r="P123" i="1" s="1"/>
  <c r="P122" i="1" a="1"/>
  <c r="P122" i="1" s="1"/>
  <c r="P119" i="1" a="1"/>
  <c r="P119" i="1" s="1"/>
  <c r="P118" i="1" a="1"/>
  <c r="P118" i="1" s="1"/>
  <c r="P117" i="1" a="1"/>
  <c r="P117" i="1" s="1"/>
  <c r="P116" i="1" a="1"/>
  <c r="P116" i="1" s="1"/>
  <c r="P114" i="1" a="1"/>
  <c r="P114" i="1" s="1"/>
  <c r="P108" i="1" a="1"/>
  <c r="P108" i="1" s="1"/>
  <c r="P105" i="1" a="1"/>
  <c r="P105" i="1" s="1"/>
  <c r="P103" i="1" a="1"/>
  <c r="P103" i="1" s="1"/>
  <c r="P101" i="1" a="1"/>
  <c r="P101" i="1" s="1"/>
  <c r="P100" i="1" a="1"/>
  <c r="P100" i="1" s="1"/>
  <c r="P96" i="1" a="1"/>
  <c r="P96" i="1" s="1"/>
  <c r="P93" i="1" a="1"/>
  <c r="P93" i="1" s="1"/>
  <c r="P91" i="1" a="1"/>
  <c r="P91" i="1" s="1"/>
  <c r="P90" i="1" a="1"/>
  <c r="P90" i="1" s="1"/>
  <c r="P89" i="1" a="1"/>
  <c r="P89" i="1" s="1"/>
  <c r="P88" i="1" a="1"/>
  <c r="P88" i="1" s="1"/>
  <c r="P87" i="1" a="1"/>
  <c r="P87" i="1" s="1"/>
  <c r="P86" i="1" a="1"/>
  <c r="P86" i="1" s="1"/>
  <c r="P84" i="1" a="1"/>
  <c r="P84" i="1" s="1"/>
  <c r="P83" i="1" a="1"/>
  <c r="P83" i="1" s="1"/>
  <c r="P81" i="1" a="1"/>
  <c r="P81" i="1" s="1"/>
  <c r="P80" i="1" a="1"/>
  <c r="P80" i="1" s="1"/>
  <c r="P79" i="1" a="1"/>
  <c r="P79" i="1" s="1"/>
  <c r="P78" i="1" a="1"/>
  <c r="P78" i="1" s="1"/>
  <c r="P77" i="1" a="1"/>
  <c r="P77" i="1" s="1"/>
  <c r="P76" i="1" a="1"/>
  <c r="P76" i="1" s="1"/>
  <c r="P75" i="1" a="1"/>
  <c r="P75" i="1" s="1"/>
  <c r="P74" i="1" a="1"/>
  <c r="P74" i="1" s="1"/>
  <c r="P73" i="1" a="1"/>
  <c r="P73" i="1" s="1"/>
  <c r="P71" i="1" a="1"/>
  <c r="P71" i="1" s="1"/>
  <c r="P70" i="1" a="1"/>
  <c r="P70" i="1" s="1"/>
  <c r="P69" i="1" a="1"/>
  <c r="P69" i="1" s="1"/>
  <c r="P68" i="1" a="1"/>
  <c r="P68" i="1" s="1"/>
  <c r="P66" i="1" a="1"/>
  <c r="P66" i="1" s="1"/>
  <c r="P65" i="1" a="1"/>
  <c r="P65" i="1" s="1"/>
  <c r="P63" i="1" a="1"/>
  <c r="P63" i="1" s="1"/>
  <c r="P61" i="1" a="1"/>
  <c r="P61" i="1" s="1"/>
  <c r="P60" i="1" a="1"/>
  <c r="P60" i="1" s="1"/>
  <c r="P59" i="1" a="1"/>
  <c r="P59" i="1" s="1"/>
  <c r="P57" i="1" a="1"/>
  <c r="P57" i="1" s="1"/>
  <c r="P56" i="1" a="1"/>
  <c r="P56" i="1" s="1"/>
  <c r="P55" i="1" a="1"/>
  <c r="P55" i="1" s="1"/>
  <c r="P54" i="1" a="1"/>
  <c r="P54" i="1" s="1"/>
  <c r="P51" i="1" a="1"/>
  <c r="P51" i="1" s="1"/>
  <c r="P49" i="1" a="1"/>
  <c r="P49" i="1" s="1"/>
  <c r="P48" i="1" a="1"/>
  <c r="P48" i="1" s="1"/>
  <c r="P47" i="1" a="1"/>
  <c r="P47" i="1" s="1"/>
  <c r="P46" i="1" a="1"/>
  <c r="P46" i="1" s="1"/>
  <c r="P45" i="1" a="1"/>
  <c r="P45" i="1" s="1"/>
  <c r="P44" i="1" a="1"/>
  <c r="P44" i="1" s="1"/>
  <c r="P42" i="1" a="1"/>
  <c r="P42" i="1" s="1"/>
  <c r="P40" i="1" a="1"/>
  <c r="P40" i="1" s="1"/>
  <c r="P39" i="1" a="1"/>
  <c r="P39" i="1" s="1"/>
  <c r="P38" i="1" a="1"/>
  <c r="P38" i="1" s="1"/>
  <c r="P37" i="1" a="1"/>
  <c r="P37" i="1" s="1"/>
  <c r="P35" i="1" a="1"/>
  <c r="P35" i="1" s="1"/>
  <c r="P31" i="1" a="1"/>
  <c r="P31" i="1" s="1"/>
  <c r="P30" i="1" a="1"/>
  <c r="P30" i="1" s="1"/>
  <c r="P29" i="1" a="1"/>
  <c r="P29" i="1" s="1"/>
  <c r="P27" i="1" a="1"/>
  <c r="P27" i="1" s="1"/>
  <c r="P26" i="1" a="1"/>
  <c r="P26" i="1" s="1"/>
  <c r="P25" i="1" a="1"/>
  <c r="P25" i="1" s="1"/>
  <c r="P21" i="1" a="1"/>
  <c r="P21" i="1" s="1"/>
  <c r="P20" i="1" a="1"/>
  <c r="P20" i="1" s="1"/>
  <c r="P19" i="1" a="1"/>
  <c r="P19" i="1" s="1"/>
  <c r="P18" i="1" a="1"/>
  <c r="P18" i="1" s="1"/>
  <c r="P17" i="1" a="1"/>
  <c r="P17" i="1" s="1"/>
  <c r="P15" i="1" a="1"/>
  <c r="P15" i="1" s="1"/>
  <c r="P14" i="1" a="1"/>
  <c r="P14" i="1" s="1"/>
  <c r="P12" i="1" a="1"/>
  <c r="P12" i="1" s="1"/>
  <c r="P11" i="1" a="1"/>
  <c r="P11" i="1" s="1"/>
  <c r="P10" i="1" a="1"/>
  <c r="P10" i="1" s="1"/>
  <c r="P9" i="1" a="1"/>
  <c r="P9" i="1" s="1"/>
  <c r="P7" i="1" a="1"/>
  <c r="P7" i="1" s="1"/>
  <c r="P5" i="1" a="1"/>
  <c r="P5" i="1" s="1"/>
  <c r="P4" i="1" a="1"/>
  <c r="P4" i="1" s="1"/>
  <c r="B24" i="6"/>
  <c r="C24" i="6"/>
  <c r="D24"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D6" i="6"/>
  <c r="C6" i="6"/>
  <c r="B6" i="6"/>
  <c r="D5" i="6"/>
  <c r="C5" i="6"/>
  <c r="B5" i="6"/>
  <c r="D4" i="6"/>
  <c r="C4" i="6"/>
  <c r="B4" i="6"/>
  <c r="E38" i="6" l="1"/>
  <c r="E34" i="6"/>
  <c r="E24" i="6"/>
  <c r="E31" i="6"/>
  <c r="E36" i="6"/>
  <c r="E28" i="6"/>
  <c r="E33" i="6"/>
  <c r="E30" i="6"/>
  <c r="E35" i="6"/>
  <c r="E27" i="6"/>
  <c r="E32" i="6"/>
  <c r="E37" i="6"/>
  <c r="E29" i="6"/>
  <c r="E39" i="6"/>
  <c r="E40" i="6"/>
  <c r="E41" i="6"/>
  <c r="E42" i="6"/>
  <c r="E43" i="6"/>
  <c r="E44" i="6"/>
  <c r="E45" i="6"/>
  <c r="D25" i="6"/>
  <c r="C25" i="6"/>
  <c r="B25" i="6"/>
  <c r="D26" i="6"/>
  <c r="C26" i="6"/>
  <c r="B26" i="6"/>
  <c r="E26" i="6" l="1"/>
  <c r="E25" i="6"/>
  <c r="BI732" i="1" a="1"/>
  <c r="BI732" i="1" s="1"/>
  <c r="BI419" i="1" a="1"/>
  <c r="BI419" i="1" s="1"/>
  <c r="BI517" i="1" a="1"/>
  <c r="BI517" i="1" s="1"/>
  <c r="BI668" i="1" a="1"/>
  <c r="BI668" i="1" s="1"/>
  <c r="BI624" i="1" a="1"/>
  <c r="BI624" i="1" s="1"/>
  <c r="BI359" i="1" a="1"/>
  <c r="BI359" i="1" s="1"/>
  <c r="BI664" i="1" a="1"/>
  <c r="BI664" i="1" s="1"/>
  <c r="BI707" i="1" a="1"/>
  <c r="BI707" i="1" s="1"/>
  <c r="BI539" i="1" a="1"/>
  <c r="BI539" i="1" s="1"/>
  <c r="BI535" i="1" a="1"/>
  <c r="BI535" i="1" s="1"/>
  <c r="BI691" i="1" a="1"/>
  <c r="BI691" i="1" s="1"/>
  <c r="BI613" i="1" a="1"/>
  <c r="BI613" i="1" s="1"/>
  <c r="BI477" i="1" a="1"/>
  <c r="BI477" i="1" s="1"/>
  <c r="BI239" i="1" a="1"/>
  <c r="BI239" i="1" s="1"/>
  <c r="BI578" i="1" a="1"/>
  <c r="BI578" i="1" s="1"/>
  <c r="BI511" i="1" a="1"/>
  <c r="BI511" i="1" s="1"/>
  <c r="BI271" i="1" a="1"/>
  <c r="BI271" i="1" s="1"/>
  <c r="BI338" i="1" a="1"/>
  <c r="BI338" i="1" s="1"/>
  <c r="BI468" i="1" a="1"/>
  <c r="BI468" i="1" s="1"/>
  <c r="BI701" i="1" a="1"/>
  <c r="BI701" i="1" s="1"/>
  <c r="BI316" i="1" a="1"/>
  <c r="BI316" i="1" s="1"/>
  <c r="BI256" i="1" a="1"/>
  <c r="BI256" i="1" s="1"/>
  <c r="BI266" i="1" a="1"/>
  <c r="BI266" i="1" s="1"/>
  <c r="BI681" i="1" a="1"/>
  <c r="BI681" i="1" s="1"/>
  <c r="BI402" i="1" a="1"/>
  <c r="BI402" i="1" s="1"/>
  <c r="BI407" i="1" a="1"/>
  <c r="BI407" i="1" s="1"/>
  <c r="BI356" i="1" a="1"/>
  <c r="BI356" i="1" s="1"/>
  <c r="BI672" i="1" a="1"/>
  <c r="BI672" i="1" s="1"/>
  <c r="BI401" i="1" a="1"/>
  <c r="BI401" i="1" s="1"/>
  <c r="BI410" i="1" a="1"/>
  <c r="BI410" i="1" s="1"/>
  <c r="BI747" i="1" a="1"/>
  <c r="BI747" i="1" s="1"/>
  <c r="BI583" i="1" a="1"/>
  <c r="BI583" i="1" s="1"/>
  <c r="BI689" i="1" a="1"/>
  <c r="BI689" i="1" s="1"/>
  <c r="BI519" i="1" a="1"/>
  <c r="BI519" i="1" s="1"/>
  <c r="BI532" i="1" a="1"/>
  <c r="BI532" i="1" s="1"/>
  <c r="BI561" i="1" a="1"/>
  <c r="BI561" i="1" s="1"/>
  <c r="BI365" i="1" a="1"/>
  <c r="BI365" i="1" s="1"/>
  <c r="BI538" i="1" a="1"/>
  <c r="BI538" i="1" s="1"/>
  <c r="BI665" i="1" a="1"/>
  <c r="BI665" i="1" s="1"/>
  <c r="BI367" i="1" a="1"/>
  <c r="BI367" i="1" s="1"/>
  <c r="BI533" i="1" a="1"/>
  <c r="BI533" i="1" s="1"/>
  <c r="BI660" i="1" a="1"/>
  <c r="BI660" i="1" s="1"/>
  <c r="BI420" i="1" a="1"/>
  <c r="BI420" i="1" s="1"/>
  <c r="BI590" i="1" a="1"/>
  <c r="BI590" i="1" s="1"/>
  <c r="BI242" i="1" a="1"/>
  <c r="BI242" i="1" s="1"/>
  <c r="BI287" i="1" a="1"/>
  <c r="BI287" i="1" s="1"/>
  <c r="BI626" i="1" a="1"/>
  <c r="BI626" i="1" s="1"/>
  <c r="BI651" i="1" a="1"/>
  <c r="BI651" i="1" s="1"/>
  <c r="BI482" i="1" a="1"/>
  <c r="BI482" i="1" s="1"/>
  <c r="BI483" i="1" a="1"/>
  <c r="BI483" i="1" s="1"/>
  <c r="BI602" i="1" a="1"/>
  <c r="BI602" i="1" s="1"/>
  <c r="BI669" i="1" a="1"/>
  <c r="BI669" i="1" s="1"/>
  <c r="BI288" i="1" a="1"/>
  <c r="BI288" i="1" s="1"/>
  <c r="BI609" i="1" a="1"/>
  <c r="BI609" i="1" s="1"/>
  <c r="BI611" i="1" a="1"/>
  <c r="BI611" i="1" s="1"/>
  <c r="BI416" i="1" a="1"/>
  <c r="BI416" i="1" s="1"/>
  <c r="BI585" i="1" a="1"/>
  <c r="BI585" i="1" s="1"/>
  <c r="BI452" i="1" a="1"/>
  <c r="BI452" i="1" s="1"/>
  <c r="BI233" i="1" a="1"/>
  <c r="BI233" i="1" s="1"/>
  <c r="BI693" i="1" a="1"/>
  <c r="BI693" i="1" s="1"/>
  <c r="BI231" i="1" a="1"/>
  <c r="BI231" i="1" s="1"/>
  <c r="BI394" i="1" a="1"/>
  <c r="BI394" i="1" s="1"/>
  <c r="BI330" i="1" a="1"/>
  <c r="BI330" i="1" s="1"/>
  <c r="BI280" i="1" a="1"/>
  <c r="BI280" i="1" s="1"/>
  <c r="BI673" i="1" a="1"/>
  <c r="BI673" i="1" s="1"/>
  <c r="BI739" i="1" a="1"/>
  <c r="BI739" i="1" s="1"/>
  <c r="BI671" i="1" a="1"/>
  <c r="BI671" i="1" s="1"/>
  <c r="BI357" i="1" a="1"/>
  <c r="BI357" i="1" s="1"/>
  <c r="BI603" i="1" a="1"/>
  <c r="BI603" i="1" s="1"/>
  <c r="BI541" i="1" a="1"/>
  <c r="BI541" i="1" s="1"/>
  <c r="BI526" i="1" a="1"/>
  <c r="BI526" i="1" s="1"/>
  <c r="BI268" i="1" a="1"/>
  <c r="BI268" i="1" s="1"/>
  <c r="BI718" i="1" a="1"/>
  <c r="BI718" i="1" s="1"/>
  <c r="BI478" i="1" a="1"/>
  <c r="BI478" i="1" s="1"/>
  <c r="BI462" i="1" a="1"/>
  <c r="BI462" i="1" s="1"/>
  <c r="BI509" i="1" a="1"/>
  <c r="BI509" i="1" s="1"/>
  <c r="BI423" i="1" a="1"/>
  <c r="BI423" i="1" s="1"/>
  <c r="BI566" i="1" a="1"/>
  <c r="BI566" i="1" s="1"/>
  <c r="BI350" i="1" a="1"/>
  <c r="BI350" i="1" s="1"/>
  <c r="BI399" i="1" a="1"/>
  <c r="BI399" i="1" s="1"/>
  <c r="BI713" i="1" a="1"/>
  <c r="BI713" i="1" s="1"/>
  <c r="BI734" i="1" a="1"/>
  <c r="BI734" i="1" s="1"/>
  <c r="BI346" i="1" a="1"/>
  <c r="BI346" i="1" s="1"/>
  <c r="BI241" i="1" a="1"/>
  <c r="BI241" i="1" s="1"/>
  <c r="BI332" i="1" a="1"/>
  <c r="BI332" i="1" s="1"/>
  <c r="BI646" i="1" a="1"/>
  <c r="BI646" i="1" s="1"/>
  <c r="BI700" i="1" a="1"/>
  <c r="BI700" i="1" s="1"/>
  <c r="BI549" i="1" a="1"/>
  <c r="BI549" i="1" s="1"/>
  <c r="BI601" i="1" a="1"/>
  <c r="BI601" i="1" s="1"/>
  <c r="BI736" i="1" a="1"/>
  <c r="BI736" i="1" s="1"/>
  <c r="BI343" i="1" a="1"/>
  <c r="BI343" i="1" s="1"/>
  <c r="BI652" i="1" a="1"/>
  <c r="BI652" i="1" s="1"/>
  <c r="BI573" i="1" a="1"/>
  <c r="BI573" i="1" s="1"/>
  <c r="BI435" i="1" a="1"/>
  <c r="BI435" i="1" s="1"/>
  <c r="BI370" i="1" a="1"/>
  <c r="BI370" i="1" s="1"/>
  <c r="BI279" i="1" a="1"/>
  <c r="BI279" i="1" s="1"/>
  <c r="BI711" i="1" a="1"/>
  <c r="BI711" i="1" s="1"/>
  <c r="BI223" i="1" a="1"/>
  <c r="BI223" i="1" s="1"/>
  <c r="BI494" i="1" a="1"/>
  <c r="BI494" i="1" s="1"/>
  <c r="BI344" i="1" a="1"/>
  <c r="BI344" i="1" s="1"/>
  <c r="BI393" i="1" a="1"/>
  <c r="BI393" i="1" s="1"/>
  <c r="BI499" i="1" a="1"/>
  <c r="BI499" i="1" s="1"/>
  <c r="BI443" i="1" a="1"/>
  <c r="BI443" i="1" s="1"/>
  <c r="BI694" i="1" a="1"/>
  <c r="BI694" i="1" s="1"/>
  <c r="BI608" i="1" a="1"/>
  <c r="BI608" i="1" s="1"/>
  <c r="BI403" i="1" a="1"/>
  <c r="BI403" i="1" s="1"/>
  <c r="BI513" i="1" a="1"/>
  <c r="BI513" i="1" s="1"/>
  <c r="BI592" i="1" a="1"/>
  <c r="BI592" i="1" s="1"/>
  <c r="BI639" i="1" a="1"/>
  <c r="BI639" i="1" s="1"/>
  <c r="BI548" i="1" a="1"/>
  <c r="BI548" i="1" s="1"/>
  <c r="BI226" i="1" a="1"/>
  <c r="BI226" i="1" s="1"/>
  <c r="BI487" i="1" a="1"/>
  <c r="BI487" i="1" s="1"/>
  <c r="BI489" i="1" a="1"/>
  <c r="BI489" i="1" s="1"/>
  <c r="BI545" i="1" a="1"/>
  <c r="BI545" i="1" s="1"/>
  <c r="BI656" i="1" a="1"/>
  <c r="BI656" i="1" s="1"/>
  <c r="BI484" i="1" a="1"/>
  <c r="BI484" i="1" s="1"/>
  <c r="BI488" i="1" a="1"/>
  <c r="BI488" i="1" s="1"/>
  <c r="BI418" i="1" a="1"/>
  <c r="BI418" i="1" s="1"/>
  <c r="BI358" i="1" a="1"/>
  <c r="BI358" i="1" s="1"/>
  <c r="BI547" i="1" a="1"/>
  <c r="BI547" i="1" s="1"/>
  <c r="BI270" i="1" a="1"/>
  <c r="BI270" i="1" s="1"/>
  <c r="BI277" i="1" a="1"/>
  <c r="BI277" i="1" s="1"/>
  <c r="BI586" i="1" a="1"/>
  <c r="BI586" i="1" s="1"/>
  <c r="BI376" i="1" a="1"/>
  <c r="BI376" i="1" s="1"/>
  <c r="BI614" i="1" a="1"/>
  <c r="BI614" i="1" s="1"/>
  <c r="BI522" i="1" a="1"/>
  <c r="BI522" i="1" s="1"/>
  <c r="BI382" i="1" a="1"/>
  <c r="BI382" i="1" s="1"/>
  <c r="BI366" i="1" a="1"/>
  <c r="BI366" i="1" s="1"/>
  <c r="BI531" i="1" a="1"/>
  <c r="BI531" i="1" s="1"/>
  <c r="BI589" i="1" a="1"/>
  <c r="BI589" i="1" s="1"/>
  <c r="BI708" i="1" a="1"/>
  <c r="BI708" i="1" s="1"/>
  <c r="BI337" i="1" a="1"/>
  <c r="BI337" i="1" s="1"/>
  <c r="BI640" i="1" a="1"/>
  <c r="BI640" i="1" s="1"/>
  <c r="BI236" i="1" a="1"/>
  <c r="BI236" i="1" s="1"/>
  <c r="BI303" i="1" a="1"/>
  <c r="BI303" i="1" s="1"/>
  <c r="BI622" i="1" a="1"/>
  <c r="BI622" i="1" s="1"/>
  <c r="BI320" i="1" a="1"/>
  <c r="BI320" i="1" s="1"/>
  <c r="BI282" i="1" a="1"/>
  <c r="BI282" i="1" s="1"/>
  <c r="BI305" i="1" a="1"/>
  <c r="BI305" i="1" s="1"/>
  <c r="BI695" i="1" a="1"/>
  <c r="BI695" i="1" s="1"/>
  <c r="BI254" i="1" a="1"/>
  <c r="BI254" i="1" s="1"/>
  <c r="BI339" i="1" a="1"/>
  <c r="BI339" i="1" s="1"/>
  <c r="BI584" i="1" a="1"/>
  <c r="BI584" i="1" s="1"/>
  <c r="BI579" i="1" a="1"/>
  <c r="BI579" i="1" s="1"/>
  <c r="BI314" i="1" a="1"/>
  <c r="BI314" i="1" s="1"/>
  <c r="BI591" i="1" a="1"/>
  <c r="BI591" i="1" s="1"/>
  <c r="BI281" i="1" a="1"/>
  <c r="BI281" i="1" s="1"/>
  <c r="BI507" i="1" a="1"/>
  <c r="BI507" i="1" s="1"/>
  <c r="BI447" i="1" a="1"/>
  <c r="BI447" i="1" s="1"/>
  <c r="BI453" i="1" a="1"/>
  <c r="BI453" i="1" s="1"/>
  <c r="BI327" i="1" a="1"/>
  <c r="BI327" i="1" s="1"/>
  <c r="BI582" i="1" a="1"/>
  <c r="BI582" i="1" s="1"/>
  <c r="BI355" i="1" a="1"/>
  <c r="BI355" i="1" s="1"/>
  <c r="BI444" i="1" a="1"/>
  <c r="BI444" i="1" s="1"/>
  <c r="BI290" i="1" a="1"/>
  <c r="BI290" i="1" s="1"/>
  <c r="BI466" i="1" a="1"/>
  <c r="BI466" i="1" s="1"/>
  <c r="BI441" i="1" a="1"/>
  <c r="BI441" i="1" s="1"/>
  <c r="BI741" i="1" a="1"/>
  <c r="BI741" i="1" s="1"/>
  <c r="BI409" i="1" a="1"/>
  <c r="BI409" i="1" s="1"/>
  <c r="BI574" i="1" a="1"/>
  <c r="BI574" i="1" s="1"/>
  <c r="BI400" i="1" a="1"/>
  <c r="BI400" i="1" s="1"/>
  <c r="BI342" i="1" a="1"/>
  <c r="BI342" i="1" s="1"/>
  <c r="BI361" i="1" a="1"/>
  <c r="BI361" i="1" s="1"/>
  <c r="BI264" i="1" a="1"/>
  <c r="BI264" i="1" s="1"/>
  <c r="BI258" i="1" a="1"/>
  <c r="BI258" i="1" s="1"/>
  <c r="BI527" i="1" a="1"/>
  <c r="BI527" i="1" s="1"/>
  <c r="BI476" i="1" a="1"/>
  <c r="BI476" i="1" s="1"/>
  <c r="BI450" i="1" a="1"/>
  <c r="BI450" i="1" s="1"/>
  <c r="BI439" i="1" a="1"/>
  <c r="BI439" i="1" s="1"/>
  <c r="BI414" i="1" a="1"/>
  <c r="BI414" i="1" s="1"/>
  <c r="BI331" i="1" a="1"/>
  <c r="BI331" i="1" s="1"/>
  <c r="BI317" i="1" a="1"/>
  <c r="BI317" i="1" s="1"/>
  <c r="BI328" i="1" a="1"/>
  <c r="BI328" i="1" s="1"/>
  <c r="BI676" i="1" a="1"/>
  <c r="BI676" i="1" s="1"/>
  <c r="BI263" i="1" a="1"/>
  <c r="BI263" i="1" s="1"/>
  <c r="BI742" i="1" a="1"/>
  <c r="BI742" i="1" s="1"/>
  <c r="BI262" i="1" a="1"/>
  <c r="BI262" i="1" s="1"/>
  <c r="BI735" i="1" a="1"/>
  <c r="BI735" i="1" s="1"/>
  <c r="BI749" i="1" a="1"/>
  <c r="BI749" i="1" s="1"/>
  <c r="BI744" i="1" a="1"/>
  <c r="BI744" i="1" s="1"/>
  <c r="BI743" i="1" a="1"/>
  <c r="BI743" i="1" s="1"/>
  <c r="BI647" i="1" a="1"/>
  <c r="BI647" i="1" s="1"/>
  <c r="BI685" i="1" a="1"/>
  <c r="BI685" i="1" s="1"/>
  <c r="BI731" i="1" a="1"/>
  <c r="BI731" i="1" s="1"/>
  <c r="BI730" i="1" a="1"/>
  <c r="BI730" i="1" s="1"/>
  <c r="BI729" i="1" a="1"/>
  <c r="BI729" i="1" s="1"/>
  <c r="BI728" i="1" a="1"/>
  <c r="BI728" i="1" s="1"/>
  <c r="BI448" i="1" a="1"/>
  <c r="BI448" i="1" s="1"/>
  <c r="BI724" i="1" a="1"/>
  <c r="BI724" i="1" s="1"/>
  <c r="BI716" i="1" a="1"/>
  <c r="BI716" i="1" s="1"/>
  <c r="BI715" i="1" a="1"/>
  <c r="BI715" i="1" s="1"/>
  <c r="BI704" i="1" a="1"/>
  <c r="BI704" i="1" s="1"/>
  <c r="BI712" i="1" a="1"/>
  <c r="BI712" i="1" s="1"/>
  <c r="BI687" i="1" a="1"/>
  <c r="BI687" i="1" s="1"/>
  <c r="BI733" i="1" a="1"/>
  <c r="BI733" i="1" s="1"/>
  <c r="BI229" i="1" a="1"/>
  <c r="BI229" i="1" s="1"/>
  <c r="BI709" i="1" a="1"/>
  <c r="BI709" i="1" s="1"/>
  <c r="BI686" i="1" a="1"/>
  <c r="BI686" i="1" s="1"/>
  <c r="BI677" i="1" a="1"/>
  <c r="BI677" i="1" s="1"/>
  <c r="BI675" i="1" a="1"/>
  <c r="BI675" i="1" s="1"/>
  <c r="BI696" i="1" a="1"/>
  <c r="BI696" i="1" s="1"/>
  <c r="BI634" i="1" a="1"/>
  <c r="BI634" i="1" s="1"/>
  <c r="BI662" i="1" a="1"/>
  <c r="BI662" i="1" s="1"/>
  <c r="BI659" i="1" a="1"/>
  <c r="BI659" i="1" s="1"/>
  <c r="BI658" i="1" a="1"/>
  <c r="BI658" i="1" s="1"/>
  <c r="BI657" i="1" a="1"/>
  <c r="BI657" i="1" s="1"/>
  <c r="BI655" i="1" a="1"/>
  <c r="BI655" i="1" s="1"/>
  <c r="BI650" i="1" a="1"/>
  <c r="BI650" i="1" s="1"/>
  <c r="BI648" i="1" a="1"/>
  <c r="BI648" i="1" s="1"/>
  <c r="BI645" i="1" a="1"/>
  <c r="BI645" i="1" s="1"/>
  <c r="BI644" i="1" a="1"/>
  <c r="BI644" i="1" s="1"/>
  <c r="BI643" i="1" a="1"/>
  <c r="BI643" i="1" s="1"/>
  <c r="BI642" i="1" a="1"/>
  <c r="BI642" i="1" s="1"/>
  <c r="BI636" i="1" a="1"/>
  <c r="BI636" i="1" s="1"/>
  <c r="BI633" i="1" a="1"/>
  <c r="BI633" i="1" s="1"/>
  <c r="BI632" i="1" a="1"/>
  <c r="BI632" i="1" s="1"/>
  <c r="BI627" i="1" a="1"/>
  <c r="BI627" i="1" s="1"/>
  <c r="BI625" i="1" a="1"/>
  <c r="BI625" i="1" s="1"/>
  <c r="BI653" i="1" a="1"/>
  <c r="BI653" i="1" s="1"/>
  <c r="BI225" i="1" a="1"/>
  <c r="BI225" i="1" s="1"/>
  <c r="BI623" i="1" a="1"/>
  <c r="BI623" i="1" s="1"/>
  <c r="BI688" i="1" a="1"/>
  <c r="BI688" i="1" s="1"/>
  <c r="BI621" i="1" a="1"/>
  <c r="BI621" i="1" s="1"/>
  <c r="BI620" i="1" a="1"/>
  <c r="BI620" i="1" s="1"/>
  <c r="BI619" i="1" a="1"/>
  <c r="BI619" i="1" s="1"/>
  <c r="BI618" i="1" a="1"/>
  <c r="BI618" i="1" s="1"/>
  <c r="BI617" i="1" a="1"/>
  <c r="BI617" i="1" s="1"/>
  <c r="BI615" i="1" a="1"/>
  <c r="BI615" i="1" s="1"/>
  <c r="BI612" i="1" a="1"/>
  <c r="BI612" i="1" s="1"/>
  <c r="BI610" i="1" a="1"/>
  <c r="BI610" i="1" s="1"/>
  <c r="BI607" i="1" a="1"/>
  <c r="BI607" i="1" s="1"/>
  <c r="BI606" i="1" a="1"/>
  <c r="BI606" i="1" s="1"/>
  <c r="BI596" i="1" a="1"/>
  <c r="BI596" i="1" s="1"/>
  <c r="BI587" i="1" a="1"/>
  <c r="BI587" i="1" s="1"/>
  <c r="BI570" i="1" a="1"/>
  <c r="BI570" i="1" s="1"/>
  <c r="BI569" i="1" a="1"/>
  <c r="BI569" i="1" s="1"/>
  <c r="BI567" i="1" a="1"/>
  <c r="BI567" i="1" s="1"/>
  <c r="BI564" i="1" a="1"/>
  <c r="BI564" i="1" s="1"/>
  <c r="BI563" i="1" a="1"/>
  <c r="BI563" i="1" s="1"/>
  <c r="BI222" i="1" a="1"/>
  <c r="BI222" i="1" s="1"/>
  <c r="BI558" i="1" a="1"/>
  <c r="BI558" i="1" s="1"/>
  <c r="BI555" i="1" a="1"/>
  <c r="BI555" i="1" s="1"/>
  <c r="BI550" i="1" a="1"/>
  <c r="BI550" i="1" s="1"/>
  <c r="BI544" i="1" a="1"/>
  <c r="BI544" i="1" s="1"/>
  <c r="BI540" i="1" a="1"/>
  <c r="BI540" i="1" s="1"/>
  <c r="BI537" i="1" a="1"/>
  <c r="BI537" i="1" s="1"/>
  <c r="BI524" i="1" a="1"/>
  <c r="BI524" i="1" s="1"/>
  <c r="BI515" i="1" a="1"/>
  <c r="BI515" i="1" s="1"/>
  <c r="BI230" i="1" a="1"/>
  <c r="BI230" i="1" s="1"/>
  <c r="BI228" i="1" a="1"/>
  <c r="BI228" i="1" s="1"/>
  <c r="BI576" i="1" a="1"/>
  <c r="BI576" i="1" s="1"/>
  <c r="BI504" i="1" a="1"/>
  <c r="BI504" i="1" s="1"/>
  <c r="BI502" i="1" a="1"/>
  <c r="BI502" i="1" s="1"/>
  <c r="BI501" i="1" a="1"/>
  <c r="BI501" i="1" s="1"/>
  <c r="BI500" i="1" a="1"/>
  <c r="BI500" i="1" s="1"/>
  <c r="BI506" i="1" a="1"/>
  <c r="BI506" i="1" s="1"/>
  <c r="BI493" i="1" a="1"/>
  <c r="BI493" i="1" s="1"/>
  <c r="BI490" i="1" a="1"/>
  <c r="BI490" i="1" s="1"/>
  <c r="BI485" i="1" a="1"/>
  <c r="BI485" i="1" s="1"/>
  <c r="BI481" i="1" a="1"/>
  <c r="BI481" i="1" s="1"/>
  <c r="BI479" i="1" a="1"/>
  <c r="BI479" i="1" s="1"/>
  <c r="BI474" i="1" a="1"/>
  <c r="BI474" i="1" s="1"/>
  <c r="BI473" i="1" a="1"/>
  <c r="BI473" i="1" s="1"/>
  <c r="BI472" i="1" a="1"/>
  <c r="BI472" i="1" s="1"/>
  <c r="BI470" i="1" a="1"/>
  <c r="BI470" i="1" s="1"/>
  <c r="BI469" i="1" a="1"/>
  <c r="BI469" i="1" s="1"/>
  <c r="BI467" i="1" a="1"/>
  <c r="BI467" i="1" s="1"/>
  <c r="BI465" i="1" a="1"/>
  <c r="BI465" i="1" s="1"/>
  <c r="BI463" i="1" a="1"/>
  <c r="BI463" i="1" s="1"/>
  <c r="BI461" i="1" a="1"/>
  <c r="BI461" i="1" s="1"/>
  <c r="BI459" i="1" a="1"/>
  <c r="BI459" i="1" s="1"/>
  <c r="BI458" i="1" a="1"/>
  <c r="BI458" i="1" s="1"/>
  <c r="BI456" i="1" a="1"/>
  <c r="BI456" i="1" s="1"/>
  <c r="BI451" i="1" a="1"/>
  <c r="BI451" i="1" s="1"/>
  <c r="BI440" i="1" a="1"/>
  <c r="BI440" i="1" s="1"/>
  <c r="BI438" i="1" a="1"/>
  <c r="BI438" i="1" s="1"/>
  <c r="BI437" i="1" a="1"/>
  <c r="BI437" i="1" s="1"/>
  <c r="BI436" i="1" a="1"/>
  <c r="BI436" i="1" s="1"/>
  <c r="BI433" i="1" a="1"/>
  <c r="BI433" i="1" s="1"/>
  <c r="BI432" i="1" a="1"/>
  <c r="BI432" i="1" s="1"/>
  <c r="BI431" i="1" a="1"/>
  <c r="BI431" i="1" s="1"/>
  <c r="BI430" i="1" a="1"/>
  <c r="BI430" i="1" s="1"/>
  <c r="BI426" i="1" a="1"/>
  <c r="BI426" i="1" s="1"/>
  <c r="BI424" i="1" a="1"/>
  <c r="BI424" i="1" s="1"/>
  <c r="BI422" i="1" a="1"/>
  <c r="BI422" i="1" s="1"/>
  <c r="BI417" i="1" a="1"/>
  <c r="BI417" i="1" s="1"/>
  <c r="BI415" i="1" a="1"/>
  <c r="BI415" i="1" s="1"/>
  <c r="BI413" i="1" a="1"/>
  <c r="BI413" i="1" s="1"/>
  <c r="BI412" i="1" a="1"/>
  <c r="BI412" i="1" s="1"/>
  <c r="BI411" i="1" a="1"/>
  <c r="BI411" i="1" s="1"/>
  <c r="BI405" i="1" a="1"/>
  <c r="BI405" i="1" s="1"/>
  <c r="BI395" i="1" a="1"/>
  <c r="BI395" i="1" s="1"/>
  <c r="BI389" i="1" a="1"/>
  <c r="BI389" i="1" s="1"/>
  <c r="BI385" i="1" a="1"/>
  <c r="BI385" i="1" s="1"/>
  <c r="BI383" i="1" a="1"/>
  <c r="BI383" i="1" s="1"/>
  <c r="BI379" i="1" a="1"/>
  <c r="BI379" i="1" s="1"/>
  <c r="BI364" i="1" a="1"/>
  <c r="BI364" i="1" s="1"/>
  <c r="BI363" i="1" a="1"/>
  <c r="BI363" i="1" s="1"/>
  <c r="BI360" i="1" a="1"/>
  <c r="BI360" i="1" s="1"/>
  <c r="BI353" i="1" a="1"/>
  <c r="BI353" i="1" s="1"/>
  <c r="BI340" i="1" a="1"/>
  <c r="BI340" i="1" s="1"/>
  <c r="BI336" i="1" a="1"/>
  <c r="BI336" i="1" s="1"/>
  <c r="BI333" i="1" a="1"/>
  <c r="BI333" i="1" s="1"/>
  <c r="BI329" i="1" a="1"/>
  <c r="BI329" i="1" s="1"/>
  <c r="BI325" i="1" a="1"/>
  <c r="BI325" i="1" s="1"/>
  <c r="BI322" i="1" a="1"/>
  <c r="BI322" i="1" s="1"/>
  <c r="BI321" i="1" a="1"/>
  <c r="BI321" i="1" s="1"/>
  <c r="BI319" i="1" a="1"/>
  <c r="BI319" i="1" s="1"/>
  <c r="BI315" i="1" a="1"/>
  <c r="BI315" i="1" s="1"/>
  <c r="BI311" i="1" a="1"/>
  <c r="BI311" i="1" s="1"/>
  <c r="BI306" i="1" a="1"/>
  <c r="BI306" i="1" s="1"/>
  <c r="BI302" i="1" a="1"/>
  <c r="BI302" i="1" s="1"/>
  <c r="BI301" i="1" a="1"/>
  <c r="BI301" i="1" s="1"/>
  <c r="BI295" i="1" a="1"/>
  <c r="BI295" i="1" s="1"/>
  <c r="BI291" i="1" a="1"/>
  <c r="BI291" i="1" s="1"/>
  <c r="BI285" i="1" a="1"/>
  <c r="BI285" i="1" s="1"/>
  <c r="BI273" i="1" a="1"/>
  <c r="BI273" i="1" s="1"/>
  <c r="BI272" i="1" a="1"/>
  <c r="BI272" i="1" s="1"/>
  <c r="BI260" i="1" a="1"/>
  <c r="BI260" i="1" s="1"/>
  <c r="BI259" i="1" a="1"/>
  <c r="BI259" i="1" s="1"/>
  <c r="BI255" i="1" a="1"/>
  <c r="BI255" i="1" s="1"/>
  <c r="BI253" i="1" a="1"/>
  <c r="BI253" i="1" s="1"/>
  <c r="BI251" i="1" a="1"/>
  <c r="BI251" i="1" s="1"/>
  <c r="BI250" i="1" a="1"/>
  <c r="BI250" i="1" s="1"/>
  <c r="BI247" i="1" a="1"/>
  <c r="BI247" i="1" s="1"/>
  <c r="BI246" i="1" a="1"/>
  <c r="BI246" i="1" s="1"/>
  <c r="BI245" i="1" a="1"/>
  <c r="BI245" i="1" s="1"/>
  <c r="BI244" i="1" a="1"/>
  <c r="BI244" i="1" s="1"/>
  <c r="BI679" i="1" a="1"/>
  <c r="BI679" i="1" s="1"/>
  <c r="BI508" i="1" a="1"/>
  <c r="BI508" i="1" s="1"/>
  <c r="BI238" i="1" a="1"/>
  <c r="BI238" i="1" s="1"/>
  <c r="BI557" i="1" a="1"/>
  <c r="BI557" i="1" s="1"/>
  <c r="BI237" i="1" a="1"/>
  <c r="BI237" i="1" s="1"/>
  <c r="BI235" i="1" a="1"/>
  <c r="BI235" i="1" s="1"/>
  <c r="BI234" i="1" a="1"/>
  <c r="BI234" i="1" s="1"/>
  <c r="BI232" i="1" a="1"/>
  <c r="BI232" i="1" s="1"/>
  <c r="BI307" i="1" a="1"/>
  <c r="BI307" i="1" s="1"/>
  <c r="BI546" i="1" a="1"/>
  <c r="BI546" i="1" s="1"/>
  <c r="BI598" i="1" a="1"/>
  <c r="BI598" i="1" s="1"/>
  <c r="BI471" i="1" a="1"/>
  <c r="BI471" i="1" s="1"/>
  <c r="BI721" i="1" a="1"/>
  <c r="BI721" i="1" s="1"/>
  <c r="BI386" i="1" a="1"/>
  <c r="BI386" i="1" s="1"/>
  <c r="BI243" i="1" a="1"/>
  <c r="BI243" i="1" s="1"/>
  <c r="BI560" i="1" a="1"/>
  <c r="BI560" i="1" s="1"/>
  <c r="BI398" i="1" a="1"/>
  <c r="BI398" i="1" s="1"/>
  <c r="BI300" i="1" a="1"/>
  <c r="BI300" i="1" s="1"/>
  <c r="BI293" i="1" a="1"/>
  <c r="BI293" i="1" s="1"/>
  <c r="BI703" i="1" a="1"/>
  <c r="BI703" i="1" s="1"/>
  <c r="BI378" i="1" a="1"/>
  <c r="BI378" i="1" s="1"/>
  <c r="BI286" i="1" a="1"/>
  <c r="BI286" i="1" s="1"/>
  <c r="BI497" i="1" a="1"/>
  <c r="BI497" i="1" s="1"/>
  <c r="BI543" i="1" a="1"/>
  <c r="BI543" i="1" s="1"/>
  <c r="BI460" i="1" a="1"/>
  <c r="BI460" i="1" s="1"/>
  <c r="BI445" i="1" a="1"/>
  <c r="BI445" i="1" s="1"/>
  <c r="BI429" i="1" a="1"/>
  <c r="BI429" i="1" s="1"/>
  <c r="BI308" i="1" a="1"/>
  <c r="BI308" i="1" s="1"/>
  <c r="BI257" i="1" a="1"/>
  <c r="BI257" i="1" s="1"/>
  <c r="BI554" i="1" a="1"/>
  <c r="BI554" i="1" s="1"/>
  <c r="BI406" i="1" a="1"/>
  <c r="BI406" i="1" s="1"/>
  <c r="BI227" i="1" a="1"/>
  <c r="BI227" i="1" s="1"/>
  <c r="BI604" i="1" a="1"/>
  <c r="BI604" i="1" s="1"/>
  <c r="BI746" i="1" a="1"/>
  <c r="BI746" i="1" s="1"/>
  <c r="BI345" i="1" a="1"/>
  <c r="BI345" i="1" s="1"/>
  <c r="BI269" i="1" a="1"/>
  <c r="BI269" i="1" s="1"/>
  <c r="BI690" i="1" a="1"/>
  <c r="BI690" i="1" s="1"/>
  <c r="BI276" i="1" a="1"/>
  <c r="BI276" i="1" s="1"/>
  <c r="BI310" i="1" a="1"/>
  <c r="BI310" i="1" s="1"/>
  <c r="BI595" i="1" a="1"/>
  <c r="BI595" i="1" s="1"/>
  <c r="BI748" i="1" a="1"/>
  <c r="BI748" i="1" s="1"/>
  <c r="BI371" i="1" a="1"/>
  <c r="BI371" i="1" s="1"/>
  <c r="BI697" i="1" a="1"/>
  <c r="BI697" i="1" s="1"/>
  <c r="BI525" i="1" a="1"/>
  <c r="BI525" i="1" s="1"/>
  <c r="BI635" i="1" a="1"/>
  <c r="BI635" i="1" s="1"/>
  <c r="BI275" i="1" a="1"/>
  <c r="BI275" i="1" s="1"/>
  <c r="BI475" i="1" a="1"/>
  <c r="BI475" i="1" s="1"/>
  <c r="BI542" i="1" a="1"/>
  <c r="BI542" i="1" s="1"/>
  <c r="BI714" i="1" a="1"/>
  <c r="BI714" i="1" s="1"/>
  <c r="BI397" i="1" a="1"/>
  <c r="BI397" i="1" s="1"/>
  <c r="BI562" i="1" a="1"/>
  <c r="BI562" i="1" s="1"/>
  <c r="BI737" i="1" a="1"/>
  <c r="BI737" i="1" s="1"/>
  <c r="BI480" i="1" a="1"/>
  <c r="BI480" i="1" s="1"/>
  <c r="BI318" i="1" a="1"/>
  <c r="BI318" i="1" s="1"/>
  <c r="BI283" i="1" a="1"/>
  <c r="BI283" i="1" s="1"/>
  <c r="BI464" i="1" a="1"/>
  <c r="BI464" i="1" s="1"/>
  <c r="BI284" i="1" a="1"/>
  <c r="BI284" i="1" s="1"/>
  <c r="BI649" i="1" a="1"/>
  <c r="BI649" i="1" s="1"/>
  <c r="BI683" i="1" a="1"/>
  <c r="BI683" i="1" s="1"/>
  <c r="BI313" i="1" a="1"/>
  <c r="BI313" i="1" s="1"/>
  <c r="BI373" i="1" a="1"/>
  <c r="BI373" i="1" s="1"/>
  <c r="BI692" i="1" a="1"/>
  <c r="BI692" i="1" s="1"/>
  <c r="BI267" i="1" a="1"/>
  <c r="BI267" i="1" s="1"/>
  <c r="BI224" i="1" a="1"/>
  <c r="BI224" i="1" s="1"/>
  <c r="BI719" i="1" a="1"/>
  <c r="BI719" i="1" s="1"/>
  <c r="BI391" i="1" a="1"/>
  <c r="BI391" i="1" s="1"/>
  <c r="BI516" i="1" a="1"/>
  <c r="BI516" i="1" s="1"/>
  <c r="BI352" i="1" a="1"/>
  <c r="BI352" i="1" s="1"/>
  <c r="BI396" i="1" a="1"/>
  <c r="BI396" i="1" s="1"/>
  <c r="BI252" i="1" a="1"/>
  <c r="BI252" i="1" s="1"/>
  <c r="BI678" i="1" a="1"/>
  <c r="BI678" i="1" s="1"/>
  <c r="BI725" i="1" a="1"/>
  <c r="BI725" i="1" s="1"/>
  <c r="BI351" i="1" a="1"/>
  <c r="BI351" i="1" s="1"/>
  <c r="BI520" i="1" a="1"/>
  <c r="BI520" i="1" s="1"/>
  <c r="BI674" i="1" a="1"/>
  <c r="BI674" i="1" s="1"/>
  <c r="BI428" i="1" a="1"/>
  <c r="BI428" i="1" s="1"/>
  <c r="BI292" i="1" a="1"/>
  <c r="BI292" i="1" s="1"/>
  <c r="BI249" i="1" a="1"/>
  <c r="BI249" i="1" s="1"/>
  <c r="BI536" i="1" a="1"/>
  <c r="BI536" i="1" s="1"/>
  <c r="BI518" i="1" a="1"/>
  <c r="BI518" i="1" s="1"/>
  <c r="BI354" i="1" a="1"/>
  <c r="BI354" i="1" s="1"/>
  <c r="BI384" i="1" a="1"/>
  <c r="BI384" i="1" s="1"/>
  <c r="BI663" i="1" a="1"/>
  <c r="BI663" i="1" s="1"/>
  <c r="BI297" i="1" a="1"/>
  <c r="BI297" i="1" s="1"/>
  <c r="BI334" i="1" a="1"/>
  <c r="BI334" i="1" s="1"/>
  <c r="BI369" i="1" a="1"/>
  <c r="BI369" i="1" s="1"/>
  <c r="BI552" i="1" a="1"/>
  <c r="BI552" i="1" s="1"/>
  <c r="BI380" i="1" a="1"/>
  <c r="BI380" i="1" s="1"/>
  <c r="BI551" i="1" a="1"/>
  <c r="BI551" i="1" s="1"/>
  <c r="BI571" i="1" a="1"/>
  <c r="BI571" i="1" s="1"/>
  <c r="BI738" i="1" a="1"/>
  <c r="BI738" i="1" s="1"/>
  <c r="BI597" i="1" a="1"/>
  <c r="BI597" i="1" s="1"/>
  <c r="BI434" i="1" a="1"/>
  <c r="BI434" i="1" s="1"/>
  <c r="BI577" i="1" a="1"/>
  <c r="BI577" i="1" s="1"/>
  <c r="BI442" i="1" a="1"/>
  <c r="BI442" i="1" s="1"/>
  <c r="BI529" i="1" a="1"/>
  <c r="BI529" i="1" s="1"/>
  <c r="BI723" i="1" a="1"/>
  <c r="BI723" i="1" s="1"/>
  <c r="BI630" i="1" a="1"/>
  <c r="BI630" i="1" s="1"/>
  <c r="BI654" i="1" a="1"/>
  <c r="BI654" i="1" s="1"/>
  <c r="BI565" i="1" a="1"/>
  <c r="BI565" i="1" s="1"/>
  <c r="BI594" i="1" a="1"/>
  <c r="BI594" i="1" s="1"/>
  <c r="BI387" i="1" a="1"/>
  <c r="BI387" i="1" s="1"/>
  <c r="BI289" i="1" a="1"/>
  <c r="BI289" i="1" s="1"/>
  <c r="BI680" i="1" a="1"/>
  <c r="BI680" i="1" s="1"/>
  <c r="BI528" i="1" a="1"/>
  <c r="BI528" i="1" s="1"/>
  <c r="BI559" i="1" a="1"/>
  <c r="BI559" i="1" s="1"/>
  <c r="BI323" i="1" a="1"/>
  <c r="BI323" i="1" s="1"/>
  <c r="BI530" i="1" a="1"/>
  <c r="BI530" i="1" s="1"/>
  <c r="BI368" i="1" a="1"/>
  <c r="BI368" i="1" s="1"/>
  <c r="BI726" i="1" a="1"/>
  <c r="BI726" i="1" s="1"/>
  <c r="BI304" i="1" a="1"/>
  <c r="BI304" i="1" s="1"/>
  <c r="BI699" i="1" a="1"/>
  <c r="BI699" i="1" s="1"/>
  <c r="BI572" i="1" a="1"/>
  <c r="BI572" i="1" s="1"/>
  <c r="BI505" i="1" a="1"/>
  <c r="BI505" i="1" s="1"/>
  <c r="BI324" i="1" a="1"/>
  <c r="BI324" i="1" s="1"/>
  <c r="BI274" i="1" a="1"/>
  <c r="BI274" i="1" s="1"/>
  <c r="BI556" i="1" a="1"/>
  <c r="BI556" i="1" s="1"/>
  <c r="BI347" i="1" a="1"/>
  <c r="BI347" i="1" s="1"/>
  <c r="BI512" i="1" a="1"/>
  <c r="BI512" i="1" s="1"/>
  <c r="BI745" i="1" a="1"/>
  <c r="BI745" i="1" s="1"/>
  <c r="BI372" i="1" a="1"/>
  <c r="BI372" i="1" s="1"/>
  <c r="BI491" i="1" a="1"/>
  <c r="BI491" i="1" s="1"/>
  <c r="BI667" i="1" a="1"/>
  <c r="BI667" i="1" s="1"/>
  <c r="BI631" i="1" a="1"/>
  <c r="BI631" i="1" s="1"/>
  <c r="BI381" i="1" a="1"/>
  <c r="BI381" i="1" s="1"/>
  <c r="BI457" i="1" a="1"/>
  <c r="BI457" i="1" s="1"/>
  <c r="BI496" i="1" a="1"/>
  <c r="BI496" i="1" s="1"/>
  <c r="BI670" i="1" a="1"/>
  <c r="BI670" i="1" s="1"/>
  <c r="BI588" i="1" a="1"/>
  <c r="BI588" i="1" s="1"/>
  <c r="BI705" i="1" a="1"/>
  <c r="BI705" i="1" s="1"/>
  <c r="BI666" i="1" a="1"/>
  <c r="BI666" i="1" s="1"/>
  <c r="BI349" i="1" a="1"/>
  <c r="BI349" i="1" s="1"/>
  <c r="BI309" i="1" a="1"/>
  <c r="BI309" i="1" s="1"/>
  <c r="BI629" i="1" a="1"/>
  <c r="BI629" i="1" s="1"/>
  <c r="BI727" i="1" a="1"/>
  <c r="BI727" i="1" s="1"/>
  <c r="BI523" i="1" a="1"/>
  <c r="BI523" i="1" s="1"/>
  <c r="BI581" i="1" a="1"/>
  <c r="BI581" i="1" s="1"/>
  <c r="BI575" i="1" a="1"/>
  <c r="BI575" i="1" s="1"/>
  <c r="BI740" i="1" a="1"/>
  <c r="BI740" i="1" s="1"/>
  <c r="BI341" i="1" a="1"/>
  <c r="BI341" i="1" s="1"/>
  <c r="BI455" i="1" a="1"/>
  <c r="BI455" i="1" s="1"/>
  <c r="BI599" i="1" a="1"/>
  <c r="BI599" i="1" s="1"/>
  <c r="BI682" i="1" a="1"/>
  <c r="BI682" i="1" s="1"/>
  <c r="BI722" i="1" a="1"/>
  <c r="BI722" i="1" s="1"/>
  <c r="BI641" i="1" a="1"/>
  <c r="BI641" i="1" s="1"/>
  <c r="BI374" i="1" a="1"/>
  <c r="BI374" i="1" s="1"/>
  <c r="BI593" i="1" a="1"/>
  <c r="BI593" i="1" s="1"/>
  <c r="BI534" i="1" a="1"/>
  <c r="BI534" i="1" s="1"/>
  <c r="BI661" i="1" a="1"/>
  <c r="BI661" i="1" s="1"/>
  <c r="BI388" i="1" a="1"/>
  <c r="BI388" i="1" s="1"/>
  <c r="BI326" i="1" a="1"/>
  <c r="BI326" i="1" s="1"/>
  <c r="BI495" i="1" a="1"/>
  <c r="BI495" i="1" s="1"/>
  <c r="BI404" i="1" a="1"/>
  <c r="BI404" i="1" s="1"/>
  <c r="BI702" i="1" a="1"/>
  <c r="BI702" i="1" s="1"/>
  <c r="BI348" i="1" a="1"/>
  <c r="BI348" i="1" s="1"/>
  <c r="BI503" i="1" a="1"/>
  <c r="BI503" i="1" s="1"/>
  <c r="BI717" i="1" a="1"/>
  <c r="BI717" i="1" s="1"/>
  <c r="BI454" i="1" a="1"/>
  <c r="BI454" i="1" s="1"/>
  <c r="BI637" i="1" a="1"/>
  <c r="BI637" i="1" s="1"/>
  <c r="BI377" i="1" a="1"/>
  <c r="BI377" i="1" s="1"/>
  <c r="BI486" i="1" a="1"/>
  <c r="BI486" i="1" s="1"/>
  <c r="BI296" i="1" a="1"/>
  <c r="BI296" i="1" s="1"/>
  <c r="BI568" i="1" a="1"/>
  <c r="BI568" i="1" s="1"/>
  <c r="BI362" i="1" a="1"/>
  <c r="BI362" i="1" s="1"/>
  <c r="BI720" i="1" a="1"/>
  <c r="BI720" i="1" s="1"/>
  <c r="BI446" i="1" a="1"/>
  <c r="BI446" i="1" s="1"/>
  <c r="BI684" i="1" a="1"/>
  <c r="BI684" i="1" s="1"/>
  <c r="BI580" i="1" a="1"/>
  <c r="BI580" i="1" s="1"/>
  <c r="BI375" i="1" a="1"/>
  <c r="BI375" i="1" s="1"/>
  <c r="BI335" i="1" a="1"/>
  <c r="BI335" i="1" s="1"/>
  <c r="BI710" i="1" a="1"/>
  <c r="BI710" i="1" s="1"/>
  <c r="BI278" i="1" a="1"/>
  <c r="BI278" i="1" s="1"/>
  <c r="BI392" i="1" a="1"/>
  <c r="BI392" i="1" s="1"/>
  <c r="BI521" i="1" a="1"/>
  <c r="BI521" i="1" s="1"/>
  <c r="BI449" i="1" a="1"/>
  <c r="BI449" i="1" s="1"/>
  <c r="BI510" i="1" a="1"/>
  <c r="BI510" i="1" s="1"/>
  <c r="BI553" i="1" a="1"/>
  <c r="BI553" i="1" s="1"/>
  <c r="BI312" i="1" a="1"/>
  <c r="BI312" i="1" s="1"/>
  <c r="BI706" i="1" a="1"/>
  <c r="BI706" i="1" s="1"/>
  <c r="BI605" i="1" a="1"/>
  <c r="BI605" i="1" s="1"/>
  <c r="BI698" i="1" a="1"/>
  <c r="BI698" i="1" s="1"/>
  <c r="BI408" i="1" a="1"/>
  <c r="BI408" i="1" s="1"/>
  <c r="BI492" i="1" a="1"/>
  <c r="BI492" i="1" s="1"/>
  <c r="BI425" i="1" a="1"/>
  <c r="BI425" i="1" s="1"/>
  <c r="BI294" i="1" a="1"/>
  <c r="BI294" i="1" s="1"/>
  <c r="BI261" i="1" a="1"/>
  <c r="BI261" i="1" s="1"/>
  <c r="BI299" i="1" a="1"/>
  <c r="BI299" i="1" s="1"/>
  <c r="BI298" i="1" a="1"/>
  <c r="BI298" i="1" s="1"/>
  <c r="BI498" i="1" a="1"/>
  <c r="BI498" i="1" s="1"/>
  <c r="BI248" i="1" a="1"/>
  <c r="BI248" i="1" s="1"/>
  <c r="BI427" i="1" a="1"/>
  <c r="BI427" i="1" s="1"/>
  <c r="BI638" i="1" a="1"/>
  <c r="BI638" i="1" s="1"/>
  <c r="BI421" i="1" a="1"/>
  <c r="BI421" i="1" s="1"/>
  <c r="BI240" i="1" a="1"/>
  <c r="BI240" i="1" s="1"/>
  <c r="BI390" i="1" a="1"/>
  <c r="BI390" i="1" s="1"/>
  <c r="BI616" i="1" a="1"/>
  <c r="BI616" i="1" s="1"/>
  <c r="BI628" i="1" a="1"/>
  <c r="BI628" i="1" s="1"/>
  <c r="BI514" i="1" a="1"/>
  <c r="BI514" i="1" s="1"/>
  <c r="BI600" i="1" a="1"/>
  <c r="BI600" i="1" s="1"/>
  <c r="BI221" i="1" a="1"/>
  <c r="BI221" i="1" s="1"/>
  <c r="BI220" i="1" a="1"/>
  <c r="BI220" i="1" s="1"/>
  <c r="BI219" i="1" a="1"/>
  <c r="BI219" i="1" s="1"/>
  <c r="BI218" i="1" a="1"/>
  <c r="BI218" i="1" s="1"/>
  <c r="BI216" i="1" a="1"/>
  <c r="BI216" i="1" s="1"/>
  <c r="BI215" i="1" a="1"/>
  <c r="BI215" i="1" s="1"/>
  <c r="BI214" i="1" a="1"/>
  <c r="BI214" i="1" s="1"/>
  <c r="BI213" i="1" a="1"/>
  <c r="BI213" i="1" s="1"/>
  <c r="BI212" i="1" a="1"/>
  <c r="BI212" i="1" s="1"/>
  <c r="BI211" i="1" a="1"/>
  <c r="BI211" i="1" s="1"/>
  <c r="BI210" i="1" a="1"/>
  <c r="BI210" i="1" s="1"/>
  <c r="BI209" i="1" a="1"/>
  <c r="BI209" i="1" s="1"/>
  <c r="BI208" i="1" a="1"/>
  <c r="BI208" i="1" s="1"/>
  <c r="BI207" i="1" a="1"/>
  <c r="BI207" i="1" s="1"/>
  <c r="BI206" i="1" a="1"/>
  <c r="BI206" i="1" s="1"/>
  <c r="BI205" i="1" a="1"/>
  <c r="BI205" i="1" s="1"/>
  <c r="BI204" i="1" a="1"/>
  <c r="BI204" i="1" s="1"/>
  <c r="BI203" i="1" a="1"/>
  <c r="BI203" i="1" s="1"/>
  <c r="BI202" i="1" a="1"/>
  <c r="BI202" i="1" s="1"/>
  <c r="BI201" i="1" a="1"/>
  <c r="BI201" i="1" s="1"/>
  <c r="BI200" i="1" a="1"/>
  <c r="BI200" i="1" s="1"/>
  <c r="BI199" i="1" a="1"/>
  <c r="BI199" i="1" s="1"/>
  <c r="BI198" i="1" a="1"/>
  <c r="BI198" i="1" s="1"/>
  <c r="BI197" i="1" a="1"/>
  <c r="BI197" i="1" s="1"/>
  <c r="BI196" i="1" a="1"/>
  <c r="BI196" i="1" s="1"/>
  <c r="BI195" i="1" a="1"/>
  <c r="BI195" i="1" s="1"/>
  <c r="BI194" i="1" a="1"/>
  <c r="BI194" i="1" s="1"/>
  <c r="BI193" i="1" a="1"/>
  <c r="BI193" i="1" s="1"/>
  <c r="BI192" i="1" a="1"/>
  <c r="BI192" i="1" s="1"/>
  <c r="BI191" i="1" a="1"/>
  <c r="BI191" i="1" s="1"/>
  <c r="BI190" i="1" a="1"/>
  <c r="BI190" i="1" s="1"/>
  <c r="BI189" i="1" a="1"/>
  <c r="BI189" i="1" s="1"/>
  <c r="BI188" i="1" a="1"/>
  <c r="BI188" i="1" s="1"/>
  <c r="BI187" i="1" a="1"/>
  <c r="BI187" i="1" s="1"/>
  <c r="BI186" i="1" a="1"/>
  <c r="BI186" i="1" s="1"/>
  <c r="BI185" i="1" a="1"/>
  <c r="BI185" i="1" s="1"/>
  <c r="BI184" i="1" a="1"/>
  <c r="BI184" i="1" s="1"/>
  <c r="BI183" i="1" a="1"/>
  <c r="BI183" i="1" s="1"/>
  <c r="BI182" i="1" a="1"/>
  <c r="BI182" i="1" s="1"/>
  <c r="BI181" i="1" a="1"/>
  <c r="BI181" i="1" s="1"/>
  <c r="BI180" i="1" a="1"/>
  <c r="BI180" i="1" s="1"/>
  <c r="BI179" i="1" a="1"/>
  <c r="BI179" i="1" s="1"/>
  <c r="BI178" i="1" a="1"/>
  <c r="BI178" i="1" s="1"/>
  <c r="BI177" i="1" a="1"/>
  <c r="BI177" i="1" s="1"/>
  <c r="BI176" i="1" a="1"/>
  <c r="BI176" i="1" s="1"/>
  <c r="BI175" i="1" a="1"/>
  <c r="BI175" i="1" s="1"/>
  <c r="BI174" i="1" a="1"/>
  <c r="BI174" i="1" s="1"/>
  <c r="BI173" i="1" a="1"/>
  <c r="BI173" i="1" s="1"/>
  <c r="BI172" i="1" a="1"/>
  <c r="BI172" i="1" s="1"/>
  <c r="BI171" i="1" a="1"/>
  <c r="BI171" i="1" s="1"/>
  <c r="BI170" i="1" a="1"/>
  <c r="BI170" i="1" s="1"/>
  <c r="BI169" i="1" a="1"/>
  <c r="BI169" i="1" s="1"/>
  <c r="BI168" i="1" a="1"/>
  <c r="BI168" i="1" s="1"/>
  <c r="BI167" i="1" a="1"/>
  <c r="BI167" i="1" s="1"/>
  <c r="BI166" i="1" a="1"/>
  <c r="BI166" i="1" s="1"/>
  <c r="BI165" i="1" a="1"/>
  <c r="BI165" i="1" s="1"/>
  <c r="BI164" i="1" a="1"/>
  <c r="BI164" i="1" s="1"/>
  <c r="BI163" i="1" a="1"/>
  <c r="BI163" i="1" s="1"/>
  <c r="BI162" i="1" a="1"/>
  <c r="BI162" i="1" s="1"/>
  <c r="BI161" i="1" a="1"/>
  <c r="BI161" i="1" s="1"/>
  <c r="BI160" i="1" a="1"/>
  <c r="BI160" i="1" s="1"/>
  <c r="BI159" i="1" a="1"/>
  <c r="BI159" i="1" s="1"/>
  <c r="BI158" i="1" a="1"/>
  <c r="BI158" i="1" s="1"/>
  <c r="BI157" i="1" a="1"/>
  <c r="BI157" i="1" s="1"/>
  <c r="BI156" i="1" a="1"/>
  <c r="BI156" i="1" s="1"/>
  <c r="BI155" i="1" a="1"/>
  <c r="BI155" i="1" s="1"/>
  <c r="BI154" i="1" a="1"/>
  <c r="BI154" i="1" s="1"/>
  <c r="BI153" i="1" a="1"/>
  <c r="BI153" i="1" s="1"/>
  <c r="BI152" i="1" a="1"/>
  <c r="BI152" i="1" s="1"/>
  <c r="BI151" i="1" a="1"/>
  <c r="BI151" i="1" s="1"/>
  <c r="BI150" i="1" a="1"/>
  <c r="BI150" i="1" s="1"/>
  <c r="BI149" i="1" a="1"/>
  <c r="BI149" i="1" s="1"/>
  <c r="BI148" i="1" a="1"/>
  <c r="BI148" i="1" s="1"/>
  <c r="BI147" i="1" a="1"/>
  <c r="BI147" i="1" s="1"/>
  <c r="BI146" i="1" a="1"/>
  <c r="BI146" i="1" s="1"/>
  <c r="BI145" i="1" a="1"/>
  <c r="BI145" i="1" s="1"/>
  <c r="BI144" i="1" a="1"/>
  <c r="BI144" i="1" s="1"/>
  <c r="BI143" i="1" a="1"/>
  <c r="BI143" i="1" s="1"/>
  <c r="BI142" i="1" a="1"/>
  <c r="BI142" i="1" s="1"/>
  <c r="BI141" i="1" a="1"/>
  <c r="BI141" i="1" s="1"/>
  <c r="BI140" i="1" a="1"/>
  <c r="BI140" i="1" s="1"/>
  <c r="BI139" i="1" a="1"/>
  <c r="BI139" i="1" s="1"/>
  <c r="BI138" i="1" a="1"/>
  <c r="BI138" i="1" s="1"/>
  <c r="BI137" i="1" a="1"/>
  <c r="BI137" i="1" s="1"/>
  <c r="BI136" i="1" a="1"/>
  <c r="BI136" i="1" s="1"/>
  <c r="BI135" i="1" a="1"/>
  <c r="BI135" i="1" s="1"/>
  <c r="BI134" i="1" a="1"/>
  <c r="BI134" i="1" s="1"/>
  <c r="BI133" i="1" a="1"/>
  <c r="BI133" i="1" s="1"/>
  <c r="BI132" i="1" a="1"/>
  <c r="BI132" i="1" s="1"/>
  <c r="BI131" i="1" a="1"/>
  <c r="BI131" i="1" s="1"/>
  <c r="BI130" i="1" a="1"/>
  <c r="BI130" i="1" s="1"/>
  <c r="BI129" i="1" a="1"/>
  <c r="BI129" i="1" s="1"/>
  <c r="BI128" i="1" a="1"/>
  <c r="BI128" i="1" s="1"/>
  <c r="BI127" i="1" a="1"/>
  <c r="BI127" i="1" s="1"/>
  <c r="BI126" i="1" a="1"/>
  <c r="BI126" i="1" s="1"/>
  <c r="BI125" i="1" a="1"/>
  <c r="BI125" i="1" s="1"/>
  <c r="BI124" i="1" a="1"/>
  <c r="BI124" i="1" s="1"/>
  <c r="BI123" i="1" a="1"/>
  <c r="BI123" i="1" s="1"/>
  <c r="BI122" i="1" a="1"/>
  <c r="BI122" i="1" s="1"/>
  <c r="BI121" i="1" a="1"/>
  <c r="BI121" i="1" s="1"/>
  <c r="BI120" i="1" a="1"/>
  <c r="BI120" i="1" s="1"/>
  <c r="BI119" i="1" a="1"/>
  <c r="BI119" i="1" s="1"/>
  <c r="BI118" i="1" a="1"/>
  <c r="BI118" i="1" s="1"/>
  <c r="BI117" i="1" a="1"/>
  <c r="BI117" i="1" s="1"/>
  <c r="BI116" i="1" a="1"/>
  <c r="BI116" i="1" s="1"/>
  <c r="BI115" i="1" a="1"/>
  <c r="BI115" i="1" s="1"/>
  <c r="BI114" i="1" a="1"/>
  <c r="BI114" i="1" s="1"/>
  <c r="BI113" i="1" a="1"/>
  <c r="BI113" i="1" s="1"/>
  <c r="BI112" i="1" a="1"/>
  <c r="BI112" i="1" s="1"/>
  <c r="BI111" i="1" a="1"/>
  <c r="BI111" i="1" s="1"/>
  <c r="BI110" i="1" a="1"/>
  <c r="BI110" i="1" s="1"/>
  <c r="BI109" i="1" a="1"/>
  <c r="BI109" i="1" s="1"/>
  <c r="BI108" i="1" a="1"/>
  <c r="BI108" i="1" s="1"/>
  <c r="BI107" i="1" a="1"/>
  <c r="BI107" i="1" s="1"/>
  <c r="BI106" i="1" a="1"/>
  <c r="BI106" i="1" s="1"/>
  <c r="BI105" i="1" a="1"/>
  <c r="BI105" i="1" s="1"/>
  <c r="BI104" i="1" a="1"/>
  <c r="BI104" i="1" s="1"/>
  <c r="BI103" i="1" a="1"/>
  <c r="BI103" i="1" s="1"/>
  <c r="BI102" i="1" a="1"/>
  <c r="BI102" i="1" s="1"/>
  <c r="BI101" i="1" a="1"/>
  <c r="BI101" i="1" s="1"/>
  <c r="BI100" i="1" a="1"/>
  <c r="BI100" i="1" s="1"/>
  <c r="BI99" i="1" a="1"/>
  <c r="BI99" i="1" s="1"/>
  <c r="BI98" i="1" a="1"/>
  <c r="BI98" i="1" s="1"/>
  <c r="BI97" i="1" a="1"/>
  <c r="BI97" i="1" s="1"/>
  <c r="BI96" i="1" a="1"/>
  <c r="BI96" i="1" s="1"/>
  <c r="BI95" i="1" a="1"/>
  <c r="BI95" i="1" s="1"/>
  <c r="BI94" i="1" a="1"/>
  <c r="BI94" i="1" s="1"/>
  <c r="BI93" i="1" a="1"/>
  <c r="BI93" i="1" s="1"/>
  <c r="BI92" i="1" a="1"/>
  <c r="BI92" i="1" s="1"/>
  <c r="BI91" i="1" a="1"/>
  <c r="BI91" i="1" s="1"/>
  <c r="BI90" i="1" a="1"/>
  <c r="BI90" i="1" s="1"/>
  <c r="BI89" i="1" a="1"/>
  <c r="BI89" i="1" s="1"/>
  <c r="BI88" i="1" a="1"/>
  <c r="BI88" i="1" s="1"/>
  <c r="BI87" i="1" a="1"/>
  <c r="BI87" i="1" s="1"/>
  <c r="BI86" i="1" a="1"/>
  <c r="BI86" i="1" s="1"/>
  <c r="BI85" i="1" a="1"/>
  <c r="BI85" i="1" s="1"/>
  <c r="BI84" i="1" a="1"/>
  <c r="BI84" i="1" s="1"/>
  <c r="BI83" i="1" a="1"/>
  <c r="BI83" i="1" s="1"/>
  <c r="BI82" i="1" a="1"/>
  <c r="BI82" i="1" s="1"/>
  <c r="BI81" i="1" a="1"/>
  <c r="BI81" i="1" s="1"/>
  <c r="BI80" i="1" a="1"/>
  <c r="BI80" i="1" s="1"/>
  <c r="BI79" i="1" a="1"/>
  <c r="BI79" i="1" s="1"/>
  <c r="BI78" i="1" a="1"/>
  <c r="BI78" i="1" s="1"/>
  <c r="BI77" i="1" a="1"/>
  <c r="BI77" i="1" s="1"/>
  <c r="BI76" i="1" a="1"/>
  <c r="BI76" i="1" s="1"/>
  <c r="BI75" i="1" a="1"/>
  <c r="BI75" i="1" s="1"/>
  <c r="BI74" i="1" a="1"/>
  <c r="BI74" i="1" s="1"/>
  <c r="BI73" i="1" a="1"/>
  <c r="BI73" i="1" s="1"/>
  <c r="BI72" i="1" a="1"/>
  <c r="BI72" i="1" s="1"/>
  <c r="BI71" i="1" a="1"/>
  <c r="BI71" i="1" s="1"/>
  <c r="BI70" i="1" a="1"/>
  <c r="BI70" i="1" s="1"/>
  <c r="BI69" i="1" a="1"/>
  <c r="BI69" i="1" s="1"/>
  <c r="BI68" i="1" a="1"/>
  <c r="BI68" i="1" s="1"/>
  <c r="BI67" i="1" a="1"/>
  <c r="BI67" i="1" s="1"/>
  <c r="BI66" i="1" a="1"/>
  <c r="BI66" i="1" s="1"/>
  <c r="BI65" i="1" a="1"/>
  <c r="BI65" i="1" s="1"/>
  <c r="BI64" i="1" a="1"/>
  <c r="BI64" i="1" s="1"/>
  <c r="BI63" i="1" a="1"/>
  <c r="BI63" i="1" s="1"/>
  <c r="BI62" i="1" a="1"/>
  <c r="BI62" i="1" s="1"/>
  <c r="BI61" i="1" a="1"/>
  <c r="BI61" i="1" s="1"/>
  <c r="BI60" i="1" a="1"/>
  <c r="BI60" i="1" s="1"/>
  <c r="BI59" i="1" a="1"/>
  <c r="BI59" i="1" s="1"/>
  <c r="BI58" i="1" a="1"/>
  <c r="BI58" i="1" s="1"/>
  <c r="BI57" i="1" a="1"/>
  <c r="BI57" i="1" s="1"/>
  <c r="BI56" i="1" a="1"/>
  <c r="BI56" i="1" s="1"/>
  <c r="BI55" i="1" a="1"/>
  <c r="BI55" i="1" s="1"/>
  <c r="BI54" i="1" a="1"/>
  <c r="BI54" i="1" s="1"/>
  <c r="BI53" i="1" a="1"/>
  <c r="BI53" i="1" s="1"/>
  <c r="BI52" i="1" a="1"/>
  <c r="BI52" i="1" s="1"/>
  <c r="BI51" i="1" a="1"/>
  <c r="BI51" i="1" s="1"/>
  <c r="BI50" i="1" a="1"/>
  <c r="BI50" i="1" s="1"/>
  <c r="BI49" i="1" a="1"/>
  <c r="BI49" i="1" s="1"/>
  <c r="BI48" i="1" a="1"/>
  <c r="BI48" i="1" s="1"/>
  <c r="BI47" i="1" a="1"/>
  <c r="BI47" i="1" s="1"/>
  <c r="BI46" i="1" a="1"/>
  <c r="BI46" i="1" s="1"/>
  <c r="BI45" i="1" a="1"/>
  <c r="BI45" i="1" s="1"/>
  <c r="BI44" i="1" a="1"/>
  <c r="BI44" i="1" s="1"/>
  <c r="BI43" i="1" a="1"/>
  <c r="BI43" i="1" s="1"/>
  <c r="BI42" i="1" a="1"/>
  <c r="BI42" i="1" s="1"/>
  <c r="BI41" i="1" a="1"/>
  <c r="BI41" i="1" s="1"/>
  <c r="BI40" i="1" a="1"/>
  <c r="BI40" i="1" s="1"/>
  <c r="BI39" i="1" a="1"/>
  <c r="BI39" i="1" s="1"/>
  <c r="BI38" i="1" a="1"/>
  <c r="BI38" i="1" s="1"/>
  <c r="BI37" i="1" a="1"/>
  <c r="BI37" i="1" s="1"/>
  <c r="BI36" i="1" a="1"/>
  <c r="BI36" i="1" s="1"/>
  <c r="BI35" i="1" a="1"/>
  <c r="BI35" i="1" s="1"/>
  <c r="BI34" i="1" a="1"/>
  <c r="BI34" i="1" s="1"/>
  <c r="BI33" i="1" a="1"/>
  <c r="BI33" i="1" s="1"/>
  <c r="BI32" i="1" a="1"/>
  <c r="BI32" i="1" s="1"/>
  <c r="BI31" i="1" a="1"/>
  <c r="BI31" i="1" s="1"/>
  <c r="BI30" i="1" a="1"/>
  <c r="BI30" i="1" s="1"/>
  <c r="BI29" i="1" a="1"/>
  <c r="BI29" i="1" s="1"/>
  <c r="BI28" i="1" a="1"/>
  <c r="BI28" i="1" s="1"/>
  <c r="BI27" i="1" a="1"/>
  <c r="BI27" i="1" s="1"/>
  <c r="BI26" i="1" a="1"/>
  <c r="BI26" i="1" s="1"/>
  <c r="BI25" i="1" a="1"/>
  <c r="BI25" i="1" s="1"/>
  <c r="BI24" i="1" a="1"/>
  <c r="BI24" i="1" s="1"/>
  <c r="BI23" i="1" a="1"/>
  <c r="BI23" i="1" s="1"/>
  <c r="BI22" i="1" a="1"/>
  <c r="BI22" i="1" s="1"/>
  <c r="BI21" i="1" a="1"/>
  <c r="BI21" i="1" s="1"/>
  <c r="BI20" i="1" a="1"/>
  <c r="BI20" i="1" s="1"/>
  <c r="BI19" i="1" a="1"/>
  <c r="BI19" i="1" s="1"/>
  <c r="BI18" i="1" a="1"/>
  <c r="BI18" i="1" s="1"/>
  <c r="BI17" i="1" a="1"/>
  <c r="BI17" i="1" s="1"/>
  <c r="BI16" i="1" a="1"/>
  <c r="BI16" i="1" s="1"/>
  <c r="BI15" i="1" a="1"/>
  <c r="BI15" i="1" s="1"/>
  <c r="BI14" i="1" a="1"/>
  <c r="BI14" i="1" s="1"/>
  <c r="BI13" i="1" a="1"/>
  <c r="BI13" i="1" s="1"/>
  <c r="BI12" i="1" a="1"/>
  <c r="BI12" i="1" s="1"/>
  <c r="BI11" i="1" a="1"/>
  <c r="BI11" i="1" s="1"/>
  <c r="BI10" i="1" a="1"/>
  <c r="BI10" i="1" s="1"/>
  <c r="BI9" i="1" a="1"/>
  <c r="BI9" i="1" s="1"/>
  <c r="BI8" i="1" a="1"/>
  <c r="BI8" i="1" s="1"/>
  <c r="BI7" i="1" a="1"/>
  <c r="BI7" i="1" s="1"/>
  <c r="BI6" i="1" a="1"/>
  <c r="BI6" i="1" s="1"/>
  <c r="BI5" i="1" a="1"/>
  <c r="BI5" i="1" s="1"/>
  <c r="BI4" i="1" a="1"/>
  <c r="BI4" i="1" s="1"/>
  <c r="BI3" i="1" a="1"/>
  <c r="BI3" i="1" s="1"/>
  <c r="C7" i="6" l="1"/>
  <c r="D7" i="6"/>
  <c r="B7" i="6"/>
  <c r="E4" i="6"/>
  <c r="E5" i="6"/>
  <c r="E6" i="6"/>
  <c r="E7" i="6" l="1"/>
  <c r="B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<sst xmlns="http://schemas.openxmlformats.org/spreadsheetml/2006/main" count="31088" uniqueCount="3398">
  <si>
    <t>0.25</t>
  </si>
  <si>
    <t>NO</t>
  </si>
  <si>
    <t>SI</t>
  </si>
  <si>
    <t>No</t>
  </si>
  <si>
    <t>Si</t>
  </si>
  <si>
    <t xml:space="preserve">No </t>
  </si>
  <si>
    <t>si</t>
  </si>
  <si>
    <t>CRITERIOS DE DESEMPATE</t>
  </si>
  <si>
    <t>FACTOR TÉCNICO ADICIONAL</t>
  </si>
  <si>
    <t>ITEM</t>
  </si>
  <si>
    <t>SUBREGIÓN/
MUNICIPIO
(Presentación de oferta)</t>
  </si>
  <si>
    <t xml:space="preserve">RAZON SOCIAL </t>
  </si>
  <si>
    <t>TIPO PROPONENTE</t>
  </si>
  <si>
    <t>NIT / CC</t>
  </si>
  <si>
    <t>REQUISITOS CAPACIDAD JURIDICA</t>
  </si>
  <si>
    <t>REQUISITOS CAPACIDAD TECNICA (EXPERIENCIA)</t>
  </si>
  <si>
    <t>RESULTADO EVALUACIÓN PRELIMINAR:</t>
  </si>
  <si>
    <t>EL (LOS) REQUISITO (S) DEFINIDOS EN EL PLIEGO QUE SE RELACIONAN NO SE CUMPLE (N) Y SE DEBE (N) SUBSANAR 
O CAUSAL DE RECHAZO (Si aplica)</t>
  </si>
  <si>
    <t>NIT / Cédula</t>
  </si>
  <si>
    <t>OBSERVACIONES DE LA EVALUACIÓN</t>
  </si>
  <si>
    <t>¿EL PROPONENTE PRESENTÓ OBSERVACIONES?</t>
  </si>
  <si>
    <t>¿SUBSANÓ?</t>
  </si>
  <si>
    <t>RESULTADO EVALUACION REQUISITOS HABILITANTES
JURÍDICOS, TÉCNICOS Y FINANCIEROS</t>
  </si>
  <si>
    <t>CAUSAL DE RECHAZO 
(Si aplica)</t>
  </si>
  <si>
    <t>GRUPOS DE ALIMENTOS HABILITADOS</t>
  </si>
  <si>
    <t>Alimentos nativos</t>
  </si>
  <si>
    <t>Carnes Frescas (Refrigeradas o Congeladas)</t>
  </si>
  <si>
    <t>Derivados cárnicos</t>
  </si>
  <si>
    <t>Huevos</t>
  </si>
  <si>
    <t>Cereales y derivados</t>
  </si>
  <si>
    <t>Alimentos manufacturados</t>
  </si>
  <si>
    <t>Enlatados cárnicos y derivados</t>
  </si>
  <si>
    <t>Conservas de frutas/ hortalizas/ leguminosas</t>
  </si>
  <si>
    <t>Especias y derivados</t>
  </si>
  <si>
    <t>Sector defensa</t>
  </si>
  <si>
    <t>Frutas frescas</t>
  </si>
  <si>
    <t>Fruta procesada</t>
  </si>
  <si>
    <t>Amasijos</t>
  </si>
  <si>
    <t>Galletas</t>
  </si>
  <si>
    <t>Productos de panificación</t>
  </si>
  <si>
    <t>Grasas, aceites y derivados</t>
  </si>
  <si>
    <t>Lácteos no fermentados</t>
  </si>
  <si>
    <t>Lácteos fermentados</t>
  </si>
  <si>
    <t>Quesos</t>
  </si>
  <si>
    <t>Leguminosas y derivados</t>
  </si>
  <si>
    <t>Pescados y mariscos</t>
  </si>
  <si>
    <t>Productos azucarados</t>
  </si>
  <si>
    <t>Verduras, hortalizas y derivados</t>
  </si>
  <si>
    <t>Bebidas</t>
  </si>
  <si>
    <t>Participación mayoritaria de mujeres cabeza de familia y/o mujeres víctimas de violencia intrafamiliar (persona jurídica)</t>
  </si>
  <si>
    <t>Vinculación de personas en condición de discapacidad</t>
  </si>
  <si>
    <t>Vinculación de personas mayores y no beneficiarias de la pensión de vejez, familiar o sobrevivencia – (Empleador – proponente)</t>
  </si>
  <si>
    <t>Vinculación de población indígena, negra, afrocolombiana, raizal, palenquera, Rrom o gitanas</t>
  </si>
  <si>
    <t>Participación mayoritaria de personas en proceso de reincorporación y/o reintegración (personas jurídicas)</t>
  </si>
  <si>
    <t>Participación mayoritaria de mujeres cabeza de familia y/o personas en proceso de reincorporación o reintegración (personas jurídicas)</t>
  </si>
  <si>
    <t>Acreditación MiPyme</t>
  </si>
  <si>
    <t>Pagos realizados a MiPymes, cooperativas o asociaciones mutuales</t>
  </si>
  <si>
    <t>Tipo Empresa</t>
  </si>
  <si>
    <t>Puntaje 1</t>
  </si>
  <si>
    <t>Puntaje 2</t>
  </si>
  <si>
    <t>Puntaje 3</t>
  </si>
  <si>
    <t>Puntaje 4</t>
  </si>
  <si>
    <t>Puntaje 5</t>
  </si>
  <si>
    <t>Puntaje 6</t>
  </si>
  <si>
    <t>Puntaje 7</t>
  </si>
  <si>
    <t>Puntaje 8</t>
  </si>
  <si>
    <t>Puntaje 9</t>
  </si>
  <si>
    <t>Puntaje 10</t>
  </si>
  <si>
    <t>Puntaje 11</t>
  </si>
  <si>
    <t>PUNTAJE FACTOR TÉCNICO ADICIONAL</t>
  </si>
  <si>
    <t xml:space="preserve">EVALUADOR </t>
  </si>
  <si>
    <t xml:space="preserve">¿RESPONDIÓ AL REQUERIMIENTO DE PRECIOS ARTIFICIALMENTE BAJOS?
</t>
  </si>
  <si>
    <t>OBSERVACION DE LA ACLARACIÓN DE PRECIOS ARTIFICIALMENTE BAJOS</t>
  </si>
  <si>
    <t>181 - SUR - PALMIRA, 181 - SUR - PRADERA, 181 - SUR - EL CERRITO, 181 - SUR - GINEBRA, 181 - SUR - CALI, 181 - SUR - CANDELARIA, 181 - SUR - DAGUA, 181 - SUR - FLORIDA, 181 - SUR - JAMUNDI, 181 - SUR - LA CUMBRE, 181 - SUR - VIJES, 181 - SUR - YUMBO</t>
  </si>
  <si>
    <t>DIEGO FERNANDO CANO HENAO (FRUTAS MAX Y MAX)</t>
  </si>
  <si>
    <t>ACFC - PERSONA NATURAL</t>
  </si>
  <si>
    <t>94326685-7</t>
  </si>
  <si>
    <t>NO CUMPLE</t>
  </si>
  <si>
    <t>CUMPLE</t>
  </si>
  <si>
    <t>NO HABILITADO</t>
  </si>
  <si>
    <t>16.6 REGISTRO DE MATRÍCULA MERCANTIL 
16.19.1 Condiciones de experiencia Lote 1 – suministro o compraventa de alimentos. Para Los proponentes del SEGMENTO 1-ECONOMIA POPULAR, Y ACFC
16.16.4 Registro Único Tributario</t>
  </si>
  <si>
    <t xml:space="preserve"> 94326685-7</t>
  </si>
  <si>
    <t>Matricula mercantil vencida, 
La certificación de experiencia no cuenta con el valor del contrato.
No aporta RUT</t>
  </si>
  <si>
    <t>RECHAZADO</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</si>
  <si>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se evidencia documento (REGISTRO MERCANTIL) adjunto con fecha de actualización del día 2 de julio de 2025 por tanto no es tenido en cuenta ya que esta por fuera de los plazos iniciales establecidos inicialmente en el proceso.</t>
  </si>
  <si>
    <t>NA</t>
  </si>
  <si>
    <t>Carlos Rafael Ardila Plata</t>
  </si>
  <si>
    <t>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</si>
  <si>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MUJERES RURALES AFRODESCENDIENTES VICTIMAS DE PAJONAL ASOMUFROP</t>
  </si>
  <si>
    <t>MICROEMPRESA- EC.POPULAR</t>
  </si>
  <si>
    <t>901564451-7</t>
  </si>
  <si>
    <t>HABILITADO</t>
  </si>
  <si>
    <t>8A</t>
  </si>
  <si>
    <t xml:space="preserve">Diego Andrés Rocha Acuña </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</si>
  <si>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t>
  </si>
  <si>
    <t>ASOMPAL</t>
  </si>
  <si>
    <t>900083119-8</t>
  </si>
  <si>
    <t>16.14 CONSULTA CERTIFICADO REDAM - REGISTRO DE DEUDORES ALIMENTARIOS MOROSOS</t>
  </si>
  <si>
    <t>No allego el documento REDAM</t>
  </si>
  <si>
    <t>8B</t>
  </si>
  <si>
    <t>Laura Alejandra Lozano Alfonso</t>
  </si>
  <si>
    <t>CYNTHIA VANESSA RODRIGUEZ CARVAJAL (COMERCIALIZADORA EL GRAN TESORO)</t>
  </si>
  <si>
    <t>1114886074-1</t>
  </si>
  <si>
    <t>16.10 DECLARACIÓN JURAMENTADA DE PAGOS CORRESPONDIENTES A LOS SISTEMAS DE SEGURIDAD SOCIAL Y APORTES PARAFISCALES (PERSONAS NATURALES) – FORMATO 6
16.14 CONSULTA CERTIFICADO REDAM - REGISTRO DE DEUDORES ALIMENTARIOS MOROSOS
16.19.1 Condiciones de experiencia Lote 1 – suministro o compraventa de alimentos. Para Los proponentes del SEGMENTO 1-ECONOMIA POPULAR, Y ACFC</t>
  </si>
  <si>
    <t>No aporta formato declaración pagos a seguridad social
No aporta consulta certificado REDAM
No aporta certificación de experiencia para todos los grupos de alimentos  ofertados</t>
  </si>
  <si>
    <t>EL PROPONENTE NO APORTA DOCUMENTACIÓN A PESAR DE HABER SIDO REQUERIDO PARA QUE SUBSANARA, SE RECHAZA CON FUNDAMENTO EN EL NUMERAL 2.25.1 Causales de rechazo comunes, literal Q.)La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t>
  </si>
  <si>
    <t>Francisco Javier Jaramillo Anaya</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</si>
  <si>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t>
  </si>
  <si>
    <t>SOCIEDAD PRODUCTORA CAMPESINA</t>
  </si>
  <si>
    <t>901672565-0</t>
  </si>
  <si>
    <t>16.3 CARTA DE PRESENTACIÓN DE LA PROPUESTA – FORMATO 1
16.4 COMPROMISO ANTICORRUPCIÓN – FORMATO 2, 
16.5 CERTIFICADO DE EXISTENCIA Y REPRESENTACIÓN LEGAL   
16.12 certificado de antecedentes disciplinarios emitido por la Procuraduría</t>
  </si>
  <si>
    <t xml:space="preserve">No aporta carta de presentación de oferta, 
No aporta formato compromiso anticorrupción, 
No aporta certificado de existencia y representación legal. 
No se encuentra registrado en la página de la Procuraduría. </t>
  </si>
  <si>
    <t>Adriana Cristina Montero Hurtado</t>
  </si>
  <si>
    <t>59 - CENTRO - POPAYAN, 181 - SUR - CALI</t>
  </si>
  <si>
    <t>CLAUDIA CRISTINA CHOCUE QUEVEDO (MORA VERDE)</t>
  </si>
  <si>
    <t>25286916-1</t>
  </si>
  <si>
    <t>16.10 DECLARACIÓN JURAMENTADA DE PAGOS CORRESPONDIENTES A LOS SISTEMAS DE SEGURIDAD SOCIAL Y APORTES PARAFISCALES (PERSONAS NATURALES) – FORMATO 6, 
16.6 REGISTRO DE MATRÍCULA MERCANTIL – (EN CASO DE APLICAR)</t>
  </si>
  <si>
    <t>No aporta Formato 6 declaración juramentada de aportes a seguridad social 
Registro mercantil vencido.</t>
  </si>
  <si>
    <t>De conformidad con el numeral 2.25 CAUSALES DE RECHAZO … 2.25.1 Causales de rechazo comunes para Lote 1 Suministro o compraventa de Alimentos y Lote 2 Servicios Logísticos… el proponente se encuentra incurso en la causal: “Q. Cuando el proponente no subsane, subsane en forma incorrecta o subsane fuera del término fijado en el pliego de condiciones, la información o documentación solicitada respecto de un requisito o documento habilitante.”</t>
  </si>
  <si>
    <t>Jimmy Escobar y Jairo Sarmiento</t>
  </si>
  <si>
    <t>FULBIO ALEJANDRO ASTORQUIZA ERAZO</t>
  </si>
  <si>
    <t>16682157-1</t>
  </si>
  <si>
    <t>16.14 CONSULTA CERTIFICADO REDAM - REGISTRO DE DEUDORES ALIMENTARIOS MOROSOS, 
16.19.1 Condiciones de experiencia Lote 1 – suministro o compraventa de alimentos. Para Los proponentes del SEGMENTO 1-ECONOMIA POPULAR, Y ACFC</t>
  </si>
  <si>
    <t>16682157-0</t>
  </si>
  <si>
    <t>No presenta certificación REDAM, 
Debe presentar certificación de experiencia de los productos ofertados</t>
  </si>
  <si>
    <t xml:space="preserve">Mario Luis Reyes Castro </t>
  </si>
  <si>
    <t>78 - COSTANERA - CANALETE, 78 - COSTANERA - LOS CORDOBAS, 78 - COSTANERA - MOÑITOS, 78 - COSTANERA - PUERTO ESCONDIDO, 78 - COSTANERA - SAN ANTERO, 78 - COSTANERA - SAN BERNARDO DEL VIENTO</t>
  </si>
  <si>
    <t>ASOCIACION DE AFRO DESCENDIENTES DE SAN BERNARDO DEL VIENTO AFROKOMBE</t>
  </si>
  <si>
    <t>901118396-8</t>
  </si>
  <si>
    <t>16.19.1 Condiciones de experiencia Lote 1 – Suministro o compraventa de alimentos
16.14 CONSULTA CERTIFICADO REDAM - REGISTRO DE DEUDORES ALIMENTARIOS MOROSOS</t>
  </si>
  <si>
    <t>901118396-8_x000D_</t>
  </si>
  <si>
    <t xml:space="preserve">Debe allegar acreditación de experiencia en los grupos de: Cereales y derivados, Huevos, Pescados y mariscos . En consecuencia, se requiere subsanar conforme a lo dispuesto en el numeral 16.19.1 del Pliego de Condiciones, acreditando experiencia específica para dichos grupos.
De acuerdo con lo establecido en el numeral 16.14 CONSULTA CERTIFICADO REDAM - REGISTRO DE DEUDORES  ALIMENTARIOS MOROSOS el proponente debe allegar este certificado dado que se encuentra vencido antes de la fecha de cierre.
</t>
  </si>
  <si>
    <t>Julio Cesar Molina Jacome</t>
  </si>
  <si>
    <t>ASOCIACION REGIONAL DE MUJERES AGROEMPRENDEDORAS DE CORDOBA ASORMUCOR</t>
  </si>
  <si>
    <t>901914679-1</t>
  </si>
  <si>
    <t>16.9 - CERTIFICADO DE PAGOS DE SEGURIDAD SOCIAL Y APORTES PARAFISCALES (PERSONAS JURÍDICAS) – FORMATO 5.</t>
  </si>
  <si>
    <t>No aporta el formato 5 Parafiscales personas jurídicas – pagos seguridad social</t>
  </si>
  <si>
    <t>EULER MARCELO MUESES CUARAN</t>
  </si>
  <si>
    <t>1086301694-7</t>
  </si>
  <si>
    <t>16.3 CARTA DE PRESENTACIÓN DE LA PROPUESTA – FORMATO 1
16.4 COMPROMISO ANTICORRUPCIÓN – FORMATO 2</t>
  </si>
  <si>
    <t xml:space="preserve">Debe allegar Formato 1 y formato 2 debidamente diligenciados.
</t>
  </si>
  <si>
    <t xml:space="preserve">Karol Rousnack </t>
  </si>
  <si>
    <t>CARMEN CRUZ CUARAN CUARAN</t>
  </si>
  <si>
    <t>27166867-1</t>
  </si>
  <si>
    <t>16.3 CARTA DE PRESENTACIÓN DE LA PROPUESTA – FORMATO 1, 
16.4 COMPROMISO ANTICORRUPCIÓN – FORMATO 2, 
16.6 REGISTRO DE MATRÍCULA MERCANTIL – (EN CASO DE APLICAR), 16.7 DOCUMENTO DE IDENTIDAD (Proponente o Representante Legal)</t>
  </si>
  <si>
    <t xml:space="preserve">No aporta carta de presentación, 
No aporta formato anticorrupción, 
No aporta copia documento de idententidad
Registro mercantil vencido
El proponente aporta una factura de venta con la cual acredita experiencia en el grupo de alimentos correspondiente a verduras, hortalizas y sus derivados. No obstante, no se evidencia que la certificación presentada resulte suficiente para acreditar experiencia en los grupos de fruta fresca y alimentos nativos. En consecuencia, se requiere subsanar conforme a lo dispuesto en el numeral 16.19.1 del Pliego de Condiciones, acreditando experiencia específica para dichos grupos. </t>
  </si>
  <si>
    <t>PARCIALMENTE</t>
  </si>
  <si>
    <t>HABILITADO PARCIALMENTE</t>
  </si>
  <si>
    <t>El proponente aportó una factura de venta con la cual acredita experiencia en el grupo de alimentos correspondiente a verduras, hortalizas y sus derivados. Durante el término de traslado del informe de evaluación preliminar, el proponente aportó documentos para acreditar experiencia en el grupo fruta fresca. No obstante, se evidencia que las certificaciones presentadas no acreditan experiencia en el grupo de alimentos nativos. Lo anterior de conformidad con el numeral 16.19.1 Condiciones de experiencia Lote 1 – suministro o compraventa de alimentos.</t>
  </si>
  <si>
    <t>LEON JAIRO MUESES CUARAN</t>
  </si>
  <si>
    <t>1144168453-9</t>
  </si>
  <si>
    <t>16.4 COMPROMISO ANTICORRUPCIÓN – FORMATO 2</t>
  </si>
  <si>
    <t xml:space="preserve">NO APORTA FORMATO ANTICORRUPCION </t>
  </si>
  <si>
    <t>Lida Cecilia Hernández Vargas</t>
  </si>
  <si>
    <t>127 - CENTRO - CHACHAGÜI, 127 - CENTRO - PASTO, 130 - SABANA - TUQUERRES,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t>
  </si>
  <si>
    <t>NANCY YANDUN MUESES</t>
  </si>
  <si>
    <t>1006341870-7</t>
  </si>
  <si>
    <t>16.3 CARTA DE PRESENTACIÓN DE LA PROPUESTA – FORMATO 1, 
16.4 COMPROMISO ANTICORRUPCIÓN – FORMATO 2, 
16.16.1 Registro General de Pequeños Productores de la Agricultura Campesina, Familiar y Comunitaria para el Lote 1, 
16.19.1 Condiciones de experiencia Lote 1 – suministro o compraventa de alimentos. Para Los proponentes del SEGMENTO 1-ECONOMIA POPULAR, Y ACFC</t>
  </si>
  <si>
    <t>No aporta carta de presentación de la oferta - formato 1 
No aporta formato 2 - compromiso anticorrupción, 
No aporta Certificado de pequeño productor o registro de matrícula mercantil como microempresa
No aporta Certificación de experiencia para el grupo de alimentos de frutas</t>
  </si>
  <si>
    <t xml:space="preserve">Jimmy Francisco Escobar García </t>
  </si>
  <si>
    <t xml:space="preserve">193 - MUNICIPIO VICHADA 4 - SANTA ROSALIA
</t>
  </si>
  <si>
    <t>ELKIN YONEY TAQUIVA TAQUIVA (COLMENAR LLANERO)</t>
  </si>
  <si>
    <t>18256743-9</t>
  </si>
  <si>
    <t>16.6 REGISTRO DE MATRÍCULA MERCANTIL – (EN CASO DE APLICAR), 16.16.4 Registro Único Tributario, 
16.19.1 Condiciones de experiencia Lote 1 – suministro o compraventa de alimentos. Para Los proponentes del SEGMENTO 1-ECONOMIA POPULAR, Y ACFC</t>
  </si>
  <si>
    <t>No aporta matrícula mercantil, 
El RUT aparece en borrador
La certificación de experiencia no corresponde a lo ofertado (casabe)</t>
  </si>
  <si>
    <t>La Agencia Nacional de Contratación Pública - Colombia Compra Eficiente le informa que, 2.25  CAUSALES DE RECHAZO  
2.25.1 Causales de rechazo comunes para Lote 1 Suministro o compraventa de 
Alimentos y Lote 2 Servicios Logísticos.
Literal Q. Cuando el proponente no subsane, subsane en forma incorrecta o subsane fuera 
del término fijado en el pliego de condiciones, la información o documentación 
solicitada respecto de un requisito o documento habilitante. No se logra evidenciar la naturaleza juridica del oferente como Economia Popular o AFC, toda vez que el Certificado General de Pequeño Productor allegado en la subsanación, no cumple con los requisitos.</t>
  </si>
  <si>
    <t>Wilson Beltran</t>
  </si>
  <si>
    <t>ASOCIACION AGROPECUARIA DE PRODUCTORES RURALES PARA LA PAZ</t>
  </si>
  <si>
    <t>901153193-8</t>
  </si>
  <si>
    <t>16.14 CONSULTA CERTIFICADO REDAM - REGISTRO DE DEUDORES ALIMENTARIOS MOROSOS,
16.19.1 Condiciones de experiencia Lote 1 – suministro o compraventa de alimentos. Para Los proponentes del SEGMENTO 1-ECONOMIA POPULAR, Y ACFC</t>
  </si>
  <si>
    <t xml:space="preserve">901153193-8	
</t>
  </si>
  <si>
    <t>No aporta certificado REDAM
La certificación de experiencia no corresponde a lo ofertado (cereales, huevos, pescados y mariscos)</t>
  </si>
  <si>
    <t>GLADYS BEATRIZ MORENO ORTIZ (FINCA LA ENGUANDA)</t>
  </si>
  <si>
    <t>31980691-6</t>
  </si>
  <si>
    <t>FORMATO 6, 16.6 REGISTRO DE MATRÍCULA MERCANTIL – (EN CASO DE APLICAR)</t>
  </si>
  <si>
    <t>Matrícula mercantil vencida</t>
  </si>
  <si>
    <t>Karol Rousnack</t>
  </si>
  <si>
    <t>8 - OCCIDENTE - ARMENIA, 12 - VALLE DEL ABURRA - MEDELLIN, 49 - CENTRO SUR - MANIZALES, 151 - UNO - VERTIENTE ORIENTAL - DOSQUEBRADAS, 151 - UNO - VERTIENTE ORIENTAL - PEREIRA, 181 - SUR - CALI</t>
  </si>
  <si>
    <t>PACFRUVER SAS</t>
  </si>
  <si>
    <t>901202109-1</t>
  </si>
  <si>
    <t>No aporta certificado REDAM
La certificación de experiencia no corresponde a lo ofertado (verduras)</t>
  </si>
  <si>
    <t>Jairo Andrés Sarmiento Cárdenas</t>
  </si>
  <si>
    <t>ASOCIACION AGROPECUARIA DE MUJERES PARA LA PAZ LIDEREZAS</t>
  </si>
  <si>
    <t>901154369-1</t>
  </si>
  <si>
    <t>16.19.1 Condiciones de experiencia Lote 1 – Suministro o compraventa de alimentos</t>
  </si>
  <si>
    <t>Debe allegar acreditación de experiencia en los grupos de Cereales y derivados y Fruta Procesada. En consecuencia, se requiere subsanar conforme a lo dispuesto en el numeral 16.19.1 del Pliego de Condiciones, acreditando experiencia específica para dichos grupos.</t>
  </si>
  <si>
    <t>116 - CENTRO - ARIGUANI, 116 - CENTRO - PLATO, 117 - NORTE - ALGARROBO, 117 - NORTE - ARACATACA, 117 - NORTE - CIENAGA, 117 - NORTE - FUNDACION, 117 - NORTE - ZONA BANANERA, 118 - RIO - PIVIJAY, 119 - SANTA MARTA - SANTA MARTA, 120 - SUR - EL BANCO, 120 - SUR - GUAMAL, 120 - SUR - PIJIÑO DEL CARMEN, 120 - SUR - SAN ZENON, 120 - SUR - SANTA ANA</t>
  </si>
  <si>
    <t>ASOCIACION DE CAMPESINOS CAMBIANDO VIDA Y FUTURO</t>
  </si>
  <si>
    <t>901876115-6</t>
  </si>
  <si>
    <t>Carlos Gandhi Tarazona Rojas</t>
  </si>
  <si>
    <t>1-SANTA MARTA, 2-RIOHACHA, 3-CARTAGENA,4-BARRANQUILLA, 5-SINCELEJO,6-MONTERIA,7-MEDELLIN,8-MANIZALES,9-PEREIRA,10-ARMENIA,11-CALI,12-POPAYAN,13-PASTO,14-IBAGUE,15-FLORENCIA,16-TUNJA,17-BUCARAMANGA,18-CUCUTA,19-VILLAVICENCIO,20-CUNDINAMARCA,21-BOGOT,22-SAN ANDRES,23-LETICIA,24-QUIBDO,25-ARAUCA,26-PUERTO CARREÑO,27-MITU,28-PUERTO INIRIDA</t>
  </si>
  <si>
    <t>Licitadvice SAS</t>
  </si>
  <si>
    <t>901839834-6</t>
  </si>
  <si>
    <t>No aporta certificado REDAM
No aporta certificaciones de experiencia debe corresponder a todos los alimentos ofertados</t>
  </si>
  <si>
    <t xml:space="preserve">Al evaluar las condiciones de la oferta, Colombia Compra Eficiente evidenció que el proponente presentó la oferta para un segmento, pero con la distribución geográfica de otro. En este sentido, la documentación era incompatible con los requisitos habilitantes propuestos. De haber utilizado estos documentos para evaluar la oferta en la región para la que había sido proyectada inicialmente, la evaluación económica habría sido imposible, pues los espacios geográficos en los que estas aplican son diferentes. En conclusión, para Colombia Compra Eficiente es imposible evaluar esta oferta. En tal virtud se rechaza de conformidad con el numeral 2.25.1 literal O del pliego de condiciones “La omisión de la propuesta económica o Factor Económico, la ausencia, omisión u ofrecimientos contradictorios, o no válidos económicamente de alguno de los elementos que hagan parte de la Propuesta Económica, o sea modificado dicho formato o si el precio ofrecido para algún ítem es cero (o) o no es cotizado.” </t>
  </si>
  <si>
    <t>Laura Alejandra Tarazona Mantilla</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</si>
  <si>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t>
  </si>
  <si>
    <t>DIANA MARCELA MORALES DIAZ (MERCAFRUVER LA MEJOR DE BUGA)</t>
  </si>
  <si>
    <t>1115072855-7</t>
  </si>
  <si>
    <t>6.19.1 Condiciones de experiencia Lote 1 – suministro o compraventa de alimentos. Para Los proponentes del SEGMENTO 1-ECONOMIA POPULAR, Y ACFC</t>
  </si>
  <si>
    <t>No aporta certificaciones de experiencia para todos los alimentos ofertados</t>
  </si>
  <si>
    <t>De conformidad con el numeral 2.25.1 Q. del pliego de condiciones, cuando el proponente no subsane, subsane en forma incorrecta o subsane fuera del termino fijado en el pliego de condiciones, la información o documentación solicitada respecto de un requisito o documento habilitante.</t>
  </si>
  <si>
    <t>MIRELLA RAMIREZ ROMERO (Distriazurmrr)</t>
  </si>
  <si>
    <t>31528780-7</t>
  </si>
  <si>
    <t>16.6 REGISTRO DE MATRÍCULA MERCANTIL – (EN CASO DE APLICAR)</t>
  </si>
  <si>
    <t>La Agencia Nacional de contratación pública se permite informar que en la aclaración de precios artificialmente bajos allegada por el proponente se evidencia una modificación de la oferta económica, por lo tanto, se rechaza el siguiente alimento: pan de coco, listo para consumo (El producto debe ser entregado en bolsa plástica, de papel o cartulina, cumpliendo la resolución 1407 de 2022 y la 2674 de 2013. 1kg)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</si>
  <si>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Carlos Alberto Delgado Guacaneme</t>
  </si>
  <si>
    <t>OSCAR HERNAN RESTREPO CASTAÑEDA (MERKAFRUVER LA MEJOR 2)</t>
  </si>
  <si>
    <t>94145198-4</t>
  </si>
  <si>
    <t>16.19.1 Condiciones de experiencia Lote 1 – suministro o compraventa de alimentos. Para Los proponentes del SEGMENTO 1-ECONOMIA POPULAR, Y ACFC</t>
  </si>
  <si>
    <t xml:space="preserve">No Aporta certificación de experiencia </t>
  </si>
  <si>
    <t>asociación las ecohuerteras</t>
  </si>
  <si>
    <t>901450857-3</t>
  </si>
  <si>
    <t>16.5 CERTIFICADO DE EXISTENCIA Y REPRESENTACIÓN LEGAL, EL REPRESENTANTE LEGAL TIENE FACULTADES LIMITADAS
16.14 CONSULTA CERTIFICADO REDAM - REGISTRO DE DEUDORES ALIMENTARIOS MOROSOS, 
16.19.1 Condiciones de experiencia Lote 1 – suministro o compraventa de alimentos. Para Los proponentes del SEGMENTO 1-ECONOMIA POPULAR, Y ACFC</t>
  </si>
  <si>
    <t>901450857-3_x000D_</t>
  </si>
  <si>
    <t>Certificado de existencia y representación legal vencido
Se requiere autorización de junta directiva ya que presenta limite de cuantía para contratar. 
No aporta certificado REDAM.</t>
  </si>
  <si>
    <t>Jenny Carolina Fonseca Fajardo</t>
  </si>
  <si>
    <t>16 - AREA METROPOLITANA - BARRANQUILLA, 26 - ZODES NORTE - CARTAGENA DE INDIAS, 66 - CENTRO - CURUMANI, 66 - CENTRO - LA JAGUA DE IBIRICO, 67 - NOROCCIDENTAL - BOSCONIA, 68 - NORTE - LA PAZ, 68 - NORTE - SAN DIEGO, 68 - NORTE - VALLEDUPAR, 69 - SUR - AGUACHICA, 77 - CENTRO - MONTERIA, 114 - ALTA GUAJIRA - MAICAO, 119 - SANTA MARTA - SANTA MARTA, 125 - CAPITAL - CORDILLERA - VILLAVICENCIO, 160 - METROPOLITANA - BUCARAMANGA</t>
  </si>
  <si>
    <t>Asociación de Productores de Mangos de Curumani Cesar</t>
  </si>
  <si>
    <t>901775739-8</t>
  </si>
  <si>
    <t>No presenta certificación REDAM, 
Debe presentar certificación de experiencia de todos los productos ofertados</t>
  </si>
  <si>
    <t>Laura López</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</si>
  <si>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25 - ZODES DIQUE - MAHATES, 25 - ZODES DIQUE - ARJONA, 25 - ZODES DIQUE - ARROYOHONDO, 25 - ZODES DIQUE - CALAMAR, 26 - ZODES NORTE - TURBACO, 66 - CENTRO - CHIMICHAGUA, 66 - CENTRO - CHIRIGUANA, 66 - CENTRO - CURUMANI, 67 - NOROCCIDENTAL - BOSCONIA, 67 - NOROCCIDENTAL - EL COPEY, 68 - NORTE - AGUSTIN CODAZZI,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t>
  </si>
  <si>
    <t>ASOCIACION CAMPESINA BAJO GRANDE</t>
  </si>
  <si>
    <t>ACFC - ASOCIATIVA</t>
  </si>
  <si>
    <t>901902215-6</t>
  </si>
  <si>
    <t>16.5 CERTIFICADO DE EXISTENCIA Y REPRESENTACIÓN LEGAL</t>
  </si>
  <si>
    <t>Debe aportar el documento de autorización al representante legal para contratar sin límite de cuantía. Para lo cual deberá aportar acta del órgano social competente con fecha igual o anterior al cierre del proceso (03 de junio de 2025) so pena de que su oferta sea rechazada por incumplimiento de los requisitos habilitantes.</t>
  </si>
  <si>
    <t>La ANCP-CCE, rechaza la oferta, debido a que el proponente dentro de las subsanaciones que envío, no es claro la cuantia y es ambiagua, debido a que aparece y no se define  si hablan de pesos ($) o en catidad de SMMLV en la autorización para contratar sin límite de cuantía.</t>
  </si>
  <si>
    <t>AMABELL BEJARANO</t>
  </si>
  <si>
    <t>87 - MAGDALENA CENTRO - GUAYABAL DE SIQUIMA</t>
  </si>
  <si>
    <t>AgroSiquima</t>
  </si>
  <si>
    <t>900318621-5</t>
  </si>
  <si>
    <t>16.4 COMPROMISO ANTICORRUPCIÓN – FORMATO 2, 16.9 - CERTIFICADO DE PAGOS DE SEGURIDAD SOCIAL Y APORTES PARAFISCALES (PERSONAS JURÍDICAS) – FORMATO 5.</t>
  </si>
  <si>
    <t>No aporta certificado anticorrupción y certificación pagos seguridad social</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</si>
  <si>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119 - SANTA MARTA - SANTA MARTA,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</si>
  <si>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FEDERACION BALUARTE CAMPESINO AGROINDUSTRIAL Y DE ORGANIZACIONES COMUNALES DE LA MOJANA</t>
  </si>
  <si>
    <t>901847112-0</t>
  </si>
  <si>
    <t xml:space="preserve">El formato 5 no está firmado por el representante legal ni el revisor fiscal. </t>
  </si>
  <si>
    <t>56 - PIEDEMONTE - AGUAZUL, 56 - PIEDEMONTE - YOPAL, 56 - PIEDEMONTE - TAURAMENA, 57 - SABANA - MANI</t>
  </si>
  <si>
    <t>ASOCIACION MUNICIPAL DIGNIDAD CAMPESINA-ANUC AGUAZUL</t>
  </si>
  <si>
    <t>901832824-0</t>
  </si>
  <si>
    <t xml:space="preserve"> 901832824-0</t>
  </si>
  <si>
    <t>No aporta certificación pagos seguridad social
16.5 Certificado de Existencia y Representación Legal. 
El proponente en el término de este traslado debe allegar acta del órgano social competente, en donde indiquen que el Representante Legal, no tiene limitaciones de cuantía para contratar, esta acta debe tener fecha igual o anterior al 3 de junio de 2025. 
16.9 CERTIFICADO DE PAGOS DE SEGURIDAD SOCIAL Y APORTES PARAFISCALES (PERSONAS JURÍDICAS) – FORMATO 5. 
El proponente en el término de este traslado debe allegar el formato 5 debidamente diligencia y firmado. En caso de que el proponente no tenga personal a cargo y por ende no esté obligado a efectuar el pago de aportes parafiscales y seguridad social, debe también bajo la gravedad del juramento indicar esta circunstancia en el mencionado Formato.</t>
  </si>
  <si>
    <t>Hail Perea Pinilla</t>
  </si>
  <si>
    <t>9 - ORIENTE - EL CARMEN DE VIBORAL, 9 - ORIENTE - GUARNE, 9 - ORIENTE - LA CEJA, 9 - ORIENTE - LA UNION, 9 - ORIENTE - MARINILLA, 9 - ORIENTE - RIONEGRO, 9 - ORIENTE - SAN VICENTE FERRER, 9 - ORIENTE - EL SANTUARIO, 12 - VALLE DEL ABURRA - MEDELLIN</t>
  </si>
  <si>
    <t>COOPERATIVA DE DISTRIBUCION E INTEGRACION AGROALIMENTARIA DEL ORIENTE</t>
  </si>
  <si>
    <t>901594665-4</t>
  </si>
  <si>
    <t>16.16.1 Registro General de Pequeños Productores de la Agricultura Campesina, Familiar y Comunitaria para el Lote 1</t>
  </si>
  <si>
    <t>No aporta certificación de sus asociados como pequeño productor o microempresa</t>
  </si>
  <si>
    <t>La Agencia Nacional de Contratación Pública - Colombia Compra Eficiente le informa que, el númeral 2.25.1Causales de rechazo comunes para Lote 1 Suministro o compraventa de 
Alimentos y Lote 2 Servicios Logísticos literal C del Pliego de Condiciones, toda vez que el Certificado de existencia y Representación Legal en el apartado tamaño empresarial corresponde a Pequeña Empresa por lo tanto al no contar con el certificado general de pequeño productor, no entra en la categoria de AFC.</t>
  </si>
  <si>
    <t>81 - SINU MEDIO - CERETE, 81 - SINU MEDIO - SAN PELAYO</t>
  </si>
  <si>
    <t>Asociacion de mujeres vulnerables cabeza de hogar del municipio de San Pelayo</t>
  </si>
  <si>
    <t>901772086-3</t>
  </si>
  <si>
    <t>16.5 CERTIFICADO DE EXISTENCIA Y REPRESENTACIÓN LEGAL CON LIMITACIONES PARA EL REPRESENTANTE LEGAL, 
16.16.4 Registro Único Tributario, 
16.19.1 Condiciones de experiencia Lote 1 – suministro o compraventa de alimentos. Para Los proponentes del SEGMENTO 1-ECONOMIA POPULAR, Y ACFC</t>
  </si>
  <si>
    <t>No aporta autorización al representante legal para contratar sin limite de cuantía con fecha anterior al 03/06/2025 
No aporta RUT, Certificación de experiencia incompleto</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</si>
  <si>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presenta el certificado de experiencia incompleto no presenta monto ni fechas de inicio y finalizacion del contrato</t>
  </si>
  <si>
    <t>Ian bustos</t>
  </si>
  <si>
    <t>61 - NORTE - CORINTO, 61 - NORTE - MIRANDA, 61 - NORTE - PUERTO TEJADA, 61 - NORTE - SANTANDER DE QUILICHAO, 180 - CENTRO - ANDALUCIA, 180 - CENTRO - GUADALAJARA DE BUGA, 180 - CENTRO - BUGALAGRANDE, 180 - CENTRO - GUACARI, 180 - CENTRO - RESTREPO, 180 - CENTRO - TULUA, 181 - SUR - PALMIRA, 181 - SUR - PRADERA, 181 - SUR - EL CERRITO, 181 - SUR - GINEBRA, 181 - SUR - CALI, 181 - SUR - CANDELARIA, 181 - SUR - DAGUA, 181 - SUR - FLORIDA, 181 - SUR - JAMUNDI</t>
  </si>
  <si>
    <t>MARIO GERMAN OROZCO MUÑOZ (Expendido de Carnes Mario Orozco)</t>
  </si>
  <si>
    <t>94300721-1</t>
  </si>
  <si>
    <t>16.6 REGISTRO DE MATRÍCULA MERCANTIL – (EN CASO DE APLICAR), 
16.19.1 Condiciones de experiencia Lote 1 – suministro o compraventa de alimentos. Para Los proponentes del SEGMENTO 1-ECONOMIA POPULAR, Y ACFC</t>
  </si>
  <si>
    <t>Registro mercantil vencido, 
No aporta certificación de experiencia</t>
  </si>
  <si>
    <t>La Agencia Nacional de contratación pública se permite informar que el proponente no responde a la solicitud de aclaración de precios artificialmente, por lo tanto, se rechazan los siguientes alimentos: cabra o chivo, carne en la siguiente presentación, Crudo congelado o refrigerado, Bolsa plastica empacada al vacio con capacidad de 1 Kg en todos los municipios en los que se presentó.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</si>
  <si>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 xml:space="preserve">La Agencia Nacional de contratación pública se permite informar que el proponente no responde a la solicitud de aclaración de precios artificialmente, por lo tanto, se rechazan los siguientes alimentos: cabra o chivo, carne en la siguiente presentación, Crudo congelado o refrigerado, Bolsa plastica empacada al vacio con capacidad de 1 Kg en todos los municipios en los que se presentó.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</si>
  <si>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142 - OCCIDENTE - ABREGO, 142 - OCCIDENTE - CACHIRA, 142 - OCCIDENTE - LA ESPERANZA,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</si>
  <si>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ASOCIACION EWEETAASHI KAIKAI</t>
  </si>
  <si>
    <t>901437544-1</t>
  </si>
  <si>
    <t>Carlos Andrés Arias Aarón</t>
  </si>
  <si>
    <t>21 - BOGOTA - BOGOTA. D.C., 83 - ALTO MAGDALENA - GIRARDOT, 167 - COPES REG NORTE PLAN - HONDA, 169 - COPES REG ORIENTE - MELGAR, 171 - COPES REG SURORIENTE - ESPINAL, 172 - COPES ESPECIAL IBAGUE - IBAGUE</t>
  </si>
  <si>
    <t>CARLOS EDUARDO JARAMILLO HOYOS</t>
  </si>
  <si>
    <t>14225224-1</t>
  </si>
  <si>
    <t>16.6 REGISTRO DE MATRÍCULA MERCANTIL – (EN CASO DE APLICAR), 
16.16.1 Registro General de Pequeños Productores de la Agricultura Campesina, Familiar y Comunitaria para el Lote 1</t>
  </si>
  <si>
    <t>No aporta registro mercantil como microempresa o registro de pequeño productor</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</si>
  <si>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t>
  </si>
  <si>
    <t>54 - ZONA CENTRO - FLORENCIA, 54 - ZONA CENTRO - LA MONTAÑITA, 54 - ZONA CENTRO - MORELIA, 55 - ZONA NORTE - SAN VICENTE DEL CAGUAN, 55 - ZONA NORTE - EL DONCELLO, 64 - SUR - FLORENCIA</t>
  </si>
  <si>
    <t>FEDERACION BALUARTE CAMPESINO LOMA ROJA CAQUETA</t>
  </si>
  <si>
    <t>901779153-0</t>
  </si>
  <si>
    <t>16.5 CERTIFICADO DE EXISTENCIA Y REPRESENTACIÓN LEGAL CON LIMITACIONES PARA EL REPRESENTANTE LEGAL, 
16.19.1 Condiciones de experiencia Lote 1 – suministro o compraventa de alimentos. Para Los proponentes del SEGMENTO 1-ECONOMIA POPULAR, Y ACFC</t>
  </si>
  <si>
    <t>No aporta autorización al representante legal para contratar sin limitaciones con fecha anterior al 03/06/2025
Debe aportar certificaciones de experiencia para todos los alimentos ofertados</t>
  </si>
  <si>
    <t>asociación mujeres emprendedoras de la guajira</t>
  </si>
  <si>
    <t>901675327-8</t>
  </si>
  <si>
    <t>16.5 CERTIFICADO DE EXISTENCIA Y REPRESENTACIÓN LEGAL CON LIMITACIONES EN EL TÉRMINO DE DURACIÓN DE LA PERSONA JURÍDICA</t>
  </si>
  <si>
    <t>La persona jurídica no se encuentra disuelta y su duración es hasta el 19 de enero de 2028. El término de duración debe ser por lo menos hasta el 30 de abril del 2028.</t>
  </si>
  <si>
    <t>9 - ORIENTE - ABEJORRAL, 9 - ORIENTE - EL CARMEN DE VIBORAL, 9 - ORIENTE - COCORNA, 9 - ORIENTE - GRANADA, 9 - ORIENTE - GUARNE, 9 - ORIENTE - GUATAPE, 9 - ORIENTE - LA CEJA, 9 - ORIENTE - LA UNION, 9 - ORIENTE - MARINILLA, 9 - ORIENTE - NARIÑO, 9 - ORIENTE - PEÑOL, 9 - ORIENTE - RETIRO, 9 - ORIENTE - RIONEGRO, 9 - ORIENTE - EL SANTUARIO, 9 - ORIENTE - SONSON, 12 - VALLE DEL ABURRA - ENVIGADO, 12 - VALLE DEL ABURRA - MEDELLIN, 12 - VALLE DEL ABURRA - SABANETA</t>
  </si>
  <si>
    <t>Asociacion de mujeres Emprendedoras y Productoras agropecuarias de Abejorral</t>
  </si>
  <si>
    <t>900609419-2</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</si>
  <si>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</si>
  <si>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para contratar sin límite de cuantía con fecha anterior al 03/06/2025, 
Las certificaciones de experiencia deben corresponder a todos los alimentos ofertados</t>
  </si>
  <si>
    <t>16 - AREA METROPOLITANA - BARRANQUILLA, 17 - SUR - REPELON, 18 - CENTRO - LURUACO, 18 - CENTRO - BARANOA, 18 - CENTRO - SABANALARGA</t>
  </si>
  <si>
    <t>CONSEJO  COMUNITARIO  AFRODESCENDIENTE MIZIZI YA MABABU RAICES ANCESTRALES DEL  CORREGIMIENTO DE SAN</t>
  </si>
  <si>
    <t>901806378-7</t>
  </si>
  <si>
    <t>16.3 CARTA DE PRESENTACIÓN DE LA PROPUESTA – FORMATO 1, 
16.4 COMPROMISO ANTICORRUPCIÓN – FORMATO 2</t>
  </si>
  <si>
    <t>No aporta formato 1 - carta de presentación de la oferta 
No aporta formato 2 - formato anticorrupción</t>
  </si>
  <si>
    <t>Luisa Fernanda Silva Gómez</t>
  </si>
  <si>
    <t>ASOCIACION FORJANDO FUTURO PARA TODOS</t>
  </si>
  <si>
    <t>900944996-6</t>
  </si>
  <si>
    <t>16.16.1 Registro General de Pequeños Productores de la Agricultura Campesina, Familiar y Comunitaria para el Lote 1, 
16.19.1 Condiciones de experiencia Lote 1 – suministro o compraventa de alimentos. Para Los proponentes del SEGMENTO 1-ECONOMIA POPULAR, Y ACFC</t>
  </si>
  <si>
    <t xml:space="preserve">No presenta certificado como pequeño productor
No aporta certificación de experiencia para todos los grupos a los que presenta oferta </t>
  </si>
  <si>
    <t>Luisa María Gómez Ramírez</t>
  </si>
  <si>
    <t>16 - AREA METROPOLITANA - BARRANQUILLA, 16 - AREA METROPOLITANA - SOLEDAD, 17 - SUR - REPELON, 18 - CENTRO - LURUACO, 18 - CENTRO - BARANOA, 18 - CENTRO - SABANALARGA</t>
  </si>
  <si>
    <t>Asociacion de productores agropecuario del sector Maria jacinta - San juan de Tocagua</t>
  </si>
  <si>
    <t>901225397-3</t>
  </si>
  <si>
    <t>16.5 CERTIFICADO DE EXISTENCIA Y REPRESENTACIÓN LEGAL,  
16.19.1 Condiciones de experiencia Lote 1 – suministro o compraventa de alimentos. Para Los proponentes del SEGMENTO 1-ECONOMIA POPULAR, Y ACFC</t>
  </si>
  <si>
    <t>Certificado de existencia vencido, 
Debe acreditar certificaciones de experiencia que correpondan a los alimentos ofertados</t>
  </si>
  <si>
    <t>Leidy Johana Avila Arias</t>
  </si>
  <si>
    <t>13 - SABANA - ARAUCA, 121 - ARIARI - LEJANIAS, 121 - ARIARI - FUENTE DE ORO, 121 - ARIARI - GRANADA, 121 - ARIARI - SAN MARTIN, 121 - ARIARI - SAN JUAN DE ARAMA, 122 - ALTO ARIARI - CENTRO - EL DORADO, 122 - ALTO ARIARI - CENTRO - CUBARRAL, 124 - BAJO ARIARI - SUR - PUERTO RICO, 125 - CAPITAL - CORDILLERA - VILLAVICENCIO, 125 - CAPITAL - CORDILLERA - RESTREPO</t>
  </si>
  <si>
    <t>asociación de mujeres campesinas del municipio de lejanias meta</t>
  </si>
  <si>
    <t>900892634-0</t>
  </si>
  <si>
    <t>16.5 CERTIFICADO DE EXISTENCIA Y REPRESENTACIÓN LEGAL, EL REPRESENTANTE LEGAL TIENE FACULTADES LIMITADAS</t>
  </si>
  <si>
    <t xml:space="preserve"> 900892634-0</t>
  </si>
  <si>
    <t>Certificado de existencia vencido,No aporta autorización al representante legal sin limitaciones para contratar con fecha anterior al 03/06/2025,</t>
  </si>
  <si>
    <t>La aNCP-CCE, rechaza la oferta, debido a que el proponente dentro de las subsanaciones que envío, envió la autorización para que el representante legal contrate sin limite de cuantia sin fecha de suscripcion del documento, dado que en el numeral 16.5 del pliego se estableció que el documento debe ser con fecha anterior al de la presentacion de la oferta, es decir 3 de junio de 2025.</t>
  </si>
  <si>
    <t>Jorge Luis Martínez Herrera</t>
  </si>
  <si>
    <t>59 - CENTRO - CAJIBIO, 59 - CENTRO - POPAYAN, 59 - CENTRO - TIMBIO, 60 - MACIZO - LA SIERRA, 60 - MACIZO - ROSAS</t>
  </si>
  <si>
    <t>ASOCIACION MUNICIPAL DE USUARIOS CAMPESINOS DE COTORRA</t>
  </si>
  <si>
    <t>901740317-2</t>
  </si>
  <si>
    <t>16.5 CERTIFICADO DE EXISTENCIA Y REPRESENTACIÓN LEGAL PRESENTA LIMITE DE CUANTIA</t>
  </si>
  <si>
    <t>No aporto certificado de existencia LIMITE DE CUANTIA</t>
  </si>
  <si>
    <t>54 - ZONA CENTRO - FLORENCIA, 55 - ZONA NORTE - EL PAUJIL, 55 - ZONA NORTE - SAN VICENTE DEL CAGUAN, 55 - ZONA NORTE - EL DONCELLO, 64 - SUR - FLORENCIA</t>
  </si>
  <si>
    <t>FUNDACION AGUA VIDA Y PAZ</t>
  </si>
  <si>
    <t>828002007-4</t>
  </si>
  <si>
    <t>No aporta autorización al representante legal sin limitaciones para contratar con fecha anterior al 03/06/2025,
16.5 CERTIFICADO DE EXISTENCIA Y REPRESENTACIÓN LEGAL, EL REPRESENTANTE LEGAL TIENE FACULTADES LIMITADAS</t>
  </si>
  <si>
    <t>78 - COSTANERA - MOÑITOS</t>
  </si>
  <si>
    <t>ORGANIZACION DE ETNIAS AFROCOLOMBIANAS RESIDENTES DEL CORREGIMIENTO DE SAN ANTONIO DE LA RADA MUNICI</t>
  </si>
  <si>
    <t>900528795-9</t>
  </si>
  <si>
    <t>Certificado de existencia vencido, No aporta autorización al representante legal sin limitaciones para contratar con fecha anterior al 03/06/2025.</t>
  </si>
  <si>
    <t>William Javier Ruiz Salas</t>
  </si>
  <si>
    <t>21 - BOGOTA - BOGOTA. D.C., 86 - GUAVIO - GUASCA, 86 - GUAVIO - GUATAVITA, 86 - GUAVIO - LA CALERA, 91 - SABANA CENTRO - CAJICA, 91 - SABANA CENTRO - CHIA, 91 - SABANA CENTRO - COGUA, 91 - SABANA CENTRO - GACHANCIPA, 91 - SABANA CENTRO - NEMOCON, 91 - SABANA CENTRO - SOPO, 91 - SABANA CENTRO - TABIO, 91 - SABANA CENTRO - TOCANCIPA, 91 - SABANA CENTRO - ZIPAQUIRA</t>
  </si>
  <si>
    <t>JORGE ABRIL</t>
  </si>
  <si>
    <t>1118122505</t>
  </si>
  <si>
    <t xml:space="preserve">16.10 DECLARACIÓN JURAMENTADA DE PAGOS CORRESPONDIENTES A LOS SISTEMAS DE SEGURIDAD SOCIAL Y APORTES PARAFISCALES (PERSONAS NATURALES) – FORMATO 6 , 16.16.1 Registro General de Pequeños Productores de la Agricultura Campesina, Familiar y Comunitaria para el Lote 1, </t>
  </si>
  <si>
    <t>No aporta declaración pago seguridad social, falta registro como pequeño productor o registro mercantil
El proponente debe allegar certificacion de experiencia por cada grupo alimenticio al que se presento</t>
  </si>
  <si>
    <t xml:space="preserve">HABILITADO </t>
  </si>
  <si>
    <t>Giovany Cantor Ortega</t>
  </si>
  <si>
    <t>35 - MARQUEZ - NUEVO COLON</t>
  </si>
  <si>
    <t>ASOCOLFRUVER</t>
  </si>
  <si>
    <t>901358343-7</t>
  </si>
  <si>
    <t>16.5 CERTIFICADO DE EXISTENCIA Y REPRESENTACIÓN LEGAL, 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</si>
  <si>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No aporto certificación de experiencia de los productos ofertados (frutas)</t>
  </si>
  <si>
    <t>59 - CENTRO - CAJIBIO, 59 - CENTRO - EL TAMBO, 59 - CENTRO - POPAYAN</t>
  </si>
  <si>
    <t>KAREN YOJANA FAJARDO OTERO</t>
  </si>
  <si>
    <t>1060797907-4</t>
  </si>
  <si>
    <t>16.16.1 Registro General de Pequeños Productores de la Agricultura Campesina, Familiar y Comunitaria para el Lote 1, 16.19.1 Condiciones de experiencia Lote 1 – suministro o compraventa de alimentos. Para Los proponentes del SEGMENTO 1-ECONOMIA POPULAR, Y ACFC</t>
  </si>
  <si>
    <t>falta registro como pequeño productor o registro mercantil como microempresa, No aporto certificación de experiencia de los productos ofertados (grasas y aceites)</t>
  </si>
  <si>
    <t>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</si>
  <si>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ORGANIZACION DE ETNIAS AFRODESCENDIENTES DEL MUNICIPIO DE BUENAVISTA</t>
  </si>
  <si>
    <t>900177312-8</t>
  </si>
  <si>
    <t>16.5 CERTIFICADO DE EXISTENCIA Y REPRESENTACIÓN LEGAL.
16.19.1 Condiciones de experiencia Lote 1 – suministro o compraventa de alimentos. Para Los proponentes del SEGMENTO 1-ECONOMIA POPULAR, Y ACFC</t>
  </si>
  <si>
    <t>No aporta autorización al representante legal sin limitaciones para contratar con fecha anterior al 03/06/2025, 
No aporta certificación de experiencia de todos los grupos de alimentos ofertados</t>
  </si>
  <si>
    <t xml:space="preserve">La Agencia Nacional de contratación pública informa que se rechazan los grupos de Especias y derivados y fruta procesada  por no contener en la certificación de experiencia de dichos alimentos.
La Agencia Nacional de contratación pública se permite informar que en la aclaración de precios artificialmente bajos allegada por el proponente se evidencia una modificación de la oferta económica, por lo tanto, se rechazan los siguientes alimentos AGUA MINERAL EN BOLSA DE 360 ML en los municipios 75 - Alto Sinu – Tierralta, Valencia, Chima, Cotorra, Lorica, Momil, Purisima De La Concepcion, Tuchin, 78 - Costanera  Canalete, los Cordobas, Moñitos, Puerto Escondido, San Antero, San Bernardo Del Viento, 79- Sabanas – Chinu,  Sahagun, San Andres De Sotavento, 80 - San Jorge – Ayapel, Buenavista, La Apartada,  Montelibano, Planeta Rica, Pueblo Nuevo, - Puerto Libertador, San Jose De Ure, 81 - Sinu Medio – Cerete, Cienaga De Oro, San Carlos,  San Pelayo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</si>
  <si>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 xml:space="preserve">La Agencia Nacional de contratación pública se permite informar que en la aclaración de precios artificialmente bajos allegada por el proponente se evidencia una modificación de la oferta económica, por lo tanto, se rechazan los siguientes alimentos AGUA MINERAL EN BOLSA DE 360 ML en los municipios 75 - Alto Sinu – Tierralta, Valencia, Chima, Cotorra, Lorica, Momil, Purisima De La Concepcion, Tuchin, 78 - Costanera  Canalete, los Cordobas, Moñitos, Puerto Escondido, San Antero, San Bernardo Del Viento, 79- Sabanas – Chinu,  Sahagun, San Andres De Sotavento, 80 - San Jorge – Ayapel, Buenavista, La Apartada,  Montelibano, Planeta Rica, Pueblo Nuevo, - Puerto Libertador, San Jose De Ure, 81 - Sinu Medio – Cerete, Cienaga De Oro, San Carlos,  San Pelayo
</t>
  </si>
  <si>
    <t>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SANTANDER DE QUILICHAO,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141 - NORTE - EL TARRA, 141 - NORTE - SARDINATA, 141 - NORTE - TIBU,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CALI</t>
  </si>
  <si>
    <t>asociación llanolac tabio</t>
  </si>
  <si>
    <t>901926100-1</t>
  </si>
  <si>
    <t>No aporta autorización al representante legal para contratar sin límite de cuantía con fecha anterior al 03/06/2025, 
No aporta certificación de experiencia de los productos o grupo de alimentos ofertados</t>
  </si>
  <si>
    <t>21 - BOGOTA - BOGOTA. D.C.,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172 - COPES ESPECIAL IBAGUE - IBAGUE</t>
  </si>
  <si>
    <t>Asociacion de campesinos Microempresarios y poblacion Vulnerable del municipio de teruel Huila  ASOC</t>
  </si>
  <si>
    <t>901725918-6</t>
  </si>
  <si>
    <t xml:space="preserve"> 901725918-6</t>
  </si>
  <si>
    <t>Certificaco de existencia vencido, No aporta autorización al representante legal sin limitaciones para contratar con fecha anterior al 03/06/2025, No aporta certificación de experiencia de todos los productos ofertados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</si>
  <si>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se evidencia que no aportó el certificado de existencia y representación legal, de igual manera el aportado inicialmente está con fecha no valida para continuar en el tramite(17/02/2025), según el punto 16.5 del pliego no cumple condiciones.</t>
  </si>
  <si>
    <t>Jonathan Israel Sandoval Flórez</t>
  </si>
  <si>
    <t>75 - ALTO SINU - TIERRALTA, 75 - ALTO SINU - VALENCIA, 77 - CENTRO - MONTERIA</t>
  </si>
  <si>
    <t>Corporacion Raices Caribe Semillas de Futuro</t>
  </si>
  <si>
    <t>901322697-3</t>
  </si>
  <si>
    <t xml:space="preserve">Certificado de existencia vencido
No aporta autorización al representante legal sin limitaciones para contratar con fecha anterior al 03/06/2025
Certificación de experiencia incompleta </t>
  </si>
  <si>
    <t>Diana Camila Lopez Rodriguez // DIEGO ROCHA ACUÑA</t>
  </si>
  <si>
    <t>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</si>
  <si>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Asociacion de Mujeres Campesinas Unidas</t>
  </si>
  <si>
    <t>901079869-1</t>
  </si>
  <si>
    <t>107 - CENTRO - SUAZA, 112 - SUR - ACEVEDO, 112 - SUR - PITALITO</t>
  </si>
  <si>
    <t>FEDERACION BALUARTE CAMPESINO LOMA ALTA HUILA</t>
  </si>
  <si>
    <t>901939990-6</t>
  </si>
  <si>
    <t>No aporta certificación de experiencia de todos los productos ofertados</t>
  </si>
  <si>
    <t>25 - ZODES DIQUE - MAHATES, 25 - ZODES DIQUE - ARJONA, 25 - ZODES DIQUE - ARROYOHONDO, 25 - ZODES DIQUE - CALAMAR, 25 - ZODES DIQUE - SAN CRISTOBAL, 25 - ZODES DIQUE - SAN ESTANISLAO, 25 - ZODES DIQUE - SOPLAVIENTO, 25 - ZODES DIQUE - VILLANUEVA, 26 - ZODES NORTE - SANTA ROSA, 29 - ZODES MONTES DE MARIA - MARIA LA BAJA</t>
  </si>
  <si>
    <t>ASOCIACION AGROPECUARIA DE SAN ESTANISLAO DE KOSTKA</t>
  </si>
  <si>
    <t>900169930-6</t>
  </si>
  <si>
    <t>16.5 CERTIFICADO DE EXISTENCIA Y REPRESENTACIÓN LEGAL, EL REPRESENTANTE LEGAL TIENE FACULTADES LIMITADAS, 
16.19.1 Condiciones de experiencia Lote 1 – suministro o compraventa de alimentos. Para Los proponentes del SEGMENTO 1-ECONOMIA POPULAR, Y ACFC</t>
  </si>
  <si>
    <t>El certificado de existencia y representación legal no esta actualizado y presenta limitaciones para contratar.
El certificcado de expderiencia no cuenta con todos los grupos de alimentos ofertados</t>
  </si>
  <si>
    <t>66 - CENTRO - LA JAGUA DE IBIRICO, 67 - NOROCCIDENTAL - BOSCONIA, 68 - NORTE - AGUSTIN CODAZZI, 68 - NORTE - LA PAZ, 68 - NORTE - MANAURE BALCON DEL CESAR, 68 - NORTE - PUEBLO BELLO, 68 - NORTE - SAN DIEGO, 68 - NORTE - VALLEDUPAR, 115 - BAJA GUAJIRA - LA JAGUA DEL PILAR, 115 - BAJA GUAJIRA - SAN JUAN DEL CESAR, 115 - BAJA GUAJIRA - URUMITA</t>
  </si>
  <si>
    <t>OSORIO GONZALEZ YUNAISA BEATRIZ</t>
  </si>
  <si>
    <t>49719959-3</t>
  </si>
  <si>
    <t>16.3 CARTA DE PRESENTACIÓN DE LA PROPUESTA – FORMATO 1, 
16.4 COMPROMISO ANTICORRUPCIÓN – FORMATO 2, 
16.19.1 Condiciones de experiencia Lote 1 – suministro o compraventa de alimentos. Para Los proponentes del SEGMENTO 1-ECONOMIA POPULAR, Y ACFC</t>
  </si>
  <si>
    <t>No aporta formato 1 carta de presentación de la oferta 
No aporta Formato 2 compromiso anticorrupción, 
No aporta certificado de experiencia en los grupos de alimentos que presentó oferta</t>
  </si>
  <si>
    <t>61 - NORTE - SANTANDER DE QUILICHAO</t>
  </si>
  <si>
    <t>FUNDACION HUPAY KALLPA ALMA-FUERZA</t>
  </si>
  <si>
    <t>817007189-9</t>
  </si>
  <si>
    <t>Certificado de existencia vencido,No aporta autorización al representante legal sin limitaciones para contratar con fecha anterior al 03/06/2025.</t>
  </si>
  <si>
    <t xml:space="preserve"> El proponente no subsano la experiencia en todos los grupos de alimentos en el cual está participando, por tanto, se le debe rechazar los siguientes alimentos los cuales son. 
- Huevos 
De acuerdo con lo estipulado en la cláusula 2.25.1 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</si>
  <si>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t>
  </si>
  <si>
    <t>MANUEL ARTURO MORA (Distribuidor Arturo Mora)</t>
  </si>
  <si>
    <t>12986909-9</t>
  </si>
  <si>
    <t>12986909-4</t>
  </si>
  <si>
    <t>Registro mercantil vencido</t>
  </si>
  <si>
    <t>Kateherine Villarreal Ortega</t>
  </si>
  <si>
    <t>55 - ZONA NORTE - PUERTO RICO, 55 - ZONA NORTE - EL DONCELLO, 64 - SUR - FLORENCIA</t>
  </si>
  <si>
    <t>ASOCIACION DE RAICES CAMPESINAS PARA EL DESARROLLO RURAL</t>
  </si>
  <si>
    <t>901707191-2</t>
  </si>
  <si>
    <t xml:space="preserve">901707191-2	
</t>
  </si>
  <si>
    <t>Certificado de existencia vencido</t>
  </si>
  <si>
    <t>121 - ARIARI - EL CASTILLO, 121 - ARIARI - PUERTO LLERAS, 121 - ARIARI - LEJANIAS, 121 - ARIARI - FUENTE DE ORO, 121 - ARIARI - GRANADA, 121 - ARIARI - SAN MARTIN, 121 - ARIARI - SAN JUAN DE ARAMA, 126 - RIO META - BARRANCA DE UPIA, 126 - RIO META - CABUYARO, 126 - RIO META - PUERTO GAITAN, 126 - RIO META - PUERTO LOPEZ</t>
  </si>
  <si>
    <t>LUIS ANTONIO MORERA GONZALEZ</t>
  </si>
  <si>
    <t>11400065-5</t>
  </si>
  <si>
    <t>16.3 CARTA DE PRESENTACIÓN DE LA PROPUESTA – FORMATO 1, 16.16.1 Registro General de Pequeños Productores de la Agricultura Campesina, Familiar y Comunitaria para el Lote 1</t>
  </si>
  <si>
    <t>Carta de presentación sin firma, No adjunta registro pequeño productor o registro mercantil</t>
  </si>
  <si>
    <t>Lida Cecilia Hernández</t>
  </si>
  <si>
    <t>4 - BARRANQUILLA</t>
  </si>
  <si>
    <t>FEDERACION BALUARTE CAMPESINO DEL DEPARTAMENTO DEL ATLANTICO</t>
  </si>
  <si>
    <t>901790695-5</t>
  </si>
  <si>
    <t>16.5 CERTIFICADO DE EXISTENCIA Y REPRESENTACIÓN LEGAL, EL REPRESENTANTE LEGAL TIENE FACULTADES LIMITADAS.
16.14 CONSULTA CERTIFICADO REDAM - REGISTRO DE DEUDORES ALIMENTARIOS MOROSOS</t>
  </si>
  <si>
    <t xml:space="preserve">Certificado de existencia y representación legal vencido, en el certificado debe ser claro también el tamaño de la empresa.  
No aporta acta del órgano social para contratar sin límite de cuantía 
No aporta certificado REDAM 
Debe aclarar mediante documento suscrito por el representante legal el segmento al que presenta oferta.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</si>
  <si>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aclaró mediante documento suscrito por el representante legal el segmento al que se presenta.</t>
  </si>
  <si>
    <t>59 - CENTRO - CAJIBIO, 59 - CENTRO - EL TAMBO, 59 - CENTRO - PIENDAMO - TUNIA, 59 - CENTRO - POPAYAN, 59 - CENTRO - TIMBIO, 59 - CENTRO - PURACE, 59 - CENTRO - Silvia, 61 - NORTE - SANTANDER DE QUILICHAO, 61 - NORTE - SUAREZ, 61 - NORTE - CALDONO, 61 - NORTE - JAMBALO, 63 - ORIENTE - TOTORO</t>
  </si>
  <si>
    <t>CORPORACION CULTURAL Y AGROECOLOGICA LA CANASTA TSAPERAP</t>
  </si>
  <si>
    <t>901763091-2</t>
  </si>
  <si>
    <t xml:space="preserve">16.5 CERTIFICADO DE EXISTENCIA Y REPRESENTACIÓN LEGAL, EL REPRESENTANTE LEGAL TIENE FACULTADES LIMITADAS, </t>
  </si>
  <si>
    <t>No aporta autorización al representante legal sin limitaciones para contratar con fecha anterior al 03/06/2025.</t>
  </si>
  <si>
    <t>4 - BAJO CAUCA - CAUCASIA, 11 - URABA - APARTADO, 11 - URABA - ARBOLETES, 11 - URABA - SAN JUAN DE URABA, 22 - ZODES MOMPOX - SANTA CRUZ DE MOMPOX, 26 - ZODES NORTE - CARTAGENA DE INDIAS, 64 - SUR - BOLIVAR, 64 - SUR - SUCRE, 68 - NORTE - VALLEDUPAR, 71 - DARIEN - UNGUIA,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</si>
  <si>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CAMPESINA CAMPOS DE JIREH</t>
  </si>
  <si>
    <t>901879673-3</t>
  </si>
  <si>
    <t>901879673-8</t>
  </si>
  <si>
    <t>12 - VALLE DEL ABURRA - BELLO, 12 - VALLE DEL ABURRA - CALDAS, 12 - VALLE DEL ABURRA - ENVIGADO, 12 - VALLE DEL ABURRA - ITAGÜI, 12 - VALLE DEL ABURRA - MEDELLIN, 12 - VALLE DEL ABURRA - SABANETA, 16 - AREA METROPOLITANA - BARRANQUILLA, 16 - AREA METROPOLITANA - SOLEDAD, 26 - ZODES NORTE - CARTAGENA DE INDIAS, 77 - CENTRO - MONTERIA, 163 - MONTES DE MARIA - SINCELEJO</t>
  </si>
  <si>
    <t>PRODUCTOS AL NATURAL COFFEE MARKET SAS</t>
  </si>
  <si>
    <t>901468850-1</t>
  </si>
  <si>
    <t>59 - CENTRO - CAJIBIO, 59 - CENTRO - MORALES, 59 - CENTRO - PIENDAMO - TUNIA, 59 - CENTRO - POPAYAN, 59 - CENTRO - TIMBIO</t>
  </si>
  <si>
    <t>Dany Alexander Tunubala Tunubala</t>
  </si>
  <si>
    <t>1064428374-1</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</si>
  <si>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 
16.9 - CERTIFICADO DE PAGOS DE SEGURIDAD SOCIAL Y APORTES PARAFISCALES (PERSONAS JURÍDICAS) – FORMATO 5.</t>
  </si>
  <si>
    <t xml:space="preserve">No aporta registro como pequeño productor o registro mercantil como microempresa
Certificado de experiencia sin firma 
No aporta formato 6 - declaración juramentada de pagos de seguridad social </t>
  </si>
  <si>
    <t>59 - CENTRO - Silvia</t>
  </si>
  <si>
    <t>CAMILO HUMBERTO CUCHILLO YALANDA (pronex)</t>
  </si>
  <si>
    <t>1064426816-6</t>
  </si>
  <si>
    <t xml:space="preserve">16.6 REGISTRO DE MATRÍCULA MERCANTIL – (EN CASO DE APLICAR), 16.16.1 Registro General de Pequeños Productores de la Agricultura Campesina, Familiar y Comunitaria </t>
  </si>
  <si>
    <t>falta registro como pequeño productor o registro mercantil como microempresa</t>
  </si>
  <si>
    <t>Jairo  Sarmiento y Jimmy Escobar</t>
  </si>
  <si>
    <t>ASOCIACION DE CAMPESINOS VILLA LINA</t>
  </si>
  <si>
    <t>901781452-4</t>
  </si>
  <si>
    <t>Shary Paola Villafañe Borja</t>
  </si>
  <si>
    <t>ASOCIACION DE PESCADORES ARTESANALES DE LA CIENEGA DE CORRALITO</t>
  </si>
  <si>
    <t>901861466-0</t>
  </si>
  <si>
    <t>901861466-1</t>
  </si>
  <si>
    <t>ASOCIACION DE CAMPESINOS RURALES DE CORDOBA</t>
  </si>
  <si>
    <t>901804712-5</t>
  </si>
  <si>
    <t>8 - OCCIDENTE - GIRALDO, 9 - ORIENTE - RIONEGRO, 10 - SUROESTE - CIUDAD BOLIVAR, 10 - SUROESTE - MONTEBELLO, 12 - VALLE DEL ABURRA - BARBOSA, 12 - VALLE DEL ABURRA - BELLO, 12 - VALLE DEL ABURRA - CALDAS, 12 - VALLE DEL ABURRA - COPACABANA, 12 - VALLE DEL ABURRA - ENVIGADO, 12 - VALLE DEL ABURRA - GIRARDOTA, 12 - VALLE DEL ABURRA - MEDELLIN, 16 - AREA METROPOLITANA - BARRANQUILLA, 21 - BOGOTA - BOGOTA. D.C., 29 - ZODES MONTES DE MARIA - EL CARMEN DE BOLIVAR, 30 - CENTRO - SAMACA, 30 - CENTRO - TUNJA, 30 - CENTRO - VENTAQUEMADA, 32 - GUTIERREZ - EL COCUY, 34 - LENGUPA - BERBEO, 38 - OCCIDENTE - CALDAS, 38 - OCCIDENTE - CHIQUINQUIRA, 38 - OCCIDENTE - PAUNA, 42 - RICAURTE - ARCABUCO, 42 - RICAURTE - RAQUIRA, 42 - RICAURTE - VILLA DE LEYVA, 43 - SUGAMUXI - AQUITANIA, 43 - SUGAMUXI - MONGUI, 43 - SUGAMUXI - NOBSA, 43 - SUGAMUXI - SOGAMOSO, 43 - SUGAMUXI - TIBASOSA, 44 - TUNDAMA - DUITAMA, 44 - TUNDAMA - PAIPA, 64 - SUR - BOLIVAR, 68 - NORTE - PUEBLO BELLO, 82 - ALMEIDAS - CHOCONTA, 82 - ALMEIDAS - SUESCA, 82 - ALMEIDAS - VILLAPINZON, 83 - ALTO MAGDALENA - GIRARDOT, 84 - BAJO MAGDALENA - GUADUAS, 86 - GUAVIO - GUATAVITA, 86 - GUAVIO - LA CALERA, 90 - RIO NEGRO - PACHO, 91 - SABANA CENTRO - CAJICA, 91 - SABANA CENTRO - CHIA, 91 - SABANA CENTRO - GACHANCIPA, 91 - SABANA CENTRO - NEMOCON, 91 - SABANA CENTRO - SOPO, 91 - SABANA CENTRO - TABIO, 91 - SABANA CENTRO - ZIPAQUIRA, 92 - SABANA OCCIDENTE - FACATATIVA, 92 - SABANA OCCIDENTE - FUNZA, 92 - SABANA OCCIDENTE - MADRID, 92 - SABANA OCCIDENTE - MOSQUERA, 93 - SOACHA - SOACHA, 94 - SUMAPAZ - FUSAGASUGA, 95 - TEQUENDAMA - LA MESA, 96 - UBATE - CARMEN DE CARUPA, 96 - UBATE - CUCUNUBA, 96 - UBATE - LENGUAZAQUE, 96 - UBATE - SIMIJACA, 134 - SANQUIANGA - MOSQUERA, 156 - GUANENTA - ARATOCA, 156 - GUANENTA - BARICHARA, 156 - GUANENTA - CHARALA, 156 - GUANENTA - SAN GIL, 157 - YARIGUIES - BARRANCABERMEJA, 157 - YARIGUIES - CIMITARRA, 160 - METROPOLITANA - ZAPATOCA, 160 - METROPOLITANA - BUCARAMANGA, 160 - METROPOLITANA - FLORIDABLANCA, 160 - METROPOLITANA - LOS SANTOS, 160 - METROPOLITANA - PIEDECUESTA, 160 - METROPOLITANA - RIONEGRO, 161 - VELEZ - BARBOSA, 161 - VELEZ - BOLIVAR, 181 - SUR - CALI, 182 - NORTE - BOLIVAR</t>
  </si>
  <si>
    <t>Asociacion de productores agropecuarios de san Jose del gacal  Asopsag</t>
  </si>
  <si>
    <t>900856767-9</t>
  </si>
  <si>
    <t>NATALIA DEL CASTILLO QUIÑONES (ECOGRANJA LA FRANCIA)</t>
  </si>
  <si>
    <t>1144025647-7</t>
  </si>
  <si>
    <t>16.3 CARTA DE PRESENTACIÓN DE LA PROPUESTA – FORMATO 1. 
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</si>
  <si>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Carta de presentación sin firma
Certificado de aportes a seguridad social mal diligenciado, 
Certificación de experiencia debe contener todos los productos ofertados (pescado)</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</si>
  <si>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debido a que el proponente dentro de las subsanaciones que envío, volvío a enviar el formato 1 (Presentación de la oferta) sin la debida fima. </t>
  </si>
  <si>
    <t>22 - ZODES MOMPOX - SAN FERNANDO</t>
  </si>
  <si>
    <t>ASOCIACION DE MUJERES PRODUCTORAS AGROPECUARIA DE CAUSADO</t>
  </si>
  <si>
    <t>901439695-2</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</si>
  <si>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</si>
  <si>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El Certificado de Existencia y Representación Legal se encuentra desactualizado (la fecha de expedición debe ser después del 16/04/2025. 
En la certificación de experiencia falta el valor del contrato
Allegar certificado REDAM</t>
  </si>
  <si>
    <t>13 - SABANA - ARAUCA, 14 - PIE DE MONTE - FORTUL, 14 - PIE DE MONTE - SARAVENA, 14 - PIE DE MONTE - TAME</t>
  </si>
  <si>
    <t>MARIA NINFA TELLEZ ARENAS</t>
  </si>
  <si>
    <t>28151473-1</t>
  </si>
  <si>
    <t>28151473-1_x000D_</t>
  </si>
  <si>
    <t>ASOCIACION DE PRODUCTORES AGROAMBIENTALES DE PUERTO ESCONDIDO</t>
  </si>
  <si>
    <t>901587447-6</t>
  </si>
  <si>
    <t xml:space="preserve">901587447-6	
</t>
  </si>
  <si>
    <t>116 - CENTRO - ARIGUANI, 116 - CENTRO - CHIVOLO, 116 - CENTRO - NUEVA GRANADA, 116 - CENTRO - SABANAS DE SAN ANGEL, 117 - NORTE - ARACATACA, 117 - NORTE - CIENAGA, 117 - NORTE - EL RETEN, 117 - NORTE - FUNDACION, 117 - NORTE - PUEBLOVIEJO, 117 - NORTE - ZONA BANANERA, 118 - RIO - CERRO DE SAN ANTONIO, 118 - RIO - PIVIJAY, 118 - RIO - REMOLINO, 118 - RIO - SALAMINA, 118 - RIO - SITIONUEVO, 118 - RIO - ZAPAYAN, 119 - SANTA MARTA - SANTA MARTA, 120 - SUR - EL BANCO, 120 - SUR - GUAMAL, 120 - SUR - PIJIÑO DEL CARMEN, 120 - SUR - SANTA BARBARA DE PINTO</t>
  </si>
  <si>
    <t>ASOCIACION DE SEMBRADORES RURALES DEL MAGDALENA</t>
  </si>
  <si>
    <t>901867025-3</t>
  </si>
  <si>
    <t>16.5 CERTIFICADO DE EXISTENCIA Y REPRESENTACIÓN LEGAL.</t>
  </si>
  <si>
    <t xml:space="preserve">Debe subsanar el certificado de existencia y representación legal el cual se encuentra en estado no renovado, lo cual es requisito habilitante obligatorio conforme a lo establecido en el pliego de condiciones. Se aclara que la fecha de renovación deber anterior a la fecha de cierre de presentación de ofertas, es decir, 03 de junio de 2025. </t>
  </si>
  <si>
    <t>Angela Carolina Mayorga Sastoque</t>
  </si>
  <si>
    <t>ASOCIACION CAMPESINA DE PAZ CLAUDIO VARGAS</t>
  </si>
  <si>
    <t>901889462-3</t>
  </si>
  <si>
    <t>Debe subsanar la certificación de experiencia porque en la aportada el NIT no corresponde al proponente. Debe aportar una certificación de experiencia para todos los grupos de alimentos a los que presenta oferta en la que corresponda el NIT del proponente con fecha anterior al cierre del proceso, es decir, 03 de junio de 2025.</t>
  </si>
  <si>
    <t>1 - EJE PUTUMAYO - EL ENCANTO, 1 - EJE PUTUMAYO - LA CHORRERA, 1 - EJE PUTUMAYO - PUERTO NARIÑO, 1 - EJE PUTUMAYO - PUERTO ARICA, 1 - EJE PUTUMAYO - PUERTO ALEGRIA, 2 - EJE CAQUETA - LA PEDRERA, 2 - EJE CAQUETA - LA VICTORIA, 2 - EJE CAQUETA - PUERTO SANTANDER, 2 - EJE CAQUETA - MIRITI - PARANA</t>
  </si>
  <si>
    <t>ASOCIACION DE AGRICULTORES DE LA AMAZONIA AGROAMAZONIA</t>
  </si>
  <si>
    <t>901617548-1</t>
  </si>
  <si>
    <t xml:space="preserve">901617548-1 </t>
  </si>
  <si>
    <t>No aporta certificado REDAM</t>
  </si>
  <si>
    <t xml:space="preserve">151 - UNO - VERTIENTE ORIENTAL - DOSQUEBRADAS	151 - UNO - VERTIENTE ORIENTAL - PEREIRA	152 - DOS - VERTIENTE OCCIDENTAL - QUINCHIA
</t>
  </si>
  <si>
    <t>Cooperativa Multiactiva del Eje SINERGIACOOP</t>
  </si>
  <si>
    <t>901284773-1</t>
  </si>
  <si>
    <t>No aporta autorización al representante legal sin limitaciones para contratar con fecha anterior al 03/06/2025. Certificaciones de experiencia incompletas (cuantía)</t>
  </si>
  <si>
    <t>21 - BOGOTA - BOGOTA. D.C.</t>
  </si>
  <si>
    <t>ASOCIACION NACIONAL DE PUEBLOS Y AUTORIDADES INDIGENAS EN COLOMBIA - PAICOL</t>
  </si>
  <si>
    <t>900285893-3</t>
  </si>
  <si>
    <t>900283895-3</t>
  </si>
  <si>
    <t>59 - CENTRO - PIENDAMO - TUNIA</t>
  </si>
  <si>
    <t>Edwar Yesid Zuniga Hoyos</t>
  </si>
  <si>
    <t>1061745956-6</t>
  </si>
  <si>
    <t>16.6 REGISTRO DE MATRÍCULA MERCANTIL – (EN CASO DE APLICAR), 16.16.1 Registro General de Pequeños Productores de la Agricultura Campesina, Familiar y Comunitaria. 16.14 CONSULTA CERTIFICADO REDAM - REGISTRO DE DEUDORES ALIMENTARIOS MOROSOS</t>
  </si>
  <si>
    <t>falta registro como pequeño productor o registro mercantil como microempresa, No aporta Ccertificación REDAM</t>
  </si>
  <si>
    <t>25 - ZODES DIQUE - MAHATES, 25 - ZODES DIQUE - ARJONA, 26 - ZODES NORTE - CARTAGENA DE INDIAS, 26 - ZODES NORTE - TURBACO, 29 - ZODES MONTES DE MARIA - EL CARMEN DE BOLIVAR, 29 - ZODES MONTES DE MARIA - MARIA LA BAJA, 29 - ZODES MONTES DE MARIA - SAN JACINTO, 29 - ZODES MONTES DE MARIA - SAN JUAN NEPOMUCENO</t>
  </si>
  <si>
    <t>corporacion agropecuaria afrodescendiente resilientes por la vida</t>
  </si>
  <si>
    <t>901868198-3</t>
  </si>
  <si>
    <t> </t>
  </si>
  <si>
    <t>21 - BOGOTA - BOGOTA. D.C.,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91 - SABANA CENTRO - ZIPAQUIRA, 92 - SABANA OCCIDENTE - FACATATIVA, 93 - SOACHA - SOACHA, 94 - SUMAPAZ - FUSAGASUGA, 95 - TEQUENDAMA - ANAPOIMA, 95 - TEQUENDAMA - APULO, 95 - TEQUENDAMA - EL COLEGIO, 95 - TEQUENDAMA - LA MESA, 95 - TEQUENDAMA - SAN ANTONIO DEL TEQUENDAMA, 95 - TEQUENDAMA - TENA, 95 - TEQUENDAMA - VIOTA, 109 - NORORIENTE - NEIVA, 169 - COPES REG ORIENTE - MELGAR, 172 - COPES ESPECIAL IBAGUE - IBAGUE</t>
  </si>
  <si>
    <t>ASOGANPRODITO</t>
  </si>
  <si>
    <t>901922949-9</t>
  </si>
  <si>
    <t xml:space="preserve">901922949-9
</t>
  </si>
  <si>
    <t xml:space="preserve">No aporta autorización al representante legal sin limitaciones para contratar con fecha anterior al 03/06/2025.. </t>
  </si>
  <si>
    <t>Diego Laino</t>
  </si>
  <si>
    <t>16 - AREA METROPOLITANA - BARRANQUILLA, 21 - BOGOTA - BOGOTA. D.C., 26 - ZODES NORTE - CARTAGENA DE INDIAS, 30 - CENTRO - TUNJA,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119 - SANTA MARTA - SANTA MARTA, 125 - CAPITAL - CORDILLERA - VILLAVICENCIO</t>
  </si>
  <si>
    <t>Maria Yasmin Perez Llanos</t>
  </si>
  <si>
    <t>1118100265-3</t>
  </si>
  <si>
    <t>59 - CENTRO - CAJIBIO</t>
  </si>
  <si>
    <t>lina fernanda villa barahona</t>
  </si>
  <si>
    <t>1192734195-6</t>
  </si>
  <si>
    <t>falta registro como pequeño productor o registro mercantil como microempresa, No aporta Certificación REDAM</t>
  </si>
  <si>
    <t>Pierre Alexander Alee Pérez - LIDA HERNANDEZ</t>
  </si>
  <si>
    <t>ASOCIACION DE MADRES COMUNITARIAS Y MUJERES CAMPESINAS PARA EL PROGRESO DE CORDOBA</t>
  </si>
  <si>
    <t>901769590-3</t>
  </si>
  <si>
    <t xml:space="preserve">901769590-3	
</t>
  </si>
  <si>
    <t xml:space="preserve">No aporta autorización al representante legal sin limitaciones para contratar con fecha anterior al 03/06/2025. </t>
  </si>
  <si>
    <t>21 - BOGOTA - BOGOTA. D.C.,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t>
  </si>
  <si>
    <t>Jhon Alexander Herrera Avila</t>
  </si>
  <si>
    <t>1085335434-1</t>
  </si>
  <si>
    <t xml:space="preserve">16.6 REGISTRO DE MATRÍCULA MERCANTIL – (EN CASO DE APLICAR), 16.16.1 Registro General de Pequeños Productores de la Agricultura Campesina, Familiar y Comunitaria. 16.10 DECLARACIÓN JURAMENTADA DE PAGOS CORRESPONDIENTES A LOS SISTEMAS DE SEGURIDAD SOCIAL Y APORTES PARAFISCALES (PERSONAS NATURALES) – FORMATO 6 </t>
  </si>
  <si>
    <t>falta registro como pequeño productor o registro mercantil como microempresa. No presenta certificación de pago al sistema de seguridad social</t>
  </si>
  <si>
    <t>55 - ZONA NORTE - EL PAUJIL, 55 - ZONA NORTE - PUERTO RICO, 55 - ZONA NORTE - EL DONCELLO</t>
  </si>
  <si>
    <t>ASOCIACION MUNICIPAL DE MUJERES CAMPESINAS NEGRAS E INDIGENAS DE PUERTO RICO CAQUETA</t>
  </si>
  <si>
    <t>901139229-6</t>
  </si>
  <si>
    <t>11 - URABA - SAN JUAN DE URABA, 76 - BAJO SINU - LORICA, 78 - COSTANERA - MOÑITOS, 78 - COSTANERA - PUERTO ESCONDIDO, 78 - COSTANERA - SAN ANTERO, 78 - COSTANERA - SAN BERNARDO DEL VIENTO</t>
  </si>
  <si>
    <t>ASOCIACION DE PRODUCTORES Y PISCICULTORES DE JOSE MANUEL DE ALTAMIRA</t>
  </si>
  <si>
    <t>900389730-3</t>
  </si>
  <si>
    <t>No presenta certificado de aportes al sistema de seguridad social</t>
  </si>
  <si>
    <t>ASOCIACION CAMPESINA DE MONTERIA</t>
  </si>
  <si>
    <t>901793127-7</t>
  </si>
  <si>
    <t>Debe subsanar el certificado de existencia y representación legal toda vez que el representante legal se encuentra limitado por cuantía. Debe aportar acta del órgano social competente con autorización al representante legal para contratar sin límite de cuantía con fecha anterior al 03/06/2025.</t>
  </si>
  <si>
    <t>ASOCIACION CAMPESINA ANCESTROS SINUANOS</t>
  </si>
  <si>
    <t>900060757-8</t>
  </si>
  <si>
    <t>49 - CENTRO SUR - CHINCHINA, 49 - CENTRO SUR - MANIZALES, 49 - CENTRO SUR - PALESTINA, 49 - CENTRO SUR - VILLAMARIA, 149 - PLAN - ARMENIA, 149 - PLAN - MONTENEGRO, 149 - PLAN - QUIMBAYA, 150 - CORDILLERANOS - CALARCA,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182 - NORTE - ALCALA, 182 - NORTE - CARTAGO</t>
  </si>
  <si>
    <t>ASOCIACION NACIONAL DE MUJERES PRODUCTORAS Y CONSUMIDORAS AGROPECUARIAS ASOPLAZA DE MERCADO CAMPESIN</t>
  </si>
  <si>
    <t>901873655-8</t>
  </si>
  <si>
    <t xml:space="preserve">No adjunta certificación de experiencia </t>
  </si>
  <si>
    <t xml:space="preserve">La Agencia Nacional de contratación pública se permite informar que en la aclaración de precios artificialmente bajos allegada por el proponente se evidencia una modificación  de la oferta económica, por lo tanto, se rechazan los siguientes alimentos (Huevo deshidratado En polvo, en bolsa con capacidad de 1000g y En polvo, en bolsa con capacidad de 500g lote 1 en todos los municipios que se presento)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</si>
  <si>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Humberto Rueda Celis</t>
  </si>
  <si>
    <t xml:space="preserve">La Agencia Nacional de contratación pública se permite informar que en la aclaración de precios artificialmente bajos allegada por el proponente se evidencia una modificación  de la oferta económica, por lo tanto, se rechazan los siguientes alimentos (Huevo deshidratado En polvo, en bolsa con capacidad de 1000g y En polvo, en bolsa con capacidad de 500g lote 1 en todos los municipios que se presento)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</si>
  <si>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113 - MEDIA GUAJIRA - RIOHACHA, 119 - SANTA MARTA - SANTA MARTA</t>
  </si>
  <si>
    <t>TARAZONAS  ASOCIADOS SAS</t>
  </si>
  <si>
    <t>901035305-0</t>
  </si>
  <si>
    <t>No aporta certificado REDAM
·         16.5 Certificado de Existencia y Representación Legal. El proponente en el término de este traslado debe allegar acta del órgano social competente, en donde indiquen que el Representante Legal, no tiene limitaciones de cuantía para contratar, esta acta debe tener fecha igual o anterior al 3 de junio de 2025. •	Igualmente se solicita al proponente allegar el certificado de antecedentes  profesionales de la Junta Central de Contadores, de EDWIN ANTONIO PATERNINA LOBO, el cual debe tener la vigencia, de acuerdo a la normatividad que regula.</t>
  </si>
  <si>
    <t>Andrés Roa Giraldo</t>
  </si>
  <si>
    <t>94 - SUMAPAZ - ARBELAEZ, 94 - SUMAPAZ - CABRERA, 94 - SUMAPAZ - FUSAGASUGA, 94 - SUMAPAZ - GRANADA, 94 - SUMAPAZ - PANDI, 94 - SUMAPAZ - PASCA, 94 - SUMAPAZ - SAN BERNARDO, 94 - SUMAPAZ - SILVANIA, 94 - SUMAPAZ - TIBACUY, 94 - SUMAPAZ - VENECIA</t>
  </si>
  <si>
    <t>ASOCIACION AGROPECUARIA TRANSFORMANDO EL CAMPO</t>
  </si>
  <si>
    <t>901858790-1</t>
  </si>
  <si>
    <t>No aporta autorización al representante legal sin limitaciones para contratar con fecha anterior al 03/06/2025. La certificación de experiencia debe corresponder a todos los alimentos ofertados</t>
  </si>
  <si>
    <t>El proponente queda habilitado para el grupo de alimentos "frutas frescas" debido a que las certificaciones de experiencia aportadas únicamente se relacionan con este grupo de alimentos</t>
  </si>
  <si>
    <t>Asociacion de Mujeres Campesinas Emprendedoras del Alto Sinu</t>
  </si>
  <si>
    <t>901672515-2</t>
  </si>
  <si>
    <t>No aporta autorización al representante legal sin limitaciones para contratar con fecha anterior al 03/06/2025. La certificación de experiencia debe corresponder a todos los alimentos ofertados le falta monto y fecha</t>
  </si>
  <si>
    <t>93 - SOACHA - SIBATE, 93 - SOACHA - SOACHA, 109 - NORORIENTE - NEIVA, 171 - COPES REG SURORIENTE - ESPINAL, 172 - COPES ESPECIAL IBAGUE - IBAGUE</t>
  </si>
  <si>
    <t>LM CORE GROUP ZOMAC</t>
  </si>
  <si>
    <t>901557863-9</t>
  </si>
  <si>
    <t>16.3 CARTA DE PRESENTACIÓN DE LA PROPUESTA – FORMATO 1, 16.4 COMPROMISO ANTICORRUPCIÓN – FORMATO 2. 16.14 CONSULTA CERTIFICADO REDAM - REGISTRO DE DEUDORES ALIMENTARIOS MOROSOS</t>
  </si>
  <si>
    <t>Carta de presentación sin firma, no adjunta compromiso anticorrupción ni certificado REDAM</t>
  </si>
  <si>
    <t>75 - ALTO SINU - TIERRALTA, 75 - ALTO SINU - VALENCIA</t>
  </si>
  <si>
    <t>Asociacion de desplazados del reasentimiento de San Rafael</t>
  </si>
  <si>
    <t>900994469-1</t>
  </si>
  <si>
    <t>16.5 CERTIFICADO DE EXISTENCIA Y REPRESENTACIÓN LEGAL, EL REPRESENTANTE LEGAL TIENE FACULTADES LIMITADAS, 16.9 - CERTIFICADO DE PAGOS DE SEGURIDAD SOCIAL Y APORTES PARAFISCALES (PERSONAS JURÍDICAS) – FORMATO 5.16.19.1 Condiciones de experiencia Lote 1 – suministro o compraventa de alimentos. Para Los proponentes del SEGMENTO 1-ECONOMIA POPULAR, Y ACFC</t>
  </si>
  <si>
    <t>No aporta autorización al representante legal sin limitaciones para contratar con fecha anterior al 03/06/2025, la certificación de experiencia no tiene monto ni plazo</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</si>
  <si>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en razón de que el proponente no aporta el formato 2 Compromiso anticorrupción debidamente firmado. El formato 5 correspondiente al pago de parafiscales no se encuentra firmado por el representante legal. El certificado de ecistencia y representación legal fue expedido con anterioridad a 30 días calendario, por lo que no se encuentra vigente conforme a las indicaciones del pliego. La actividad económica en el RUT no se relaciona con  la producción y/o comercialización de alimentos perecederos y no perecederos para consumo humano</t>
  </si>
  <si>
    <t>43 - SUGAMUXI - GAMEZA, 43 - SUGAMUXI - MONGUA</t>
  </si>
  <si>
    <t>ASOCIACION INTEGRAL CAMPESINA TDS (OLGA LUCIA RINCÓN)</t>
  </si>
  <si>
    <t>900566641-5</t>
  </si>
  <si>
    <t>16.5 CERTIFICADO DE EXISTENCIA Y REPRESENTACIÓN LEGAL, EL REPRESENTANTE LEGAL TIENE FACULTADES LIMITADAS.
16.19.1 Condiciones de experiencia Lote 1 – suministro o compraventa de alimentos. Para Los proponentes del SEGMENTO 1-ECONOMIA POPULAR, Y ACFC.</t>
  </si>
  <si>
    <t xml:space="preserve">Certificado de existencia vencido
No aporta autorización al representante legal sin limitaciones para contratar con fecha anterior al 03/06/2025
La certificación de experiencia es autocertificación, por tanto, no es válida. </t>
  </si>
  <si>
    <t>21 - BOGOTA - BOGOTA. D.C., 30 - CENTRO - TUNJA, 43 - SUGAMUXI - SOGAMOSO, 51 - MAGDALENA CALDENSE - LA DORADA, 59 - CENTRO - POPAYAN, 83 - ALTO MAGDALENA - GIRARDOT, 94 - SUMAPAZ - FUSAGASUGA, 167 - COPES REG NORTE PLAN - HONDA, 169 - COPES REG ORIENTE - MELGAR, 171 - COPES REG SURORIENTE - ESPINAL, 172 - COPES ESPECIAL IBAGUE - IBAGUE, 181 - SUR - CALI</t>
  </si>
  <si>
    <t>ASOCIACION AGRICOLA BANANERA DE CAJAMARCA</t>
  </si>
  <si>
    <t>901867463-6</t>
  </si>
  <si>
    <t>16.5 CERTIFICADO DE EXISTENCIA Y REPRESENTACIÓN LEGAL,  
16.9 - CERTIFICADO DE PAGOS DE SEGURIDAD SOCIAL Y APORTES PARAFISCALES (PERSONAS JURÍDICAS) – FORMATO 5.
16.19.1 Condiciones de experiencia Lote 1 – suministro o compraventa de alimentos. Para Los proponentes del SEGMENTO 1-ECONOMIA POPULAR, Y ACFC</t>
  </si>
  <si>
    <t>Certificado de existencia y representación vencido, No aporta autorización al representante legal sin limitaciones para contratar con fecha anterior al 03/06/2025, 
No aporta certificación de pagos al sistema de seguridad social, 
la certificación de experiencia debe contener todo el grupo de alimentos ofertados, expedida por algún proveedor</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</si>
  <si>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allego el formato 5 del numeral 16.9  certificado de pagos de seguridad social y aportes parafiscales.</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</si>
  <si>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81 - SINU MEDIO - CERETE, 81 - SINU MEDIO - CIENAGA DE ORO, 81 - SINU MEDIO - SAN CARLOS, 81 - SINU MEDIO - SAN PELAYO, 163 - MONTES DE MARIA - SINCELEJO, 164 - MORROSQUILLO - COVEÑAS, 164 - MORROSQUILLO - SAN JOSE DE TOLUVIEJO, 164 - MORROSQUILLO - SANTIAGO DE TOLU, 165 - SABANAS - COROZAL</t>
  </si>
  <si>
    <t>ASOCIACION DE CAMPESINOS Y PESCADORES ARTESANALES-ASOPAJOMA</t>
  </si>
  <si>
    <t>901944647-4</t>
  </si>
  <si>
    <t>16.5 CERTIFICADO DE EXISTENCIA Y REPRESENTACIÓN LEGAL,  16.9 - CERTIFICADO DE PAGOS DE SEGURIDAD SOCIAL Y APORTES PARAFISCALES (PERSONAS JURÍDICAS) – FORMATO 5.16.19.1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</si>
  <si>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certificado de aportes al sistema de seguridad social, la certificación de experiencia debe contemplar todos los alimentos ofertados</t>
  </si>
  <si>
    <t>21 - BOGOTA - BOGOTA. D.C., 30 - CENTRO - SOTAQUIRA, 30 - CENTRO - TUNJA, 38 - OCCIDENTE - CHIQUINQUIRA, 85 - GUALIVA - ALBAN, 85 - GUALIVA - LA PEÑA, 85 - GUALIVA - LA VEGA, 85 - GUALIVA - NIMAIMA, 85 - GUALIVA - NOCAIMA, 85 - GUALIVA - QUEBRADANEGRA, 85 - GUALIVA - SAN FRANCISCO, 85 - GUALIVA - SASAIMA, 85 - GUALIVA - SUPATA, 85 - GUALIVA - UTICA, 85 - GUALIVA - VERGARA, 85 - GUALIVA - VILLETA,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SOACHA, 95 - TEQUENDAMA - ANAPOIMA, 95 - TEQUENDAMA - ANOLAIMA, 95 - TEQUENDAMA - APULO, 95 - TEQUENDAMA - CACHIPAY, 95 - TEQUENDAMA - EL COLEGIO, 95 - TEQUENDAMA - LA MESA, 95 - TEQUENDAMA - QUIPILE, 95 - TEQUENDAMA - SAN ANTONIO DEL TEQUENDAMA, 95 - TEQUENDAMA - TENA, 95 - TEQUENDAMA - VIOTA</t>
  </si>
  <si>
    <t>Mama pia SAS</t>
  </si>
  <si>
    <t>900813463-0</t>
  </si>
  <si>
    <t>66 - CENTRO - CHIMICHAGUA, 66 - CENTRO - CHIRIGUANA, 66 - CENTRO - CURUMANI, 66 - CENTRO - LA JAGUA DE IBIRICO, 66 - CENTRO - PAILITAS, 66 - CENTRO - TAMALAMEQUE, 67 - NOROCCIDENTAL - EL PASO, 68 - NORTE - BECERRIL, 68 - NORTE - AGUSTIN CODAZZI, 68 - NORTE - LA PAZ, 68 - NORTE - PUEBLO BELLO, 68 - NORTE - VALLEDUPAR, 69 - SUR - PELAYA, 115 - BAJA GUAJIRA - SAN JUAN DEL CESAR</t>
  </si>
  <si>
    <t>Asociacion de Emprendedores con Enfoque Diferencial del Caribe - ASOENDICA</t>
  </si>
  <si>
    <t>901545670-2</t>
  </si>
  <si>
    <t xml:space="preserve">FORMATO 5.16.19.1 Condiciones de experiencia Lote 1 – suministro o compraventa de alimentos. </t>
  </si>
  <si>
    <t>La certificación de experiencia debe corresponder a todos los alimentos ofertados</t>
  </si>
  <si>
    <t xml:space="preserve">No acredita experincia para el grupo de alimentos huevos y quesos 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</si>
  <si>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 xml:space="preserve">Luz Enith Ríos Arbeláez </t>
  </si>
  <si>
    <t>106 - MUNICIPIO GUAVIARE 4 - SAN JOSE DEL GUAVIARE</t>
  </si>
  <si>
    <t>ASOCIACION AGROCAMPESTRE ECOLOGICA Y TURISTICA DE DAMAS DEL NARE</t>
  </si>
  <si>
    <t>901831211-1</t>
  </si>
  <si>
    <t>16.3 CARTA DE PRESENTACIÓN DE LA PROPUESTA – FORMATO 1. 
16.5 CERTIFICADO DE EXISTENCIA Y REPRESENTACIÓN LEGAL, EL REPRESENTANTE LEGAL TIENE FACULTADES LIMITADAS. 
16.9 - CERTIFICADO DE PAGOS DE SEGURIDAD SOCIAL Y APORTES PARAFISCALES (PERSONAS JURÍDICAS) – FORMATO 5. FORMATO 5
16.19.1 Condiciones de experiencia Lote 1 – suministro o compraventa de alimentos. Para Los proponentes del SEGMENTO 1-ECONOMIA POPULAR, Y ACFC</t>
  </si>
  <si>
    <t>No aporta carta de presentación oferta
No aporta autorización al representante legal para contratar sin límite de cuantía con fecha anterior al 03/06/2025.
No aporta formato 5 - certificación de  aportes al sistema de seguridad social. 
No aporta certificación de experiencia</t>
  </si>
  <si>
    <t>Asociacion de mujeres y campesinos del alto sinu tierralta Cordoba</t>
  </si>
  <si>
    <t>901692038-6</t>
  </si>
  <si>
    <t>16.5 CERTIFICADO DE EXISTENCIA Y REPRESENTACIÓN LEGAL, EL REPRESENTANTE LEGAL TIENE FACULTADES LIMITADAS,  – FORMATO 5.16.19.1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</si>
  <si>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la certificación de experiencia incompleta</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</si>
  <si>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subsanó ni aportó la autorización al representante legal sin limitaciones para contratar con fecha anterior al 03/06/2025, la certificación de experiencia incompleta</t>
  </si>
  <si>
    <t>21 - BOGOTA - BOGOTA. D.C., 82 - ALMEIDAS - VILLAPINZON</t>
  </si>
  <si>
    <t>ANYELA MILENA ROMERO SUAREZ (ANYELUZS CREPES)</t>
  </si>
  <si>
    <t>1077146296-1</t>
  </si>
  <si>
    <t>La certificación de experiencia no relaciona ningun alimento del grupo sector defensa</t>
  </si>
  <si>
    <t>Luz Enith Ríos Arbeláez</t>
  </si>
  <si>
    <t>81 - SINU MEDIO - CERETE, 81 - SINU MEDIO - CIENAGA DE ORO, 81 - SINU MEDIO - SAN CARLOS, 81 - SINU MEDIO - SAN PELAYO</t>
  </si>
  <si>
    <t>Asociacion Raices del Campo</t>
  </si>
  <si>
    <t>901936850-1</t>
  </si>
  <si>
    <t xml:space="preserve">16.5 CERTIFICADO DE EXISTENCIA Y REPRESENTACIÓN LEGAL, EL REPRESENTANTE LEGAL TIENE FACULTADES LIMITADAS,  – 16.9 - CERTIFICADO DE PAGOS DE SEGURIDAD SOCIAL Y APORTES PARAFISCALES (PERSONAS JURÍDICAS) – FORMATO 5. </t>
  </si>
  <si>
    <t>Certificado de existencia vencido, No aporta autorización al representante legal sin limitaciones para contratar con fecha anterior al 03/06/2025, No aporta certificado de aportes al sistema de seguridad social,</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</si>
  <si>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presenta el certificado de existencia y representacion legal sino uno una autorizacion para firma del contrato</t>
  </si>
  <si>
    <t>16 - AREA METROPOLITANA - BARRANQUILLA, 16 - AREA METROPOLITANA - MALAMBO, 17 - SUR - MANATI, 17 - SUR - REPELON, 17 - SUR - SANTA LUCIA, 18 - CENTRO - LURUACO, 25 - ZODES DIQUE - ARJONA, 25 - ZODES DIQUE - SOPLAVIENTO, 26 - ZODES NORTE - CARTAGENA DE INDIAS</t>
  </si>
  <si>
    <t>Asociacion de pequenos y medianos productores agricolas  y pecuarios del municipio de Luruaco</t>
  </si>
  <si>
    <t>900960346-6</t>
  </si>
  <si>
    <t>16.5 CERTIFICADO DE EXISTENCIA Y REPRESENTACIÓN LEGAL, - REPRESENTANTE LEGAL PRESENTA MEDIDAS CORRECTIVAS</t>
  </si>
  <si>
    <t>Certificado de existencia vencido, Presenta medidas correctivas</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</si>
  <si>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queda rechazado toda vez que presenta medidas correctivas, De conformidad con el numeral 2.25.1 F. Cuando el Proponente o su representante legal se halle incurso en alguna de las 
causales de inhabilidad e incompatibilidad para contratar establecidas en la 
Constitución o en la ley, o incurra o se encuentre en un conflicto de intereses. </t>
  </si>
  <si>
    <t>21 - BOGOTA - BOGOTA. D.C., 25 - ZODES DIQUE - VILLANUEVA, 86 - GUAVIO - GACHETA, 86 - GUAVIO - JUNIN, 86 - GUAVIO - LA CALERA, 93 - SOACHA - SIBATE, 93 - SOACHA - SOACHA,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t>
  </si>
  <si>
    <t>Asociacion Dptal de Productores Agricolas del Meta</t>
  </si>
  <si>
    <t>900959669-8</t>
  </si>
  <si>
    <t xml:space="preserve">16.5 CERTIFICADO DE EXISTENCIA Y REPRESENTACIÓN LEGAL, </t>
  </si>
  <si>
    <t>Ecoedison SAS</t>
  </si>
  <si>
    <t>901913270-9</t>
  </si>
  <si>
    <t>16.5 CERTIFICADO DE EXISTENCIA Y REPRESENTACIÓN LEGAL, 
16.9 - CERTIFICADO DE PAGOS DE SEGURIDAD SOCIAL Y APORTES PARAFISCALES (PERSONAS JURÍDICAS) – FORMATO 5.</t>
  </si>
  <si>
    <t xml:space="preserve">Certificado de existencia y representación legal vencido,
No aporta el formato 5 - certificado de pagos de seguridad social, El formato 6 no le aplica porque es persona jurídica. </t>
  </si>
  <si>
    <t>Se rechaza el gruo de alimentos de huevos (no subasanó)</t>
  </si>
  <si>
    <t>ASOCIACION CAMPESINA HUMANA - ASORAICES CHINU</t>
  </si>
  <si>
    <t>901674654-7</t>
  </si>
  <si>
    <t xml:space="preserve"> 16.19.1 Condiciones de experiencia Lote 1 – suministro o compraventa de alimentos. Para Los proponentes del SEGMENTO 1-ECONOMIA POPULAR, Y ACFC</t>
  </si>
  <si>
    <t>La certificación de experiencia debe corresponder a los alimentos ofertados</t>
  </si>
  <si>
    <t xml:space="preserve">No aporta experiencia pra el grupo de alimentos huevos, 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</si>
  <si>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Yuli Alejandra Molano Jaramillo</t>
  </si>
  <si>
    <t>Eyer Alveiro Rosero</t>
  </si>
  <si>
    <t>94467753-4</t>
  </si>
  <si>
    <t xml:space="preserve"> 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 
16.6 REGISTRO DE MATRÍCULA MERCANTIL – (EN CASO DE APLICAR), 16.5 CERTIFICADO DE EXISTENCIA Y REPRESENTACIÓN LEGAL.</t>
  </si>
  <si>
    <t>No aporta certificación de experiencia
No aporta formato 6 - declaración juramentada de pagos de seguridad social 
Allegar Registro Mercantil</t>
  </si>
  <si>
    <t>La certificacion de experiencia suministrada no soporta el suministro de frutas frescas, por tanto no se habilita el proveedor para estos productos.</t>
  </si>
  <si>
    <t>asociación de mujeres agropecuariogmailcom</t>
  </si>
  <si>
    <t>901775782-5</t>
  </si>
  <si>
    <t>16.5 CERTIFICADO DE EXISTENCIA Y REPRESENTACIÓN LEGAL, 16.19.1 Condiciones de experiencia Lote 1 – suministro o compraventa de alimentos. Para Los proponentes del SEGMENTO 1-ECONOMIA POPULAR, Y ACFC</t>
  </si>
  <si>
    <t xml:space="preserve">El certificado de existencia vencido. El documento para acreditar experiencia no contempla, el valor del contrato y los plazos de ejecución, adjuntar </t>
  </si>
  <si>
    <t>21 - BOGOTA - BOGOTA. D.C., 49 - CENTRO SUR - MANIZALES, 51 - MAGDALENA CALDENSE - LA DORADA, 54 - ZONA CENTRO - FLORENCIA, 83 - ALTO MAGDALENA - GIRARDOT, 84 - BAJO MAGDALENA - PUERTO SALGAR, 92 - SABANA OCCIDENTE - MADRID, 95 - TEQUENDAMA - LA MESA, 107 - CENTRO - GARZON, 109 - NORORIENTE - NEIVA, 112 - SUR - PITALITO, 167 - COPES REG NORTE PLAN - HONDA, 168 - COPES CORDILLERA NORTE - LIBANO, 169 - COPES REG ORIENTE - ICONONZO, 169 - COPES REG ORIENTE - MELGAR, 170 - COPES REG SUR - ATACO, 170 - COPES REG SUR - CHAPARRAL, 171 - COPES REG SURORIENTE - GUAMO, 171 - COPES REG SURORIENTE - PRADO, 171 - COPES REG SURORIENTE - PURIFICACION, 171 - COPES REG SURORIENTE - ESPINAL, 172 - COPES ESPECIAL IBAGUE - IBAGUE, 174 - COPES RONCESVALLES ROVIRA - RONCESVALLES, 174 - COPES RONCESVALLES ROVIRA - ROVIRA, 178 - COPES ESPECIAL ANZOATEGUI SANTA ISABEL - ANZOATEGUI, 179 - COPES ESPECIAL CAJAMARCA - CAJAMARCA</t>
  </si>
  <si>
    <t>Corporacion Fuerza de Paz</t>
  </si>
  <si>
    <t>809012766-1</t>
  </si>
  <si>
    <t>21 - BOGOTA - BOGOTA. D.C., 51 - MAGDALENA CALDENSE - LA DORADA, 83 - ALTO MAGDALENA - GIRARDOT, 92 - SABANA OCCIDENTE - MADRID, 167 - COPES REG NORTE PLAN - LERIDA, 168 - COPES CORDILLERA NORTE - LIBANO, 169 - COPES REG ORIENTE - MELGAR, 171 - COPES REG SURORIENTE - GUAMO, 171 - COPES REG SURORIENTE - PURIFICACION, 171 - COPES REG SURORIENTE - SALDAÑA, 171 - COPES REG SURORIENTE - ESPINAL, 171 - COPES REG SURORIENTE - FLANDES, 172 - COPES ESPECIAL IBAGUE - IBAGUE, 175 - COPES ESPECIAL PIEDRAS ALVARADO - ALVARADO</t>
  </si>
  <si>
    <t>MARTHA MILENA GRIJALBA</t>
  </si>
  <si>
    <t>65703290-1</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</si>
  <si>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</si>
  <si>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No aporta certificación de parafiscales  formato 5 o declaración juramentada formato 6
La certificación de experiencia debe contener todos los grupos de alimentos ofertados</t>
  </si>
  <si>
    <t>180 - CENTRO - GUADALAJARA DE BUGA, 180 - CENTRO - BUGALAGRANDE, 181 - SUR - PALMIRA, 181 - SUR - PRADERA, 181 - SUR - EL CERRITO, 181 - SUR - GINEBRA, 181 - SUR - CALI, 181 - SUR - CANDELARIA, 181 - SUR - DAGUA, 181 - SUR - JAMUNDI, 181 - SUR - VIJES, 181 - SUR - YUMBO</t>
  </si>
  <si>
    <t>Jorge Alonso Henao Naranjo</t>
  </si>
  <si>
    <t>98501110-9</t>
  </si>
  <si>
    <t>Rechazado por no dar cumplimiento a las condiciones previstas en el pliego de condiciones en su literal 3.2.1.1 donde se manifiesta que el segmento exclusivo para promover la participación de actores que en los términos del artículo 2.2.16.1.4. del Decreto 874 de 2024, “…se entiende por economía popular a los oficios y ocupaciones mercantiles relacionados con la producción, distribución y comercialización de bienes y
servicios, y no mercantiles, que hagan referencia a actividades domésticas o comunitarias, desarrolladas por unidades económicas de baja escala ya sea personales, familiares, micronegocios o microempresas, en cualquier sector económico. Los actores de la Economía Popular pueden realizar sus actividades de manera individual, en unidades económicas, u organizados de manera asociativa” . El proponente en registro mercantil aparece como pequeña empresa, no presenta registro de ACFC.</t>
  </si>
  <si>
    <t/>
  </si>
  <si>
    <t>113 - MEDIA GUAJIRA - RIOHACHA, 114 - ALTA GUAJIRA - MAICAO,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</si>
  <si>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asociación agroindustrial de victimas afrodescendientes</t>
  </si>
  <si>
    <t>901493888-6</t>
  </si>
  <si>
    <t>No presenta certificado REDAM</t>
  </si>
  <si>
    <t>113 - MEDIA GUAJIRA - RIOHACHA</t>
  </si>
  <si>
    <t>ASOCIACION PASOS FIRMES</t>
  </si>
  <si>
    <t>901649461-7</t>
  </si>
  <si>
    <t xml:space="preserve">La duración de la persona jurídica debe ser por el término del proceso y un año más. </t>
  </si>
  <si>
    <t>Astrid Sorangel Plazas Ovalle</t>
  </si>
  <si>
    <t>21 - BOGOTA - BOGOTA. D.C., 90 - RIO NEGRO - PACHO, 91 - SABANA CENTRO - CAJICA, 91 - SABANA CENTRO - CHIA, 91 - SABANA CENTRO - ZIPAQUIRA, 94 - SUMAPAZ - FUSAGASUGA</t>
  </si>
  <si>
    <t>ASOCIACION DE EMPRENDEDORES DEL CAMPO</t>
  </si>
  <si>
    <t>901888419-1</t>
  </si>
  <si>
    <t>16.5 CERTIFICADO DE EXISTENCIA Y REPRESENTACIÓN LEGAL, EL REPRESENTANTE LEGAL TIENE FACULTADES LIMITADAS,</t>
  </si>
  <si>
    <t>25 - ZODES DIQUE - ARJONA, 25 - ZODES DIQUE - VILLANUEVA, 26 - ZODES NORTE - CARTAGENA DE INDIAS, 26 - ZODES NORTE - CLEMENCIA, 26 - ZODES NORTE - SANTA ROSA, 26 - ZODES NORTE - TURBACO, 26 - ZODES NORTE - TURBANA</t>
  </si>
  <si>
    <t>ASOCIACION DE CARROMULEROS Y CAMPESINOS DE CARTAGENA</t>
  </si>
  <si>
    <t>901690289-9</t>
  </si>
  <si>
    <t>16.5 CERTIFICADO DE EXISTENCIA Y REPRESENTACIÓN LEGAL, EL REPRESENTANTE LEGAL TIENE FACULTADES LIMITADAS.
16.9 - CERTIFICADO DE PAGOS DE SEGURIDAD SOCIAL Y APORTES PARAFISCALES (PERSONAS JURÍDICAS) – FORMATO 5.</t>
  </si>
  <si>
    <t>No aporta autorización al representante legal sin limitaciones para contratar con fecha anterior al 03/06/2025, no aporto documentos relacionados al revisor fiscal deberá estar acompañado 1. con copia de la cédula de ciudadanía, 2. de la tarjeta profesional y 3. el certificado 
de antecedentes de la Junta Central de Contadores es decir su fecha de expedición no debe ser 
superior a 3 meses)</t>
  </si>
  <si>
    <t>155 - GARCIA ROVIRA - CERRITO</t>
  </si>
  <si>
    <t>ASOCIACION MUNICIPAL DE MUJERES CAMPESINAS Y ARTESANAS DE CERRITO-ASOMUARCE</t>
  </si>
  <si>
    <t>900059560-2</t>
  </si>
  <si>
    <t>16.5 CERTIFICADO DE EXISTENCIA Y REPRESENTACIÓN LEGAL, EL REPRESENTANTE LEGAL TIENE FACULTADES LIMITADAS.
FORMATO 6,16.19.1 Condiciones de experiencia Lote 1 – suministro o compraventa de alimentos. Para Los proponentes del SEGMENTO 1-ECONOMIA POPULAR, Y ACFC</t>
  </si>
  <si>
    <t>No aporta autorización al representante legal sin limitaciones para contratar con fecha anterior al 03/06/2025, adjuntar certificado de existencia completo.
La certificación de experiencia debe corresponder a los productos ofertados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</si>
  <si>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certificado de existencia y representación legal aportado por la Asociación está incompleto, le faltan páginas.</t>
  </si>
  <si>
    <t>ASOCIACION DE MUJERES CAMPESINAS EMPRENDEDORAS DE TIERRALTA - CORDOBA siglas AMCETC</t>
  </si>
  <si>
    <t>901806157-6</t>
  </si>
  <si>
    <t xml:space="preserve">16.5 CERTIFICADO DE EXISTENCIA Y REPRESENTACIÓN LEGAL, EL REPRESENTANTE LEGAL TIENE FACULTADES LIMITADAS. 
FORMATO 6,16.19.1 Condiciones de experiencia Lote 1 – suministro o compraventa de alimentos. Para Los proponentes del SEGMENTO 1-ECONOMIA POPULAR, Y ACFC. 
16.9 - CERTIFICADO DE PAGOS DE SEGURIDAD SOCIAL Y APORTES PARAFISCALES (PERSONAS JURÍDICAS) – FORMATO 5. </t>
  </si>
  <si>
    <t xml:space="preserve"> 901806157-6</t>
  </si>
  <si>
    <t>No aporta autorización al representante legal sin limitaciones para contratar con fecha anterior al 03/06/2025. 
La certificación de experiencia debe corresponder a los productos ofertados no contempla, el valor del contrato y los plazos de ejecución.
No aporta certificado de aportes al sistema de seguridad social firmado.</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</si>
  <si>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t>
  </si>
  <si>
    <t>9 - ORIENTE - NARIÑO, 127 - CENTRO - NARIÑO</t>
  </si>
  <si>
    <t>PASTELESCON AMOR-ARTE PASTELERIA SAS</t>
  </si>
  <si>
    <t>901814396-3</t>
  </si>
  <si>
    <t>16.6 REGISTRO DE MATRÍCULA MERCANTIL – (EN CASO DE APLICAR), 16.16.1 Registro General de Pequeños Productores de la Agricultura Campesina, Familiar y Comunitaria.
16.19.1 Condiciones de experiencia Lote 1 – suministro o compraventa de alimentos. Para Los proponentes del SEGMENTO 1-ECONOMIA POPULAR, Y ACFC.
16.14 CONSULTA CERTIFICADO REDAM - REGISTRO DE DEUDORES ALIMENTARIOS MOROSOS</t>
  </si>
  <si>
    <t>falta registro como pequeño productor, registro mercantil como microempresa y/o certificado de existencia y representación legal., aportar actar de autorizacion para que el RL contrate sin limite de cuantia con fecha anterior al 3 de junio de 2025.
La certificación de experiencia debe corresponder a todos los alimentos ofertados.
No aporta certificado REDAM
Firmar formato 5 por el RL</t>
  </si>
  <si>
    <t>5 - MAGDALENA MEDIO - CARACOLI, 5 - MAGDALENA MEDIO - MACEO, 5 - MAGDALENA MEDIO - PUERTO BERRIO, 5 - MAGDALENA MEDIO - PUERTO NARE, 5 - MAGDALENA MEDIO - PUERTO TRIUNFO, 5 - MAGDALENA MEDIO - YONDO, 27 - ZODES MAGDALENA MEDIO - ARENAL, 39 - DISTRITO ESPECIAL PUERTO BOYACA - PUERTO BOYACA, 51 - MAGDALENA CALDENSE - LA DORADA, 51 - MAGDALENA CALDENSE - NORCASIA, 51 - MAGDALENA CALDENSE - SAMANA, 51 - MAGDALENA CALDENSE - VICTORIA, 167 - COPES REG NORTE PLAN - AMBALEMA, 167 - COPES REG NORTE PLAN - ARMERO, 167 - COPES REG NORTE PLAN - HONDA, 167 - COPES REG NORTE PLAN - SAN SEBASTIAN DE MARIQUITA, 167 - COPES REG NORTE PLAN - LERIDA, 167 - COPES REG NORTE PLAN - VENADILLO</t>
  </si>
  <si>
    <t>Asociacion baluarte campesino y comunitario del magdalena centro</t>
  </si>
  <si>
    <t>901783142-5_x000D_</t>
  </si>
  <si>
    <t xml:space="preserve">El  certificado de existencia presenta limitaciones para contratar con fecha anterior al 03/06/2025. </t>
  </si>
  <si>
    <t>81 - SINU MEDIO - CERETE, 163 - MONTES DE MARIA - SINCELEJO, 164 - MORROSQUILLO - COVEÑAS, 164 - MORROSQUILLO - SAN JOSE DE TOLUVIEJO, 164 - MORROSQUILLO - SANTIAGO DE TOLU, 165 - SABANAS - COROZAL, 165 - SABANAS - EL ROBLE, 165 - SABANAS - LOS PALMITOS, 165 - SABANAS - SAMPUES, 165 - SABANAS - SAN PEDRO, 166 - SAN JORGE - SAN BENITO ABAD</t>
  </si>
  <si>
    <t>DISTRIBUCIONES EMCAJU SAS</t>
  </si>
  <si>
    <t>901464057-9</t>
  </si>
  <si>
    <t>16.19.1 Condiciones de experiencia Lote 1 – suministro o compraventa de alimentos. Para Los proponentes del SEGMENTO 1-ECONOMIA POPULAR, Y ACFC.
16.14 CONSULTA CERTIFICADO REDAM - REGISTRO DE DEUDORES ALIMENTARIOS MOROSOS</t>
  </si>
  <si>
    <t>La certificación de experiencia debe anexar a la copia del contrato acta de recibo a satisfacción, o 
acta de liquidación 
No aporta certificado REDAM</t>
  </si>
  <si>
    <t>dora lucia yalanda</t>
  </si>
  <si>
    <t>25691394-1</t>
  </si>
  <si>
    <t xml:space="preserve">16.6 REGISTRO DE MATRÍCULA MERCANTIL – (EN CASO DE APLICAR), 
16.16.1 Registro General de Pequeños Productores de la Agricultura Campesina, Familiar y Comunitaria. 
16.14 CONSULTA CERTIFICADO REDAM - REGISTRO DE DEUDORES ALIMENTARIOS MOROSOS
16.19.1 Condiciones de experiencia Lote 1 – suministro o compraventa de alimentos. Para Los proponentes del SEGMENTO 1-ECONOMIA POPULAR, Y ACFC
6.10 DECLARACIÓN JURAMENTADA DE PAGOS CORRESPONDIENTES A LOS SISTEMAS DE SEGURIDAD SOCIAL Y APORTES PARAFISCALES (PERSONAS NATURALES) – FORMATO 6 </t>
  </si>
  <si>
    <t xml:space="preserve">Falta registro como pequeño productor o registro mercantil como microempresa, 
No aporta Certificación REDAM
La certificación de experiencia debe corresponder a todos los alimentos ofertados le falta monto y fecha.
No aporta certificado de aportes al sistema de seguridad social con la informacion del proponente - formato 6 </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</si>
  <si>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envío el formato 6 correcto. </t>
  </si>
  <si>
    <t>asociación campesina afrodescendiente y mujeres emprendedoras de pueblo nuevo tierralta cordoba sigl</t>
  </si>
  <si>
    <t>901776085-4</t>
  </si>
  <si>
    <t>16.5 CERTIFICADO DE EXISTENCIA Y REPRESENTACIÓN LEGAL, EL REPRESENTANTE LEGAL TIENE FACULTADES LIMITADAS. 
16.19.1 Condiciones de experiencia Lote 1 – suministro o compraventa de alimentos. Para Los proponentes del SEGMENTO 1-ECONOMIA POPULAR, Y ACFC</t>
  </si>
  <si>
    <t>El certificado de existencia vencido
No aporta autorización al representante legal sin limitaciones para contratar con fecha anterior al 03/06/2025. 
certificación de experiencia debe corresponder a todos los alimentos ofertados le falta monto y fecha</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</si>
  <si>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subsanó la documentación solicitada</t>
  </si>
  <si>
    <t>Asociacion De Campesinos De Las Ceibitas</t>
  </si>
  <si>
    <t>901678370-9</t>
  </si>
  <si>
    <t>16.19.1 Condiciones de experiencia Lote 1 – suministro o compraventa de alimentos. Para Los proponentes del SEGMENTO 1-ECONOMIA POPULAR, Y ACFC
16.9 - CERTIFICADO DE PAGOS DE SEGURIDAD SOCIAL Y APORTES PARAFISCALES (PERSONAS JURÍDICAS) – FORMATO 5.</t>
  </si>
  <si>
    <t>certificación de experiencia debe corresponder a todos los alimentos ofertados le falta monto y fecha
No presenta certificado de aportes al sistema de seguridad social debidamente diligenciado</t>
  </si>
  <si>
    <t xml:space="preserve"> 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aporta certificado de acreditación de pagos de seguridad social conforme al numeral 16.9 del pliego. Tampoco acredita experiencia conforme a lo establecido el numeral 16.9 del pliego, ya que estos no indican valor ni plazo de ejecución</t>
  </si>
  <si>
    <t>12 - VALLE DEL ABURRA - GIRARDOTA, 21 - BOGOTA - BOGOTA. D.C., 83 - ALTO MAGDALENA - GIRARDOT,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t>
  </si>
  <si>
    <t>FEDERACION AGROPECUARIA Y AMBIENTAL DE CAMPESINOS DEL HUILA FEDACH</t>
  </si>
  <si>
    <t>901840717-4</t>
  </si>
  <si>
    <t xml:space="preserve">16.5 CERTIFICADO DE EXISTENCIA Y REPRESENTACIÓN LEGAL, EL REPRESENTANTE LEGAL TIENE FACULTADES LIMITADAS. 16.19.1 Condiciones de experiencia Lote 1 – suministro o compraventa de alimentos. Para Los proponentes del SEGMENTO 1-ECONOMIA POPULAR, Y ACFC
</t>
  </si>
  <si>
    <t>No aporta autorización al representante legal sin limitaciones para contratar con fecha anterior al 03/06/2025. Certificación de experiencia debe corresponder a todos los alimentos ofertados faltan todos los grupos de alimentos ofertados.</t>
  </si>
  <si>
    <t>116 - CENTRO - ARIGUANI, 116 - CENTRO - PLATO, 117 - NORTE - ALGARROBO, 117 - NORTE - ARACATACA, 117 - NORTE - CIENAGA, 117 - NORTE - EL RETEN, 117 - NORTE - FUNDACION, 117 - NORTE - PUEBLOVIEJO, 117 - NORTE - ZONA BANANERA, 118 - RIO - PIVIJAY, 119 - SANTA MARTA - SANTA MARTA, 120 - SUR - EL BANCO, 120 - SUR - GUAMAL, 120 - SUR - PIJIÑO DEL CARMEN, 120 - SUR - SAN ZENON, 120 - SUR - SANTA ANA</t>
  </si>
  <si>
    <t>MARIA FERNANDA SIERRA CAPATAZ</t>
  </si>
  <si>
    <t>1082968457-6</t>
  </si>
  <si>
    <t>7 - NORTE - TOLEDO, 143 - ORIENTAL - SAN JOSE DE CUCUTA, 144 - SUR OCCIDENTE - PAMPLONA, 145 - SUR ORIENTE - LABATECA</t>
  </si>
  <si>
    <t>NIDYA MARLENE SUAREZ COTE</t>
  </si>
  <si>
    <t>1094662169</t>
  </si>
  <si>
    <t xml:space="preserve">16.10 DECLARACIÓN JURAMENTADA DE PAGOS CORRESPONDIENTES A LOS SISTEMAS DE SEGURIDAD SOCIAL Y APORTES PARAFISCALES (PERSONAS NATURALES) – FORMATO 6 </t>
  </si>
  <si>
    <t>1094662169-9</t>
  </si>
  <si>
    <t xml:space="preserve">No aporta formato 6 - declaración juramentada de aportes al sistema de seguridad social con la informacion del proponente. </t>
  </si>
  <si>
    <t>181 - SUR - LA CUMBRE</t>
  </si>
  <si>
    <t>FUNDACION ATUKA</t>
  </si>
  <si>
    <t>901411038-1</t>
  </si>
  <si>
    <t>16.5 CERTIFICADO DE EXISTENCIA Y REPRESENTACIÓN LEGAL
16.19.1 Condiciones de experiencia Lote 1 – suministro o compraventa de alimentos. Para Los proponentes del SEGMENTO 1-ECONOMIA POPULAR, Y ACFC</t>
  </si>
  <si>
    <t>No aporto certificado de existencia
Certificación de experiencia debe corresponder a todos los alimentos ofertados faltan todos los grupos de alimentos ofertados contar con firma cada certificación.</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</si>
  <si>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ALLEGO LA CAMARA DE COMERCIO DE ACUERDO A LO ESTABLECIDO EN EL PLIEGO DE CONDICIONES EN SU NUMERAL  "16.5 CERTIFICADO DE EXISTENCIA Y REPRESENTACIÓN LEGAL.
</t>
  </si>
  <si>
    <t>21 - BOGOTA - BOGOTA. D.C., 109 - NORORIENTE - NEIVA, 160 - METROPOLITANA - BUCARAMANGA, 172 - COPES ESPECIAL IBAGUE - IBAGUE, 181 - SUR - CALI</t>
  </si>
  <si>
    <t>ASOMUTRAL (SOCIACION DE MUJERES UNIDAS POR EL PROGRESO ALPUJARENO)</t>
  </si>
  <si>
    <t>809011354-4</t>
  </si>
  <si>
    <t>16.9 - CERTIFICADO DE PAGOS DE SEGURIDAD SOCIAL Y APORTES PARAFISCALES (PERSONAS JURÍDICAS) – FORMATO 5.  16.5 CERTIFICADO DE EXISTENCIA Y REPRESENTACIÓN LEGAL.</t>
  </si>
  <si>
    <t xml:space="preserve">809011354-4
</t>
  </si>
  <si>
    <t>No diligencia el formato 6 certificado de pago de parafiscales, El certificado de existencia y representacion legal se encuentra vencido.</t>
  </si>
  <si>
    <t>corporacion para el desarrollo integral de la mujer y diversidades en el emprendimiento y la paz de</t>
  </si>
  <si>
    <t>901484329-2</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</si>
  <si>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</si>
  <si>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La certificación de experiencia debe corresponder a todos los alimentos ofertados con fecha  y  monto.</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</si>
  <si>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REMITIO DOCUMENTOS PARA SUBSANAR PERO NO SUBSANO LO SOLICITADO
</t>
  </si>
  <si>
    <t>4 - BAJO CAUCA - CACERES, 4 - BAJO CAUCA - CAUCASIA, 11 - URABA - APARTADO, 11 - URABA - ARBOLETES, 11 - URABA - NECOCLI, 11 - URABA - SAN JUAN DE URABA, 11 - URABA - SAN PEDRO DE URABA, 11 - URABA - TURBO, 16 - AREA METROPOLITANA - BARRANQUILLA, 18 - CENTRO - SABANALARGA, 19 - ORIENTAL - SABANAGRANDE, 25 - ZODES DIQUE - CALAMAR, 26 - ZODES NORTE - CARTAGENA DE INDIAS, 29 - ZODES MONTES DE MARIA - EL CARMEN DE BOLIVAR, 29 - ZODES MONTES DE MARIA - MARIA LA BAJA, 29 - ZODES MONTES DE MARIA - SAN JACINTO, 57 - SABANA - HATO COROZAL, 68 - NORTE - VALLEDUPAR,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113 - MEDIA GUAJIRA - RIOHACHA, 114 - ALTA GUAJIRA - MAICAO, 115 - BAJA GUAJIRA - BARRANCAS, 115 - BAJA GUAJIRA - DISTRACCION, 115 - BAJA GUAJIRA - EL MOLINO, 115 - BAJA GUAJIRA - FONSECA, 115 - BAJA GUAJIRA - SAN JUAN DEL CESAR, 117 - NORTE - CIENAGA, 119 - SANTA MARTA - SANTA MARTA, 162 - MOJANA - SUCRE, 163 - MONTES DE MARIA - MORROA, 163 - MONTES DE MARIA - OVEJAS, 163 - MONTES DE MARIA - SINCELEJO, 164 - MORROSQUILLO - COVEÑAS, 164 - MORROSQUILLO - PALMITO, 164 - MORROSQUILLO - SAN ONOFRE, 164 - MORROSQUILLO - SAN JOSE DE TOLUVIEJO, 164 - MORROSQUILLO - SANTIAGO DE TOLU, 165 - SABANAS - SAMPUES, 166 - SAN JORGE - CAIMITO, 166 - SAN JORGE - LA UNION, 166 - SAN JORGE - SAN BENITO ABAD, 166 - SAN JORGE - SAN MARCOS</t>
  </si>
  <si>
    <t>Santa Maria Rojo SAS</t>
  </si>
  <si>
    <t>901703958-6</t>
  </si>
  <si>
    <t xml:space="preserve">16.5 CERTIFICADO DE EXISTENCIA Y REPRESENTACIÓN LEGAL, EL REPRESENTANTE LEGAL TIENE FACULTADES LIMITADAS
16.3 CARTA DE PRESENTACIÓN DE LA PROPUESTA – FORMATO 1                                                      16.12 VERIFICACIÓN INEXISTENCIA ANTECEDENTES FISCALES, DISCIPLINARIOS, JUDICIALES, Y DELITOS SEXUALES     16.19.1 CONDICIONES DE EXPERIENCIA LOTE 1. </t>
  </si>
  <si>
    <t xml:space="preserve">No aporta autorización al representante legal sin limitaciones para contratar con fecha anterior al 03/06/2025.
No aporta formato 1 carta de presentación de la propuesta.     No aporta certificado de antecedentes disciplinarios emitido por la procuraduria (es requisito habilitante el reporte emitido por la procuraduria)  No especifica en la experiencia el grupo de alimentos contratado. </t>
  </si>
  <si>
    <t>25 - ZODES DIQUE - ARJONA, 25 - ZODES DIQUE - VILLANUEVA, 26 - ZODES NORTE - CARTAGENA DE INDIAS, 26 - ZODES NORTE - CLEMENCIA, 26 - ZODES NORTE - SANTA CATALINA, 26 - ZODES NORTE - SANTA ROSA, 26 - ZODES NORTE - TURBACO, 26 - ZODES NORTE - TURBANA</t>
  </si>
  <si>
    <t>MANA ALIMENTOS SAS</t>
  </si>
  <si>
    <t>901660793-1</t>
  </si>
  <si>
    <t xml:space="preserve">La Agencia Nacional de contratación pública se permite informar que en la aclaración de precios artificialmente bajos allegada por el proponente se evidencia una modificación de la oferta económica, por lo tanto, se rechazan los siguientes alimentos (Pan corriente, Listo para consumo, en bolsa de papel por 65g, en todos los municipios que se presentó)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</si>
  <si>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170 - COPES REG SUR - CHAPARRAL</t>
  </si>
  <si>
    <t>ASOCIACION ETNICA PARA EL DESARROLLO LA PRODUCTIVIDAD LA CULTURA Y LA EDUCACION DEL CABILDO INDIGENA</t>
  </si>
  <si>
    <t>901490362</t>
  </si>
  <si>
    <t xml:space="preserve">16.19.1 Condiciones de experiencia Lote 1 – suministro o compraventa de alimentos. Para Los proponentes del SEGMENTO 1-ECONOMIA POPULAR, Y ACFC. 16.9 - CERTIFICADO DE PAGOS DE SEGURIDAD SOCIAL Y APORTES PARAFISCALES (PERSONAS JURÍDICAS) </t>
  </si>
  <si>
    <t xml:space="preserve"> 901490362-0</t>
  </si>
  <si>
    <t>La certificación de experiencia debe contener el rango de tiempo en el cual se realizo el contrato, ademas que presenta sin la firma correspondiente. No presenta certificado de aportes al sistema de seguridad social debidamente diligenciado.</t>
  </si>
  <si>
    <t>La Agencia Nacional de Contratación Pública - Colombia Compra Eficiente se permite informar que el proponente nuevamente allegó el Formato 5 sin diligenciar ni suscribir por el representante legal, conforme a lo exigido en el numeral 16.9 del Pliego de Condiciones. Si bien aportó un documento manifestando que dicho formato no aplica, con ello no se subsana la observación formulada, por lo cual se mantiene el requerimiento realizado.</t>
  </si>
  <si>
    <t>21 - BOGOTA - BOGOTA. D.C., 85 - GUALIVA - VILLETA, 87 - MAGDALENA CENTRO - BITUIMA, 87 - MAGDALENA CENTRO - CHAGUANI, 87 - MAGDALENA CENTRO - GUAYABAL DE SIQUIMA, 87 - MAGDALENA CENTRO - PULI, 87 - MAGDALENA CENTRO - SAN JUAN DE RIOSECO, 87 - MAGDALENA CENTRO - VIANI, 91 - SABANA CENTRO - CAJICA, 91 - SABANA CENTRO - CHIA, 92 - SABANA OCCIDENTE - MADRID, 92 - SABANA OCCIDENTE - MOSQUERA, 93 - SOACHA - SOACHA</t>
  </si>
  <si>
    <t>proveeagro</t>
  </si>
  <si>
    <t>901812199-1</t>
  </si>
  <si>
    <t>6.5 CERTIFICADO DE EXISTENCIA Y REPRESENTACIÓN LEGAL, 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</si>
  <si>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La certificación de experiencia debe corresponder a todos los alimentos ofertados.</t>
  </si>
  <si>
    <t>COOPERATIVA MULTIACTIVA PARA LA SOBERANIA ALIMENTARIA HUMANA C</t>
  </si>
  <si>
    <t>901799278-8</t>
  </si>
  <si>
    <t>6.5 CERTIFICADO DE EXISTENCIA Y REPRESENTACIÓN LEGAL, EL REPRESENTANTE LEGAL TIENE FACULTADES LIMITADAS
16.14 CONSULTA CERTIFICADO REDAM - REGISTRO DE DEUDORES ALIMENTARIOS MOROSOS</t>
  </si>
  <si>
    <t>Certificado de existencia vencido, No aporta autorización al representante legal sin limitaciones para contratar con fecha anterior al 03/06/2025.
No aporta certificado REDAM</t>
  </si>
  <si>
    <t>30 - CENTRO - CHIVATA, 30 - CENTRO - COMBITA, 30 - CENTRO - CUCAITA, 30 - CENTRO - MOTAVITA, 30 - CENTRO - OICATA, 30 - CENTRO - SAMACA, 30 - CENTRO - SIACHOQUE, 30 - CENTRO - SORA, 30 - CENTRO - SORACA, 30 - CENTRO - TOCA, 30 - CENTRO - TUNJA, 30 - CENTRO - TUTA, 30 - CENTRO - VENTAQUEMADA, 35 - MARQUEZ - BOYACA, 35 - MARQUEZ - CIENEGA, 35 - MARQUEZ - JENESANO, 35 - MARQUEZ - NUEVO COLON, 35 - MARQUEZ - RAMIRIQUI, 35 - MARQUEZ - RONDON, 35 - MARQUEZ - TIBANA, 35 - MARQUEZ - TURMEQUE, 35 - MARQUEZ - UMBITA, 35 - MARQUEZ - VIRACACHA, 38 - OCCIDENTE - CHIQUINQUIRA, 42 - RICAURTE - ARCABUCO, 42 - RICAURTE - MONIQUIRA, 42 - RICAURTE - RAQUIRA, 42 - RICAURTE - SACHICA, 42 - RICAURTE - SUTAMARCHAN, 42 - RICAURTE - TINJACA, 42 - RICAURTE - TOGÜI, 42 - RICAURTE - VILLA DE LEYVA, 43 - SUGAMUXI - AQUITANIA, 43 - SUGAMUXI - SOGAMOSO, 43 - SUGAMUXI - TIBASOSA, 44 - TUNDAMA - CORRALES, 44 - TUNDAMA - DUITAMA, 44 - TUNDAMA - FLORESTA, 44 - TUNDAMA - PAIPA, 82 - ALMEIDAS - CHOCONTA, 82 - ALMEIDAS - MACHETA, 82 - ALMEIDAS - MANTA, 82 - ALMEIDAS - SESQUILE, 82 - ALMEIDAS - SUESCA, 82 - ALMEIDAS - TIBIRITA, 82 - ALMEIDAS - VILLAPINZON, 85 - GUALIVA - LA VEGA, 85 - GUALIVA - VILLETA, 86 - GUAVIO - GACHALA, 86 - GUAVIO - GACHETA, 86 - GUAVIO - LA CALERA,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t>
  </si>
  <si>
    <t>Edgar Orlando Ricaurte Diaz</t>
  </si>
  <si>
    <t>4280234-1</t>
  </si>
  <si>
    <t>16.10 DECLARACIÓN JURAMENTADA DE PAGOS CORRESPONDIENTES A LOS SISTEMAS DE SEGURIDAD SOCIAL Y APORTES PARAFISCALES (PERSONAS NATURALES) – FORMATO 6.
16.19.1 Condiciones de experiencia Lote 1 – Suministro o compraventa de alimentos</t>
  </si>
  <si>
    <t>Debe allegar formato 6 Pesona natural debidamente diligenciado relacionando bajo la gravedad de juramento si cuenta o no con personal a cargo con fecha igual o anterior al cierre del proceso (03 de junio de 2025).
Debe subsanar la experiencia en Productos Azucarados ya que no relacionó en las facturas recibidas este grupo de alimentos declarados en su la Oferta. </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</si>
  <si>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firmó el formato No 6 
</t>
  </si>
  <si>
    <t>66 - CENTRO - LA JAGUA DE IBIRICO, 67 - NOROCCIDENTAL - EL COPEY, 67 - NOROCCIDENTAL - EL PASO, 68 - NORTE - BECERRIL, 68 - NORTE - AGUSTIN CODAZZI, 68 - NORTE - LA PAZ, 68 - NORTE - PUEBLO BELLO, 68 - NORTE - SAN DIEGO, 68 - NORTE - VALLEDUPAR</t>
  </si>
  <si>
    <t>fundacion escalando a plenitud</t>
  </si>
  <si>
    <t>824002876-3</t>
  </si>
  <si>
    <t>16.7 DOCUMENTO DE IDENTIDAD (Proponente o Representante Legal)
16.19.1 Condiciones de experiencia Lote 1 – suministro o compraventa de alimentos. Para Los proponentes del SEGMENTO 1-ECONOMIA POPULAR, Y ACFC</t>
  </si>
  <si>
    <t>No aporto documento de identidad 
La certificación de experiencia debe corresponder a todos los alimentos ofertados.
El proponente debe allegar el formato 5 con la firma del revisor fiscal y su cedula y tarjeta profesional deacuerdo a clausula 16.9 del pliego de condiciones.</t>
  </si>
  <si>
    <t xml:space="preserve">Mario luis Reyes Castro </t>
  </si>
  <si>
    <t>1- SANTA MARTA, 2- RIOHACHA, 3- CARTAGENA, 4-BARRANQUILLA, 5- SINCELEJO, 6- MONTERIA, 17- BUCARAMANGA, 18- CUCUTA</t>
  </si>
  <si>
    <t xml:space="preserve"> BRAYAN JOSE FRANCO ORTIZ (chipipollo)</t>
  </si>
  <si>
    <t>1067711090-1</t>
  </si>
  <si>
    <t>16.6 REGISTRO DE MATRÍCULA MERCANTIL 
16.19.1 Condiciones de experiencia Lote 1 – suministro o compraventa de alimentos. Para Los proponentes del SEGMENTO 1-ECONOMIA POPULAR, Y ACFC.
16.7 DOCUMENTO DE IDENTIDAD (Proponente o Representante Legal)
16.3 CARTA DE PRESENTACIÓN DE LA PROPUESTA – FORMATO 1</t>
  </si>
  <si>
    <t>Registro mercantil desactualizado.
No aporto certificado de experiencia 
No aporto documento de identidad
Formato 1 presentación de la oferta no cuenta con firma.</t>
  </si>
  <si>
    <r>
      <t>La Agencia Nacional de Contratación Pública – Colombia Compra Eficiente, en cumplimiento de su labor de evaluación de ofertas del Pliego de Condiciones para Seleccionar a los Proveedores de un Acuerdo Marco De Precios / Sistema Dinámico de Adquisición para la Compraventa o Suministro de Alimentos Perecederos y no Perecederos para Consumo Humano y su Respectiva Entrega, informa que el proponente se encuentra RECHAZADO toda vez que esta inmerso en la causal de rechazado 2.25.1 literal Q,  que indica</t>
    </r>
    <r>
      <rPr>
        <i/>
        <sz val="11"/>
        <color theme="1"/>
        <rFont val="Arial"/>
      </rPr>
      <t>: “cuando el proponente no subsane, en forma incorrecta, o subsane fuera del término fijado en el pliego de condiciones la documentación solicitada respecto de un requisito o documento habilitante”</t>
    </r>
    <r>
      <rPr>
        <sz val="11"/>
        <color theme="1"/>
        <rFont val="Arial"/>
      </rPr>
      <t>.</t>
    </r>
  </si>
  <si>
    <t>RECHAZO INICIAL, POR NO PRESENTACION OFERTA ECONÓMICA</t>
  </si>
  <si>
    <t>8 - OCCIDENTE - ARMENIA, 59 - CENTRO - POPAYAN, 151 - UNO - VERTIENTE ORIENTAL - PEREIRA, 181 - SUR - CALI</t>
  </si>
  <si>
    <t>luis enrique montoya rodriguez</t>
  </si>
  <si>
    <t>1143846321-0</t>
  </si>
  <si>
    <t>16.19.1 Condiciones de experiencia Lote 1 – suministro o compraventa de alimentos. Para Los proponentes del SEGMENTO 1-ECONOMIA POPULAR, Y ACFC. 16.3 CARTA DE PRESENTACIÓN DE LA PROPUESTA – FORMATO 1, 16.4 COMPROMISO ANTICORRUPCIÓN – FORMATO 2</t>
  </si>
  <si>
    <t>No aporta certificado de experiencia, No aporta el formato 1 carta de presentacion de la oferta, No presenta el formato 2 Compromiso anti corrupcion.</t>
  </si>
  <si>
    <t>LA AGENCIA NACIONAL DE CONTRATACION PUBLICA. COLOMBIA COMPRA EFICIENTE RECHAZA AL PROPONENTE TENIENDO EN CUENTA QUE NO APORTO LOS DOCUMENTOS QUE LE FUERON SEÑALADOS EN LA EVALUACION REALIZADA , DE ACUERDO A LO SEÑALADO EN NUMERAL 2.25 LITERAL Q DEL PLIEGO DE CONDICIONES. AM ALIMENTOS.</t>
  </si>
  <si>
    <t>21 - BOGOTA - BOGOTA. D.C., 30 - CENTRO - CHIVATA, 30 - CENTRO - COMBITA, 30 - CENTRO - CUCAITA, 30 - CENTRO - MOTAVITA, 30 - CENTRO - OICATA, 30 - CENTRO - SAMACA, 30 - CENTRO - SIACHOQUE, 30 - CENTRO - SORA, 30 - CENTRO - SORACA, 30 - CENTRO - SOTAQUIRA, 30 - CENTRO - TOCA, 30 - CENTRO - TUNJA, 30 - CENTRO - TUTA, 30 - CENTRO - VENTAQUEMADA, 35 - MARQUEZ - JENESANO, 38 - OCCIDENTE - CHIQUINQUIRA, 40 - OCCIDENTE - SABOYA, 42 - RICAURTE - ARCABUCO, 42 - RICAURTE - SACHICA, 42 - RICAURTE - VILLA DE LEYVA, 44 - TUNDAMA - DUITAMA, 44 - TUNDAMA - PAIPA</t>
  </si>
  <si>
    <t>Fresas y moras la victoria sas</t>
  </si>
  <si>
    <t>901353859-2</t>
  </si>
  <si>
    <t>No presenta el certificado de deudores morosos alimentarios REDAM</t>
  </si>
  <si>
    <t>25 - ZODES DIQUE - MAHATES, 25 - ZODES DIQUE - ARJONA, 25 - ZODES DIQUE - CALAMAR, 25 - ZODES DIQUE - SAN CRISTOBAL, 25 - ZODES DIQUE - SAN ESTANISLAO, 25 - ZODES DIQUE - SOPLAVIENTO, 25 - ZODES DIQUE - VILLANUEVA, 26 - ZODES NORTE - CARTAGENA DE INDIAS</t>
  </si>
  <si>
    <t>fundacion amigos sinceros</t>
  </si>
  <si>
    <t>900492230-2</t>
  </si>
  <si>
    <t>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t>
  </si>
  <si>
    <t xml:space="preserve">El certificado de experiencia no contiene ningún grupo de alimentos a los cuales se presento.
El certificado de existencia y representación legal está vencido
El formato 5 - certificado de pagos de seguridad social no está firmado por el revisor fiscal </t>
  </si>
  <si>
    <t>25 - ZODES DIQUE - MAHATES, 25 - ZODES DIQUE - ARJONA, 25 - ZODES DIQUE - ARROYOHONDO, 25 - ZODES DIQUE - CALAMAR, 25 - ZODES DIQUE - SAN CRISTOBAL, 26 - ZODES NORTE - CARTAGENA DE INDIAS, 26 - ZODES NORTE - CLEMENCIA, 26 - ZODES NORTE - SANTA CATALINA, 26 - ZODES NORTE - SANTA ROSA, 26 - ZODES NORTE - TURBACO, 26 - ZODES NORTE - TURBANA</t>
  </si>
  <si>
    <t>federacion baluarte campesino zona norte bolivar</t>
  </si>
  <si>
    <t>901754761-0</t>
  </si>
  <si>
    <t>16.19.1 Condiciones de experiencia Lote 1 – suministro o compraventa de alimentos. Para Los proponentes del SEGMENTO 1-ECONOMIA POPULAR, Y ACFC.
16.14 CONSULTA CERTIFICADO REDAM - REGISTRO DE DEUDORES ALIMENTARIOS MOROSOS</t>
  </si>
  <si>
    <t>901754761-1</t>
  </si>
  <si>
    <t xml:space="preserve">La certificación de experiencia debe corresponder a todos los alimentos ofertados.
No presenta el certificado de deudores morosos alimentarios REDAM
El proponente queda habilitado sin embargo relacionaron las subsanación del REDAM el cual se verifico y validó en el proceso de evaluación </t>
  </si>
  <si>
    <t>21 - BOGOTA - BOGOTA. D.C., 30 - CENTRO - TUNJA, 36 - NEIRA - GARAGOA, 41 - ORIENTE - GUATEQUE, 41 - ORIENTE - GUAYATA, 56 - PIEDEMONTE - YOPAL</t>
  </si>
  <si>
    <t>Miguel angel pineros pineros</t>
  </si>
  <si>
    <t>1051336085-5</t>
  </si>
  <si>
    <t>El proponente se presentó a dos grupos de alimentos a saber:  1- FRUTAS FRESCAS:  (AGUACATE HASS)    2-VERDURAS, HORTALIZAS Y DERIVADOS: (PEPINO PARA RELLENAR)   no aporta experiencia para el grupo de verduras, hortalizas y derivados. Debe susbanar este requisito aportando experiencia para este grupo con fecha igual o anterior al cierre del proceso (03 de junio 2025)</t>
  </si>
  <si>
    <t>En el periodo de subsanación el oferente no acreditó la experiencia para el grupo de alimentos de Verduras, hortalizas y derivados. Solamente acreditó experiencia en Frutas frescas.</t>
  </si>
  <si>
    <t>4 - BAJO CAUCA - CACERES, 4 - BAJO CAUCA - CAUCASIA, 4 - BAJO CAUCA - EL BAGRE, 4 - BAJO CAUCA - NECHI, 4 - BAJO CAUCA - TARAZA, 4 - BAJO CAUCA - ZARAGOZA,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t>
  </si>
  <si>
    <t>ASOCIACION AGROPECUARIA BIORGANICA ASABIO</t>
  </si>
  <si>
    <t>900732422-0</t>
  </si>
  <si>
    <t>16.5 CERTIFICADO DE EXISTENCIA Y REPRESENTACIÓN LEGAL, EL REPRESENTANTE LEGAL TIENE FACULTADES LIMITADAS.
5.16.19.1 Condiciones de experiencia Lote 1 – suministro o compraventa de alimentos. Para Los proponentes del SEGMENTO 1-ECONOMIA POPULAR, Y ACFC
16.3 CARTA DE PRESENTACIÓN DE LA PROPUESTA – FORMATO 1
16.4 COMPROMISO ANTICORRUPCIÓN – FORMATO 2
16.9 - CERTIFICADO DE PAGOS DE SEGURIDAD SOCIAL Y APORTES PARAFISCALES (PERSONAS JURÍDICAS) – FORMATO 5.</t>
  </si>
  <si>
    <t>No aporta autorización al representante legal sin limitaciones para contratar con fecha anterior al 03/06/2025
la certificación de experiencia no tiene monto 
No aporta Formato 1 carta de presentación de la oferta.
No aporta Formato 2 Compromiso anticorrupción
No aporta Formato 5 certificado de pagos de seguridad y aportes parafiscales (PERSONAS JURÍDICAS)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</si>
  <si>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certificado de experiencia no contempla el valor del contrato y no aporta acta para que el representante legal contrate sin limite de cuantia.</t>
  </si>
  <si>
    <t>4 - BAJO CAUCA - CAUCASIA,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84 - BAJO MAGDALENA - GUADUAS, 87 - MAGDALENA CENTRO - PULI, 164 - MORROSQUILLO - COVEÑAS, 164 - MORROSQUILLO - PALMITO, 164 - MORROSQUILLO - SAN JOSE DE TOLUVIEJO, 165 - SABANAS - BUENAVISTA, 165 - SABANAS - COROZAL, 165 - SABANAS - LOS PALMITOS, 165 - SABANAS - SAMPUES, 166 - SAN JORGE - SAN BENITO ABAD</t>
  </si>
  <si>
    <t>ASPAPUY (ASOCIACION DE PRODUCTORES AGROPECUARIOS AMBIENTALES Y PISCICOLAS DEL CORREGIMIENTO
DE PUNTA DE YANEZ)</t>
  </si>
  <si>
    <t>901076333-2</t>
  </si>
  <si>
    <t>16.5 CERTIFICADO DE EXISTENCIA Y REPRESENTACIÓN LEGAL, EL REPRESENTANTE LEGAL TIENE FACULTADES LIMITADAS
16.14 CONSULTA CERTIFICADO REDAM - REGISTRO DE DEUDORES ALIMENTARIOS MOROSOS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</si>
  <si>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certificado REDAM
La certificación de experiencia debe corresponder a todos los alimentos ofertados le falta monto y fecha</t>
  </si>
  <si>
    <t>162 - MOJANA - GUARANDA, 162 - MOJANA - MAJAGUAL, 162 - MOJANA - SUCRE, 163 - MONTES DE MARIA - MORROA, 163 - MONTES DE MARIA - SINCELEJO, 164 - MORROSQUILLO - COVEÑAS, 164 - MORROSQUILLO - PALMITO, 164 - MORROSQUILLO - SAN ONOFRE, 164 - MORROSQUILLO - SAN JOSE DE TOLUVIEJO, 164 - MORROSQUILLO - SANTIAGO DE TOLU, 165 - SABANAS - COROZAL, 165 - SABANAS - SAMPUES, 165 - SABANAS - SAN JUAN DE BETULIA, 165 - SABANAS - SAN LUIS DE SINCE, 166 - SAN JORGE - SAN BENITO ABAD, 166 - SAN JORGE - SAN MARCOS</t>
  </si>
  <si>
    <t>ASOCAMPRO (ASOCIACION DE CAMPESINOS PRODUCTORES DE COLOMBIA_x000D_)</t>
  </si>
  <si>
    <t>901830723-6</t>
  </si>
  <si>
    <t>16.5 CERTIFICADO DE EXISTENCIA Y REPRESENTACIÓN LEGAL, EL REPRESENTANTE LEGAL TIENE FACULTADES LIMITADAS
16.9 - CERTIFICADO DE PAGOS DE SEGURIDAD SOCIAL Y APORTES PARAFISCALES (PERSONAS JURÍDICAS) – FORMATO 5.</t>
  </si>
  <si>
    <t>Certificado de existencia vencido, No aporta autorización al representante legal sin limitaciones para contratar con fecha anterior al 03/06/2025.
No aporta Formato 5 certificado de pagos de seguridad y aportes parafiscales (PERSONAS JURÍDICAS)</t>
  </si>
  <si>
    <t>21 - BOGOTA - BOGOTA. D.C., 94 - SUMAPAZ - TIBACUY, 95 - TEQUENDAMA - VIOTA</t>
  </si>
  <si>
    <t>LINA TATIANA RODRIGUEZ GARCIA (Café Don Tomas)</t>
  </si>
  <si>
    <t>1022358139-3</t>
  </si>
  <si>
    <t>16.6 REGISTRO DE MATRÍCULA MERCANTIL
16.19.1 Condiciones de experiencia Lote 1 – suministro o compraventa de alimentos. Para Los proponentes del SEGMENTO 1-ECONOMIA POPULAR, Y ACFC
16.14 CONSULTA CERTIFICADO REDAM - REGISTRO DE DEUDORES ALIMENTARIOS MOROSOS</t>
  </si>
  <si>
    <t>Registro mercantil fuera de tiempo
Certificado de experiencia contrato no cuenta con acta de recibo a satisfacción, o acta de liquidación
No aporta certificado REDAM</t>
  </si>
  <si>
    <t>59 - CENTRO - EL TAMBO, 59 - CENTRO - POPAYAN, 59 - CENTRO - TIMBIO, 60 - MACIZO - ROSAS, 61 - NORTE - BUENOS AIRES, 61 - NORTE - CALOTO, 61 - NORTE - CORINTO, 61 - NORTE - MIRANDA, 61 - NORTE - PUERTO TEJADA, 61 - NORTE - SANTANDER DE QUILICHAO, 61 - NORTE - SUAREZ, 64 - SUR - PATIA</t>
  </si>
  <si>
    <t>Juan Carlos Cuero Solis</t>
  </si>
  <si>
    <t>1061759980-4</t>
  </si>
  <si>
    <t>16.3 CARTA DE PRESENTACIÓN DE LA PROPUESTA – FORMATO 1
16.14 CONSULTA CERTIFICADO REDAM - REGISTRO DE DEUDORES ALIMENTARIOS MOROSOS</t>
  </si>
  <si>
    <t>No aporta Formato 1 carta de presentación de la oferta.
No aporta certificado REDAM</t>
  </si>
  <si>
    <t>Pierre Alexander Alee Pérez</t>
  </si>
  <si>
    <t>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16 - AREA METROPOLITANA - BARRANQUILLA, 16 - AREA METROPOLITANA - GALAPA, 16 - AREA METROPOLITANA - MALAMBO, 16 - AREA METROPOLITANA - PUERTO COLOMBIA, 16 - AREA METROPOLITANA - SOLEDAD, 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49 - CENTRO SUR - CHINCHINA, 49 - CENTRO SUR - MANIZALES, 49 - CENTRO SUR - NEIRA, 49 - CENTRO SUR - PALESTINA, 49 - CENTRO SUR - VILLAMARIA,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t>
  </si>
  <si>
    <t>Giovanni Serrano Trujillo (EMDLA CHIE)</t>
  </si>
  <si>
    <t>79836891-1</t>
  </si>
  <si>
    <t>No adjunta certificación de experiencia la cual incluya todos los grupos de alimentos ofertados, monto y fechas.</t>
  </si>
  <si>
    <t>11 - URABA - APARTADO, 11 - URABA - ARBOLETES, 11 - URABA - CAREPA, 11 - URABA - CHIGORODO, 11 - URABA - MURINDO, 11 - URABA - MUTATA, 11 - URABA - NECOCLI, 11 - URABA - SAN JUAN DE URABA, 11 - URABA - TURBO, 11 - URABA - VIGIA DEL FUERTE, 71 - DARIEN - ACANDI, 71 - DARIEN - CARMEN DEL DARIEN, 71 - DARIEN - RIOSUCIO, 71 - DARIEN - UNGUIA</t>
  </si>
  <si>
    <t>asociación de emprendedores y productores afro del pacifico</t>
  </si>
  <si>
    <t>901760362-1</t>
  </si>
  <si>
    <t>16.19.1 Condiciones de experiencia Lote 1 – suministro o compraventa de alimentos. Para Los proponentes del SEGMENTO 1-ECONOMIA POPULAR, Y ACFC
16.16.4 Registro Único Tributario</t>
  </si>
  <si>
    <t>La certificación de experiencia debe corresponder a todos los alimentos ofertados, no incluye cereales y derivados.
Los códigos del RUT deben corresponder con suministro de alimentos</t>
  </si>
  <si>
    <t>117 - NORTE - ZONA BANANERA</t>
  </si>
  <si>
    <t>ASOCIACION DE COOPERATIVAS BANANERAS DEL MAGDALENA</t>
  </si>
  <si>
    <t>900564749-2</t>
  </si>
  <si>
    <t>ASOCIAICON AGRICOLA AMBIENTAL MINERO ENERGETICA DEL SAN JORGE</t>
  </si>
  <si>
    <t>900994392-1</t>
  </si>
  <si>
    <t>16.5 CERTIFICADO DE EXISTENCIA Y REPRESENTACIÓN LEGAL, 16.19.1 Condiciones de experiencia Lote 1 – suministro o compraventa de alimentos. Para Los proponentes del SEGMENTO 1-ECONOMIA POPULAR, Y ACFC, 16.4 COMPROMISO ANTICORRUPCIÓN – FORMATO 2, 16.3 CARTA DE PRESENTACIÓN DE LA PROPUESTA – FORMATO 1,  16.9 - CERTIFICADO DE PAGOS DE SEGURIDAD SOCIAL Y APORTES PARAFISCALES (PERSONAS JURÍDICAS) – FORMATO 5., 16.14 CONSULTA CERTIFICADO REDAM - REGISTRO DE DEUDORES ALIMENTARIOS MOROSOS</t>
  </si>
  <si>
    <t>Certificado de existencia y representacion legal vencido, No presenta el formato 1 carta de presentacion de la oferta, no presenta el formato 2 compromiso anticorrupcion, No presenta el formato 5 certificado de agos de seguridad social, No presenta el certificado de deudores alimentarios morosos REDAM, Certificado de experiencia no especifica el rango de tiempo del contrato y no contiene algunos grupos de alimentos a los que se postuló (Galletas)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</si>
  <si>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Teniendo en cuenta que realizo modificacion al formato #1 presentacion de oferta por lo tanto no cumple con lo requerido.</t>
  </si>
  <si>
    <t>Anyi Carolina Ramos Ardila</t>
  </si>
  <si>
    <t>4 - BAJO CAUCA - CAUCASIA, 11 - URABA - APARTADO, 11 - URABA - ARBOLETES, 11 - URABA - CAREPA, 11 - URABA - CHIGORODO, 11 - URABA - MURINDO, 11 - URABA - MUTATA, 11 - URABA - NECOCLI, 11 - URABA - SAN JUAN DE URABA, 11 - URABA - SAN PEDRO DE URABA, 11 - URABA - TURBO, 11 - URABA - VIGIA DEL FUERTE, 22 - ZODES MOMPOX - SANTA CRUZ DE MOMPOX, 26 - ZODES NORTE - CARTAGENA DE INDIAS, 64 - SUR - BOLIVAR, 64 - SUR - SUCRE,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</si>
  <si>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DE DESPLAZADOS DE NECOCLI</t>
  </si>
  <si>
    <t>900125176-1</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</si>
  <si>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</si>
  <si>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documento para acreditar experiencia en los grupos de alimentos (Galletas, Huevos y Leguminozas y Derivados).</t>
  </si>
  <si>
    <t xml:space="preserve">No acredita experiencia para el grupo de alimentos huevos 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</si>
  <si>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 xml:space="preserve">Luz Enith </t>
  </si>
  <si>
    <t>21 - BOGOTA - BOGOTA. D.C., 30 - CENTRO - TUNJA</t>
  </si>
  <si>
    <t>ASOCIACION DE PEQUENOS Y MEDIANOS PRODUCTORES AGROPECUARIOS DEL MUNICIPIO DE CUCAITA ASOPROAGRO</t>
  </si>
  <si>
    <t>900564670-1</t>
  </si>
  <si>
    <t>16.19.1 Condiciones de experiencia Lote 1 – suministro o compraventa de alimentos. Para Los proponentes del SEGMENTO 1-ECONOMIA POPULAR, Y ACFC,  16.9 - CERTIFICADO DE PAGOS DE SEGURIDAD SOCIAL Y APORTES PARAFISCALES (PERSONAS JURÍDICAS) – FORMATO 5, 16.14 CONSULTA CERTIFICADO REDAM - REGISTRO DE DEUDORES ALIMENTARIOS MOROSOS</t>
  </si>
  <si>
    <t>900564670-1_x000D_</t>
  </si>
  <si>
    <t>Certificado de experiencia incompleto, falta especificar alimentos comercializados (en especial que abarquen los grupos de alimentos presentados), No presenta el formato 5  ( certificado de aportes a la seguridad social) personas juridicas,  No presenta el certificado de deudores alimentarios morosos REDAM.</t>
  </si>
  <si>
    <t>Asociacion de productores de cacao del centro del Valle</t>
  </si>
  <si>
    <t>900399568-9</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</si>
  <si>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</si>
  <si>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No aporta autorización al representante legal sin limitaciones para contratar con fecha anterior al 03/06/2025.
No aporta documento que acredite la experiencia para todo el grupo de alimentos ofertados.
No aporta certificado REDAM</t>
  </si>
  <si>
    <t>La oferta queda rechazada de acuerdo con lo establecido en el  Numeral 2.25.1 Literal Q. Cuando el proponente no subsane, subsane en forma incorrecta o subsane fuera del término fijado en el pliego de condiciones, la información o documentación solicitada respecto de un requisito o documento habilitante.
El proponente no aporto Autorización al representante legal para contratar sin limites de cuantía.
Experiencia para todos los grupos de alimentos
Certificado REDAM.</t>
  </si>
  <si>
    <t>JESSIKA NATHALIA ROA GAMBOA</t>
  </si>
  <si>
    <t>1098695629-1</t>
  </si>
  <si>
    <t xml:space="preserve">16.6 REGISTRO DE MATRÍCULA MERCANTIL – (EN CASO DE APLICAR), DESACTUALIZADO, 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t>
  </si>
  <si>
    <t>Matricula Mercantil desactualizado, Certificado de experiencia no abarca los grupos de alimentos presentados,  No presenta el formato 6 declaracion juramentada de pagos de seguridad social.</t>
  </si>
  <si>
    <t>Juan Manuel Arango Sierra</t>
  </si>
  <si>
    <t>8 - OCCIDENTE - SABANALARGA, 11 - URABA - APARTADO, 11 - URABA - ARBOLETES, 11 - URABA - NECOCLI, 11 - URABA - SAN JUAN DE URABA, 11 - URABA - SAN PEDRO DE URABA, 11 - URABA - TURBO, 16 - AREA METROPOLITANA - BARRANQUILLA, 18 - CENTRO - SABANALARGA, 57 - SABANA - HATO COROZAL, 58 - CORDILLERA - SABANALARGA,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163 - MONTES DE MARIA - SINCELEJO, 164 - MORROSQUILLO - COVEÑAS, 164 - MORROSQUILLO - PALMITO, 164 - MORROSQUILLO - SAN ONOFRE, 164 - MORROSQUILLO - SAN JOSE DE TOLUVIEJO, 164 - MORROSQUILLO - SANTIAGO DE TOLU, 165 - SABANAS - COROZAL, 165 - SABANAS - SAMPUES, 165 - SABANAS - SAN JUAN DE BETULIA, 166 - SAN JORGE - CAIMITO, 166 - SAN JORGE - LA UNION, 166 - SAN JORGE - SAN BENITO ABAD, 166 - SAN JORGE - SAN MARCOS</t>
  </si>
  <si>
    <t>Claudio Antonio Rojo Alvarez</t>
  </si>
  <si>
    <t>1017157274-0</t>
  </si>
  <si>
    <t>16.6 REGISTRO DE MATRÍCULA MERCANTIL – (EN CASO DE APLICAR), 16.16.1 Registro General de Pequeños Productores de la Agricultura Campesina, Familiar y Comunitaria. 
16.19.1 Condiciones de experiencia Lote 1 – suministro o compraventa de alimentos. Para Los proponentes del SEGMENTO 1-ECONOMIA POPULAR, Y ACFC
16.3 CARTA DE PRESENTACIÓN DE LA PROPUESTA – FORMATO 1</t>
  </si>
  <si>
    <t>falta registro como pequeño productor o registro mercantil como microempresa
No aporto certificación de experiencia de los productos ofertados (huevos)
No aporta carta de presentación de la oferta formato 1.</t>
  </si>
  <si>
    <t>14 - PIE DE MONTE - ARAUQUITA</t>
  </si>
  <si>
    <t>LEIDY RUEDA BELTRAN</t>
  </si>
  <si>
    <t>1095837393-9</t>
  </si>
  <si>
    <t>16.16.1 Registro General de Pequeños Productores de la Agricultura Campesina, Familiar y Comunitaria para el Lote 1, 16.10 DECLARACIÓN JURAMENTADA DE PAGOS CORRESPONDIENTES A LOS SISTEMAS DE SEGURIDAD SOCIAL Y APORTES PARAFISCALES (PERSONAS NATURALES) – FORMATO 6, 16.14 CONSULTA CERTIFICADO REDAM - REGISTRO DE DEUDORES ALIMENTARIOS MOROSOS</t>
  </si>
  <si>
    <t>No presenta el certificado como pequeño productor, No presenta la declaracion juramentada de pagos de seguridad social formato 6, No presenta el certificado de deudores morosos alimentarios REDAM,</t>
  </si>
  <si>
    <t>asociación de campesinos porcicultores agroindustriales de ayapel</t>
  </si>
  <si>
    <t>901708850-2</t>
  </si>
  <si>
    <t>Certificado de existencia vencido, No aporta autorización al representante legal sin limitaciones para contratar con fecha anterior al 03/06/2025.
No aporta documento que acredite la experiencia.</t>
  </si>
  <si>
    <t>Laura Alejandra Lozano Alfonso / shary paola villafañe borja</t>
  </si>
  <si>
    <t>21 - BOGOTA - BOGOTA. D.C., 94 - SUMAPAZ - ARBELAEZ, 94 - SUMAPAZ - CABRERA, 94 - SUMAPAZ - FUSAGASUGA, 94 - SUMAPAZ - GRANADA, 94 - SUMAPAZ - PANDI, 94 - SUMAPAZ - PASCA, 94 - SUMAPAZ - SAN BERNARDO, 94 - SUMAPAZ - SILVANIA, 94 - SUMAPAZ - TIBACUY, 94 - SUMAPAZ - VENECIA</t>
  </si>
  <si>
    <t>Asociacion Fruits San Luis</t>
  </si>
  <si>
    <t>901321320-6</t>
  </si>
  <si>
    <t>901831320-6</t>
  </si>
  <si>
    <t>No aporta autorizacion al representante legal a contratar sin limite de cuantia, El certificado de experiencia aportado, no especifica el monto del contrato y tampoco la fecha de inicio ni finalizacion del contrato</t>
  </si>
  <si>
    <t>4 - BAJO CAUCA - CACERES, 4 - BAJO CAUCA - CAUCASIA, 4 - BAJO CAUCA - NECHI, 4 - BAJO CAUCA - TARAZA, 11 - URABA - APARTADO, 11 - URABA - ARBOLETES, 11 - URABA - CAREPA, 11 - URABA - NECOCLI, 11 - URABA - SAN JUAN DE URABA, 11 - URABA - SAN PEDRO DE URABA, 11 - URABA - TURBO, 16 - AREA METROPOLITANA - BARRANQUILLA, 25 - ZODES DIQUE - CALAMAR, 26 - ZODES NORTE - CARTAGENA DE INDIAS,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163 - MONTES DE MARIA - MORROA, 163 - MONTES DE MARIA - SINCELEJO, 164 - MORROSQUILLO - COVEÑAS, 164 - MORROSQUILLO - PALMITO, 164 - MORROSQUILLO - SAN ONOFRE, 164 - MORROSQUILLO - SAN JOSE DE TOLUVIEJO, 164 - MORROSQUILLO - SANTIAGO DE TOLU, 165 - SABANAS - COROZAL, 165 - SABANAS - SAMPUES, 166 - SAN JORGE - CAIMITO, 166 - SAN JORGE - LA UNION, 166 - SAN JORGE - SAN BENITO ABAD, 166 - SAN JORGE - SAN MARCOS</t>
  </si>
  <si>
    <t>Erika Yulieth Molina Sonerth</t>
  </si>
  <si>
    <t>26202558-1</t>
  </si>
  <si>
    <t xml:space="preserve">16.16.1 Registro General de Pequeños Productores de la Agricultura Campesina, Familiar y Comunitaria para el Lote 1
16.6 REGISTRO DE MATRÍCULA MERCANTIL – (EN CASO DE APLICAR)
16.19.1 Condiciones de experiencia Lote 1 – suministro o compraventa de alimentos. Para Los proponentes del SEGMENTO 1-ECONOMIA POPULAR, Y ACFC
16.3 CARTA DE PRESENTACIÓN DE LA PROPUESTA – FORMATO 1
16.4 COMPROMISO ANTICORRUPCIÓN – FORMATO 2
</t>
  </si>
  <si>
    <t>No aporta registro de matrícula mercantil o registro de pequeño productor
No aporto certificación de experiencia de los productos ofertados (huevos)
No aporta carta de presentación de la oferta formato 1
No aporta formato 2 compromiso anticorrupción.</t>
  </si>
  <si>
    <t>67 - NOROCCIDENTAL - BOSCONIA, 67 - NOROCCIDENTAL - EL PASO, 68 - NORTE - AGUSTIN CODAZZI, 68 - NORTE - LA PAZ, 68 - NORTE - SAN DIEGO, 68 - NORTE - VALLEDUPAR, 69 - SUR - AGUACHICA</t>
  </si>
  <si>
    <t>asociación de jovenes productores indigenas y campesinos de la sierra nevada de santa marta asotanu</t>
  </si>
  <si>
    <t>901597869-3</t>
  </si>
  <si>
    <t>16.3 CARTA DE PRESENTACIÓN DE LA PROPUESTA – FORMATO 1, 16.4 COMPROMISO ANTICORRUPCIÓN – FORMATO 2 , 16.7 DOCUMENTO DE IDENTIDAD (Proponente o Representante Legal), 16.16.4 Registro Único Tributario, 16.14 CONSULTA CERTIFICADO REDAM - REGISTRO DE DEUDORES ALIMENTARIOS MOROSOS</t>
  </si>
  <si>
    <t xml:space="preserve">No presenta el formato 1  carta de aceptacion de la oferta economica, No firma el formato 2 compromiso anticorrupcion , RUT documento dañado no se deja visualizar, Documento de indentidad Documento dañado no se deja visualizar. No presenta el certificado de deudores morosos alimentarios redam.
16.5 Certificado de Existencia y Representación Legal. 
El proponente en el término de este traslado debe allegar acta del órgano social competente, en donde indiquen que el Representante Legal, no tiene limitaciones de cuantía para contratar, esta acta debe tener fecha igual o anterior al 3 de junio de 2025. </t>
  </si>
  <si>
    <t>66 - CENTRO - LA JAGUA DE IBIRICO, 67 - NOROCCIDENTAL - BOSCONIA, 67 - NOROCCIDENTAL - EL COPEY, 67 - NOROCCIDENTAL - EL PASO, 68 - NORTE - BECERRIL, 68 - NORTE - AGUSTIN CODAZZI, 68 - NORTE - LA PAZ, 68 - NORTE - MANAURE BALCON DEL CESAR, 68 - NORTE - PUEBLO BELLO, 68 - NORTE - SAN DIEGO, 68 - NORTE - VALLEDUPAR,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</si>
  <si>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COOPERATIVA MULTIACTIVA DE MUJERES EMPRENDEDORAS DE LA JAGUA DEL PILAR</t>
  </si>
  <si>
    <t>901207311-4</t>
  </si>
  <si>
    <t>16.5 CERTIFICADO DE EXISTENCIA Y REPRESENTACIÓN LEGAL, EL REPRESENTANTE LEGAL TIENE FACULTADES LIMITADAS
16.9 - CERTIFICADO DE PAGOS DE SEGURIDAD SOCIAL Y APORTES PARAFISCALES (PERSONAS JURÍDICAS) – FORMATO 5.
16.14 CONSULTA CERTIFICADO REDAM - REGISTRO DE DEUDORES ALIMENTARIOS MOROSOS</t>
  </si>
  <si>
    <t>Certificado de existencia vencido, No aporta autorización al representante legal sin limitaciones para contratar con fecha anterior al 03/06/2025.
No aporta formato 5 certificado de pagos de seguridad personas juridicas
 No presenta el certificado de deudores morosos alimentarios redam.</t>
  </si>
  <si>
    <t>asociación campesina solidaria del municipio de Fonseca</t>
  </si>
  <si>
    <t>825003591-8</t>
  </si>
  <si>
    <t>16.5 CERTIFICADO DE EXISTENCIA Y REPRESENTACIÓN LEGAL
16.14 CONSULTA CERTIFICADO REDAM - REGISTRO DE DEUDORES ALIMENTARIOS MOROSOS</t>
  </si>
  <si>
    <t>Certificado de existencia y representacion legal desactualizado, No presenta el certificado de deudores alimentarios morosos REDAM.</t>
  </si>
  <si>
    <t>ASOCIACION DE MUJERES RURALES CAMPESINAS DE ALBANIA ASOMUCAAL</t>
  </si>
  <si>
    <t>900856550-8</t>
  </si>
  <si>
    <t>ASOCIACION DE MUJERES RURALES CAMPESINAS POR LA PAZ DE SAMPUES</t>
  </si>
  <si>
    <t>901934380-0</t>
  </si>
  <si>
    <t>4 - BAJO CAUCA - CAUCASIA, 16 - AREA METROPOLITANA - BARRANQUILLA, 16 - AREA METROPOLITANA - MALAMBO, 16 - AREA METROPOLITANA - SOLEDAD, 18 - CENTRO - SABANALARGA, 25 - ZODES DIQUE - ARJONA, 26 - ZODES NORTE - CARTAGENA DE INDIAS, 26 - ZODES NORTE - TURBACO, 28 - ZODES MOJANA - MAGANGUE, 29 - ZODES MONTES DE MARIA - EL CARMEN DE BOLIVAR, 68 - NORTE - VALLEDUPAR, 76 - BAJO SINU - LORICA, 77 - CENTRO - MONTERIA, 79 - SABANAS - SAHAGUN, 80 - SAN JORGE - PLANETA RICA, 81 - SINU MEDIO - CERETE, 113 - MEDIA GUAJIRA - RIOHACHA, 114 - ALTA GUAJIRA - MAICAO, 117 - NORTE - CIENAGA, 117 - NORTE - FUNDACION, 119 - SANTA MARTA - SANTA MARTA, 163 - MONTES DE MARIA - OVEJAS, 163 - MONTES DE MARIA - SINCELEJO, 164 - MORROSQUILLO - COVEÑAS, 164 - MORROSQUILLO - SAN ONOFRE, 165 - SABANAS - COROZAL, 166 - SAN JORGE - SAN MARCOS</t>
  </si>
  <si>
    <t>ASOCIACION PARA LA VIDA DIGNA Y SOLIDARIA DE LA SABANA</t>
  </si>
  <si>
    <t>823005134-7</t>
  </si>
  <si>
    <t>16.19.1 Condiciones de experiencia Lote 1 – suministro o compraventa de alimentos. Para Los proponentes del SEGMENTO 1-ECONOMIA POPULAR, Y ACFC,  
16.5 CERTIFICADO DE EXISTENCIA Y REPRESENTACIÓN LEGAL.</t>
  </si>
  <si>
    <t xml:space="preserve">El certificado de experiencia no cumple con todos los grupos de alimentos presentados, 
Certificado de existencia y representacion legal esta desactualizado </t>
  </si>
  <si>
    <t>ASOCIACION DE PEQUENOS PRODUCTORES AGROPECUARIOS CAMPESINOS DEL MUNIICIPIO DE SINCELEJO SUCRE</t>
  </si>
  <si>
    <t>900785968-7</t>
  </si>
  <si>
    <t>115 - BAJA GUAJIRA - DISTRACCION, 115 - BAJA GUAJIRA - FONSECA, 115 - BAJA GUAJIRA - SAN JUAN DEL CESAR</t>
  </si>
  <si>
    <t>fundacion jesusjesus con amor</t>
  </si>
  <si>
    <t>900458776-8</t>
  </si>
  <si>
    <t>16.5 CERTIFICADO DE EXISTENCIA Y REPRESENTACIÓN LEGAL, EL REPRESENTANTE LEGAL TIENE FACULTADES LIMITADAS
16.19.1 Condiciones de experiencia Lote 1 – suministro o compraventa de alimentos. Para Los proponentes del SEGMENTO 1-ECONOMIA POPULAR, Y ACFC
16.14 CONSULTA CERTIFICADO REDAM - REGISTRO DE DEUDORES ALIMENTARIOS MOROSOS</t>
  </si>
  <si>
    <t>Certificado de existencia vencido, No aporta autorización al representante legal sin limitaciones para contratar con fecha anterior al 03/06/2025.
No aporta documento que acredite la experiencia para todos los grupos de alimentos que oferta.
No aporta el certificado REDAM</t>
  </si>
  <si>
    <t xml:space="preserve">El proponente no subsano la experiencia en todos los grupos de alimentos en el cual está participando, por tanto, se le debe rechazar los siguientes alimentos los cuales son. 
- Carnes Frescas (Refrigeradas o  Congeladas)
-  Frutas frescas 
De acuerdo con lo estipulado en la cláusula 16 del numeral 16.19 del pliego de condiciones. 
</t>
  </si>
  <si>
    <t>48 - BAJO OCCIDENTE - ANSERMA, 48 - BAJO OCCIDENTE - BELALCAZAR, 48 - BAJO OCCIDENTE - RISARALDA, 48 - BAJO OCCIDENTE - SAN JOSE, 48 - BAJO OCCIDENTE - VITERBO</t>
  </si>
  <si>
    <t>ASOCIACION DE PRODUCTORES AGROPECUARIOS DE BELALCAZAR</t>
  </si>
  <si>
    <t>900487536-0</t>
  </si>
  <si>
    <t>16.5 CERTIFICADO DE EXISTENCIA Y REPRESENTACIÓN LEGAL, 
16.14 CONSULTA CERTIFICADO REDAM - REGISTRO DE DEUDORES ALIMENTARIOS MOROSOS</t>
  </si>
  <si>
    <t>No aporta autorización al representante legal sin limitaciones para contratar con fecha anterior al 03/06/2025.
No aporta el certificado REDAM</t>
  </si>
  <si>
    <t>La oferta queda rechazada de acuerdo con lo establecido en el  Numeral 2.25.1 Literal Q. Cuando el proponente no subsane, subsane en forma incorrecta o subsane fuera del término fijado en el pliego de condiciones, la información o documentación solicitada respecto de un requisito o documento habilitante.
El proponente no aporto Autorización al representante legal para contratar sin limites de cuantía.
Certificado REDAM.</t>
  </si>
  <si>
    <t>59 - CENTRO - POPAYAN</t>
  </si>
  <si>
    <t>AGROSOLIDARIA LIMONCITO FONDAS</t>
  </si>
  <si>
    <t>900371721-8</t>
  </si>
  <si>
    <t>No aporta autorización al representante legal sin limitaciones para contratar con fecha anterior al 03/06/2025.
No aporto certificado de experiencia</t>
  </si>
  <si>
    <t>13 - SABANA - ARAUCA, 14 - PIE DE MONTE - ARAUQUITA, 14 - PIE DE MONTE - FORTUL, 14 - PIE DE MONTE - SARAVENA, 14 - PIE DE MONTE - TAME</t>
  </si>
  <si>
    <t>Carlos Alberto Sosa Gonzalez  (Lechoneria chircal)</t>
  </si>
  <si>
    <t>1006476311-1</t>
  </si>
  <si>
    <t xml:space="preserve">16.16.1 Registro General de Pequeños Productores de la Agricultura Campesina, Familiar y Comunitaria para el Lote 1
16.19.1 Condiciones de experiencia Lote 1 – suministro o compraventa de alimentos. Para Los proponentes del SEGMENTO 1-ECONOMIA POPULAR, Y ACFC
16.14 CONSULTA CERTIFICADO REDAM - REGISTRO DE DEUDORES ALIMENTARIOS MOROSOS
16.10 DECLARACIÓN JURAMENTADA DE PAGOS CORRESPONDIENTES A LOS SISTEMAS DE SEGURIDAD SOCIAL Y APORTES PARAFISCALES (PERSONAS NATURALES) – FORMATO 6 </t>
  </si>
  <si>
    <t>No aporta registro de matrícula mercantil o registro de pequeño productor
Certificado de experiencia no cuenta con firma
No aporta el certificado REDAM
No allega formato 6 pagos de seguridad persona natural</t>
  </si>
  <si>
    <t xml:space="preserve">De conformidad con el numeral 2.25.1 Q. del pliego de condiciones, cuando el proponente no subsane, subsane en forma incorrecta o subsane fuera del termino fijado en el pliego de condiciones, la información o documentación solicitada respecto de un requisito o documento habilitante. </t>
  </si>
  <si>
    <t>21 - BOGOTA - BOGOTA. D.C., 39 - DISTRITO ESPECIAL PUERTO BOYACA - PUERTO BOYACA, 54 - ZONA CENTRO - FLORENCIA, 83 - ALTO MAGDALENA - GIRARDOT, 93 - SOACHA - SIBATE, 93 - SOACHA - SOACHA, 167 - COPES REG NORTE PLAN - LERIDA, 170 - COPES REG SUR - CHAPARRAL, 171 - COPES REG SURORIENTE - GUAMO, 171 - COPES REG SURORIENTE - SALDAÑA, 171 - COPES REG SURORIENTE - ESPINAL</t>
  </si>
  <si>
    <t>COGRODISTRITOS</t>
  </si>
  <si>
    <t>901397424-1</t>
  </si>
  <si>
    <t>16.19.1 Condiciones de experiencia Lote 1 – suministro o compraventa de alimentos. Para Los proponentes del SEGMENTO 1-ECONOMIA POPULAR, Y ACFC, 16.7 DOCUMENTO DE IDENTIDAD (Proponente o Representante Legal), 16.16.4 Registro Único Tributario, 16.14 CONSULTA CERTIFICADO REDAM - REGISTRO DE DEUDORES ALIMENTARIOS MOROSOS,</t>
  </si>
  <si>
    <t>No presenta el documento de identidad, el documento RUT esta bloqueado con contraseña, No presenta el certificado de deudores alimentarios morosos redam, No presenta el certificado de experiencia</t>
  </si>
  <si>
    <t>ASOCIACION AGRARIA BONGA MELLA</t>
  </si>
  <si>
    <t>901671336-6</t>
  </si>
  <si>
    <t>16.5 CERTIFICADO DE EXISTENCIA Y REPRESENTACIÓN LEGAL.
16.16.4 Registro Único Tributario
16.19.1 Condiciones de experiencia Lote 1 – suministro o compraventa de alimentos. Para Los proponentes del SEGMENTO 1-ECONOMIA POPULAR, Y ACFC
16.9 - CERTIFICADO DE PAGOS DE SEGURIDAD SOCIAL Y APORTES PARAFISCALES (PERSONAS JURÍDICAS) – FORMATO 5.</t>
  </si>
  <si>
    <t>Certificado de existencia vencido
RUT incompleto, no cuenta con la totalidad de las paginas
 la certificación de experiencia es autocertificación
No aporta formato 5 certificado de pagos de seguridad</t>
  </si>
  <si>
    <t>ASOCAMARTI</t>
  </si>
  <si>
    <t>901660089-4</t>
  </si>
  <si>
    <t>16.5 CERTIFICADO DE EXISTENCIA Y REPRESENTACIÓN LEGAL. 
16.19.1 Condiciones de experiencia Lote 1 – suministro o compraventa de alimentos. Para Los proponentes del SEGMENTO 1-ECONOMIA POPULAR, Y ACFC</t>
  </si>
  <si>
    <t xml:space="preserve">El certificado de existencia y representacion legal se encuentra vencido, El certificado de experiencia presentado no tiene informacion de los productos comercializados, no presenta el monto por el cual se realizo el contrato y la fecha de inicio y finalizacion del contrato o relacion comercial, </t>
  </si>
  <si>
    <t>59 - CENTRO - POPAYAN, 61 - NORTE - SANTANDER DE QUILICHAO, 181 - SUR - PALMIRA, 181 - SUR - PRADERA, 181 - SUR - CALI, 181 - SUR - JAMUNDI, 181 - SUR - YUMBO</t>
  </si>
  <si>
    <t>ASPROVICORT</t>
  </si>
  <si>
    <t>901574245-9</t>
  </si>
  <si>
    <t xml:space="preserve">901574245-9	
</t>
  </si>
  <si>
    <t>No aporta autorización al representante legal sin limitaciones para contratar con fecha anterior al 03/06/2025
Certificado de experiencia no especifica grupo de alimentos, monto y fecha.</t>
  </si>
  <si>
    <t>ASOCACION AGRARIA PELAYITO DEL MUNICIPIO DE SAN PELAYO</t>
  </si>
  <si>
    <t>901667443-0</t>
  </si>
  <si>
    <t>Certificado de experiencia no especifica fecha.
No aporta formato 5 certificado de pagos de seguridad</t>
  </si>
  <si>
    <t>ASOCIACION AGRARIA  DE BUENOS AIRES  DEL MUNICIPIO DE SAN PEALYO</t>
  </si>
  <si>
    <t>901667438-3</t>
  </si>
  <si>
    <t>16.5 CERTIFICADO DE EXISTENCIA Y REPRESENTACIÓN LEGAL,  16.19.1 Condiciones de experiencia Lote 1 – suministro o compraventa de alimentos. Para Los proponentes del SEGMENTO 1-ECONOMIA POPULAR, Y ACFC, 16.9 - CERTIFICADO DE PAGOS DE SEGURIDAD SOCIAL Y APORTES PARAFISCALES (PERSONAS JURÍDICAS) – FORMATO 5.</t>
  </si>
  <si>
    <t>El certificado de existencia y representacion legal presentado esta vencido, En el certificado de experiencia no se aclara la fecha de inicio y finalizacion del contrato tampoco abarca todos los grupos alimenticios ofertados, No aporta el formato 5 certificado de pagos de seguridad social para personas juridicas.</t>
  </si>
  <si>
    <t>ASOCIACION MUJERES VULNERABLES EMPRENDEDORAS DEL SINU MUNICIPIO DE SAN PELAYO</t>
  </si>
  <si>
    <t>901667564-3</t>
  </si>
  <si>
    <t>Certificado de existencia y representacion legal vencido, El certificado de experiencia no especifica la fecha de inicio y finalizacion del contrato, tampoco abarca el grupo de productos ofertado (GALLETAS)</t>
  </si>
  <si>
    <t>66 - CENTRO - CHIMICHAGUA, 66 - CENTRO - CHIRIGUANA, 66 - CENTRO - CURUMANI, 66 - CENTRO - LA JAGUA DE IBIRICO, 67 - NOROCCIDENTAL - BOSCONIA, 67 - NOROCCIDENTAL - EL COPEY, 67 - NOROCCIDENTAL - EL PASO, 68 - NORTE - BECERRIL, 68 - NORTE - AGUSTIN CODAZZI, 68 - NORTE - LA PAZ, 68 - NORTE - MANAURE BALCON DEL CESAR, 68 - NORTE - PUEBLO BELLO, 68 - NORTE - SAN DIEGO, 68 - NORTE - VALLEDUPAR, 113 - MEDIA GUAJIRA - RIOHACHA, 115 - BAJA GUAJIRA - DISTRACCION, 115 - BAJA GUAJIRA - FONSECA, 115 - BAJA GUAJIRA - SAN JUAN DEL CESAR, 115 - BAJA GUAJIRA - URUMITA, 115 - BAJA GUAJIRA - VILLANUEVA</t>
  </si>
  <si>
    <t>APROMECCV</t>
  </si>
  <si>
    <t>800070980-4</t>
  </si>
  <si>
    <t>No aporta el formato 5 certificado de pagos de seguridad social para personas juridicas.</t>
  </si>
  <si>
    <t>67 - NOROCCIDENTAL - BOSCONIA, 67 - NOROCCIDENTAL - EL COPEY, 116 - CENTRO - NUEVA GRANADA,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t>
  </si>
  <si>
    <t>ASOCIACION CAMPESINA AGRICOLA DEL CARIBE</t>
  </si>
  <si>
    <t>901937372-5</t>
  </si>
  <si>
    <t xml:space="preserve">No aporta al contrato acta de recibo a satisfacción, o acta de liquidación </t>
  </si>
  <si>
    <t>La agencia Nacional de Contratación Publica, Colombia Compra Eficiente RECHAZA, la propuesta presentada por el presente proponente; teniendo en cuenta que no presento los documentos solicitados para SUBSANAR, de acuerdo a lo establecido en el Numeral 2.25.1 literal Q del PLIEGO DE CONDICIONES del AMP de ALIMENTOS.</t>
  </si>
  <si>
    <t>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16 - AREA METROPOLITANA - BARRANQUILLA, 16 - AREA METROPOLITANA - GALAPA, 16 - AREA METROPOLITANA - MALAMBO, 16 - AREA METROPOLITANA - PUERTO COLOMBIA, 16 - AREA METROPOLITANA - SOLEDAD, 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31 - DISTRITO ESPECIAL CUBARA - CUBARA, 50 - NORTE - AGUADAS, 50 - NORTE - ARANZAZU, 50 - NORTE - PACORA, 50 - NORTE - SALAMINA,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VERGARA, 85 - GUALIVA - VILLETA, 86 - GUAVIO - GACHALA, 86 - GUAVIO - GACHETA, 86 - GUAVIO - GAMA, 86 - GUAVIO - GUASCA, 86 - GUAVIO - GUATAVITA, 86 - GUAVIO - JUNIN, 86 - GUAVIO - LA CALERA, 86 - GUAVIO - UBALA,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103 - MUNICIPIO GUAVIARE 1 - CALAMAR, 104 - MUNICIPIO GUAVIARE 2 - EL RETORNO, 105 - MUNICIPIO GUAVIARE 3 - MIRAFLORES, 106 - MUNICIPIO GUAVIARE 4 - SAN JOSE DEL GUAVIARE, 109 - NORORIENTE - NEIVA,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125 - CAPITAL - CORDILLERA - VILLAVICENCIO, 125 - CAPITAL - CORDILLERA - CUMARAL, 125 - CAPITAL - CORDILLERA - EL CALVARIO, 125 - CAPITAL - CORDILLERA - RESTREPO, 125 - CAPITAL - CORDILLERA - SAN JUANITO, 157 - YARIGUIES - BARRANCABERMEJA, 157 - YARIGUIES - BETULIA, 157 - YARIGUIES - EL CARMEN DE CHUCURI, 157 - YARIGUIES - PUERTO WILCHES, 157 - YARIGUIES - SABANA DE TORRES, 157 - YARIGUIES - SAN VICENTE DE CHUCURI, 157 - YARIGUIES - CIMITARRA, 157 - YARIGUIES - PUERTO PARRA,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162 - MOJANA - GUARANDA, 162 - MOJANA - MAJAGUAL, 162 - MOJANA - SUCRE,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</si>
  <si>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SUMINISTROS Y LOGISTICAS DEL CARIBE SAS</t>
  </si>
  <si>
    <t>901282887-7</t>
  </si>
  <si>
    <t>16.3 CARTA DE PRESENTACIÓN DE LA PROPUESTA – FORMATO 1</t>
  </si>
  <si>
    <t>901282887-3</t>
  </si>
  <si>
    <t>No presenta el formato 1 carta de presentacion de la oferta economica.</t>
  </si>
  <si>
    <t xml:space="preserve">ANDRES ROA -
JUAN CARLOS DUARTE </t>
  </si>
  <si>
    <t>21 - BOGOTA - BOGOTA. D.C.,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</si>
  <si>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Andres Koppel Rincon</t>
  </si>
  <si>
    <t>80927795-7</t>
  </si>
  <si>
    <t xml:space="preserve">No allego el certificado REDAM
</t>
  </si>
  <si>
    <t>7 - NORTE - TOLEDO, 144 - SUR OCCIDENTE - PAMPLONA, 145 - SUR ORIENTE - LABATECA</t>
  </si>
  <si>
    <t>ELIS MAGALY ESQUIVEL FERNANDEZ</t>
  </si>
  <si>
    <t>27737550-1</t>
  </si>
  <si>
    <t>16.10 DECLARACIÓN JURAMENTADA DE PAGOS CORRESPONDIENTES A LOS SISTEMAS DE SEGURIDAD SOCIAL Y APORTES PARAFISCALES (PERSONAS NATURALES) – FORMATO 6 
16.14 CONSULTA CERTIFICADO REDAM - REGISTRO DE DEUDORES ALIMENTARIOS MOROSOS</t>
  </si>
  <si>
    <t xml:space="preserve">No aporta formato 6 AGOS CORRESPONDIENTES A LOS SISTEMAS DE SEGURIDAD SOCIAL Y APORTES PARAFISCALES (PERSONAS NATURALES)
No allego el certificado REDAM
</t>
  </si>
  <si>
    <t>9 - ORIENTE - RIONEGRO, 49 - CENTRO SUR - MANIZALES, 83 - ALTO MAGDALENA - NILO, 84 - BAJO MAGDALENA - PUERTO SALGAR, 151 - UNO - VERTIENTE ORIENTAL - PEREIRA, 167 - COPES REG NORTE PLAN - HONDA, 167 - COPES REG NORTE PLAN - SAN SEBASTIAN DE MARIQUITA, 168 - COPES CORDILLERA NORTE - FRESNO, 168 - COPES CORDILLERA NORTE - LIBANO, 169 - COPES REG ORIENTE - MELGAR, 171 - COPES REG SURORIENTE - ESPINAL, 172 - COPES ESPECIAL IBAGUE - IBAGUE</t>
  </si>
  <si>
    <t>Ricardo Cortes Jaramillo (asociación de jovenes y mujeres victimas del Tolima )</t>
  </si>
  <si>
    <t>1006023149-0</t>
  </si>
  <si>
    <t>1 - EJE PUTUMAYO - EL ENCANTO, 1 - EJE PUTUMAYO - LA CHORRERA, 1 - EJE PUTUMAYO - PUERTO NARIÑO, 1 - EJE PUTUMAYO - PUERTO ARICA, 1 - EJE PUTUMAYO - PUERTO ALEGRIA, 5 - MAGDALENA MEDIO - CARACOLI, 5 - MAGDALENA MEDIO - MACEO, 5 - MAGDALENA MEDIO - PUERTO BERRIO, 5 - MAGDALENA MEDIO - PUERTO NARE, 5 - MAGDALENA MEDIO - PUERTO TRIUNFO, 5 - MAGDALENA MEDIO - YONDO,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t>
  </si>
  <si>
    <t>URIEL AREVALO</t>
  </si>
  <si>
    <t>13991400</t>
  </si>
  <si>
    <t xml:space="preserve">
16.10 DECLARACIÓN JURAMENTADA DE PAGOS CORRESPONDIENTES A LOS SISTEMAS DE SEGURIDAD SOCIAL Y APORTES PARAFISCALES (PERSONAS NATURALES) – FORMATO 6 
16.4 COMPROMISO ANTICORRUPCIÓN – FORMATO 2
16.16.4 Registro Único Tributario
</t>
  </si>
  <si>
    <t>No aporta formato 6 AGOS CORRESPONDIENTES A LOS SISTEMAS DE SEGURIDAD SOCIAL Y APORTES PARAFISCALES (PERSONAS NATURALES)
No aporta formato 2 compromiso anticorrupción
RUT incompleto</t>
  </si>
  <si>
    <t>2.25.1 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t>
  </si>
  <si>
    <t>DELASCAR SILVA LOTERO</t>
  </si>
  <si>
    <t>2631757-1</t>
  </si>
  <si>
    <t>16.16.4 Registro Único Tributario
16.19.1 Condiciones de experiencia Lote 1 – suministro o compraventa de alimentos. Para Los proponentes del SEGMENTO 1-ECONOMIA POPULAR, Y ACFC
16.3 CARTA DE PRESENTACIÓN DE LA PROPUESTA – FORMATO 1</t>
  </si>
  <si>
    <t>No presenta el RUT
El certificado de experiencia no corresponde con los grupos de alimentos presentados
No completa los datos del representante legal en el formato 1 - carta de presentación de la propuesta</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</si>
  <si>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Los documentos suministrados no corresponden con lo solicitado o son los mismos enviados inicialmente por tanto se rechaza al proponente.</t>
  </si>
  <si>
    <t>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SANTANDER DE QUILICHAO,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141 - NORTE - EL TARRA, 141 - NORTE - SARDINATA, 141 - NORTE - TIBU,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</si>
  <si>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ASOCIACION DE PROFESIONALES PARA EL DESARROLLO AGROPECUARIO PESQUERO Y AMBIENTAL DE LA DEPRESION MOM</t>
  </si>
  <si>
    <t>806013024-7</t>
  </si>
  <si>
    <t>16.5 CERTIFICADO DE EXISTENCIA Y REPRESENTACIÓN LEGAL CON LIMITACIONES PARA EL REPRESENTANTE LEGAL</t>
  </si>
  <si>
    <t>No aporta autorización al representante legal sin limitaciones para contratar con fecha anterior al 03/06/2025</t>
  </si>
  <si>
    <t>76 - BAJO SINU - CHIMA, 77 - CENTRO - MONTERIA, 79 - SABANAS - SAHAGUN, 81 - SINU MEDIO - CERETE, 81 - SINU MEDIO - CIENAGA DE ORO</t>
  </si>
  <si>
    <t>Asociacion de Productores Campesinos y Comercializadores</t>
  </si>
  <si>
    <t>901721291-9</t>
  </si>
  <si>
    <t xml:space="preserve">16.5 CERTIFICADO DE EXISTENCIA Y REPRESENTACIÓN LEGAl, EL REPRESENTANTE ESTA LIMITADO </t>
  </si>
  <si>
    <t xml:space="preserve">El certificado de existencia y Representación tiene limitaciones </t>
  </si>
  <si>
    <t>LEIDY LORENA DIAZ</t>
  </si>
  <si>
    <t>1110452071-2</t>
  </si>
  <si>
    <t>16.6 REGISTRO DE MATRÍCULA MERCANTIL – (EN CASO DE APLICAR), 16.16.1 Registro General de Pequeños Productores de la Agricultura Campesina, Familiar y Comunitaria para el Lote 1</t>
  </si>
  <si>
    <t>163 - MONTES DE MARIA - CHALAN, 163 - MONTES DE MARIA - COLOSO, 163 - MONTES DE MARIA - MORROA, 163 - MONTES DE MARIA - OVEJAS, 163 - MONTES DE MARIA - SINCELEJO</t>
  </si>
  <si>
    <t>ASOCIACION DE MUJERES RENOVADORAS DE VIDA DEL DEPARTAMENTO DE SUCRE - SUPERATE</t>
  </si>
  <si>
    <t>900933864-5</t>
  </si>
  <si>
    <t>16.5 CERTIFICADO DE EXISTENCIA Y REPRESENTACIÓN LEGAL., 16.19.1 Condiciones de experiencia Lote 1 – suministro o compraventa de alimentos. Para Los proponentes del SEGMENTO 1-ECONOMIA POPULAR, Y ACFC</t>
  </si>
  <si>
    <t>En el certificado de existencia y representacion legal el representante esta limitado en cuantia, No aporta autorización al representante legal sin limitaciones para contratar, El certificado de experiencia no especifica los productos comercializados.</t>
  </si>
  <si>
    <t>La Agencia Nacional de contratación pública informa que se rechazan por no subsanación de experiencia los grupos de alimentos lacteos fermentados, no fermentados, enlatados carnicos y derivados.
La Agencia Nacional de contratación pública se permite informar que en la aclaración de precios artificialmente bajos allegada por el proponente se evidencia una modificación de la oferta económica, por lo tanto, se rechazan los siguientes alimentos lote 1: Agua Mineral en bolsa con capacidad de 600 ml,  en los siguientes municipios: CHALAN, COLOSO, MORROA, OVEJAS y SINCELEJO.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</si>
  <si>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La Agencia Nacional de contratación pública se permite informar que en la aclaración de precios artificialmente bajos allegada por el proponente se evidencia una modificación de la oferta económica, por lo tanto, se rechazan los siguientes alimentos lote 1: Agua Mineral en bolsa con capacidad de 600 ml,  en los siguientes municipios: CHALAN, COLOSO, MORROA, OVEJAS y SINCELEJO.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</si>
  <si>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21 - BOGOTA - BOGOTA. D.C., 83 - ALTO MAGDALENA - GIRARDOT, 94 - SUMAPAZ - FUSAGASUGA, 167 - COPES REG NORTE PLAN - HONDA, 169 - COPES REG ORIENTE - MELGAR, 171 - COPES REG SURORIENTE - ESPINAL, 174 - COPES RONCESVALLES ROVIRA - ROVIRA</t>
  </si>
  <si>
    <t>Edna yorely castro Bonilla (CAFE LA ESPERANZA)</t>
  </si>
  <si>
    <t>1110527366-1</t>
  </si>
  <si>
    <t>16.16.4 Registro Único Tributario. 
16.16.1 Registro General de Pequeños Productores de la Agricultura Campesina, Familiar y Comunitaria para el Lote 1</t>
  </si>
  <si>
    <t>Como persona natural debe presentar el certificado de pequeño productor expedido por la secretaria de agricultura o la umata.
 El RUT esta protegido con contraseña y no es posible verificarlo por lo tanto agregar el RUT sin contraseña.</t>
  </si>
  <si>
    <t>21 - BOGOTA - BOGOTA. D.C., 84 - BAJO MAGDALENA - PUERTO SALGAR, 168 - COPES CORDILLERA NORTE - LIBANO, 168 - COPES CORDILLERA NORTE - VILLAHERMOSA, 169 - COPES REG ORIENTE - MELGAR, 171 - COPES REG SURORIENTE - ESPINAL, 172 - COPES ESPECIAL IBAGUE - IBAGUE</t>
  </si>
  <si>
    <t>ASOCIACION DE MUJERES DE VILLAHERMOSA  PRODUCTORAS AGRINDUSTRIALES CON SENTIDO SOCIAL</t>
  </si>
  <si>
    <t>901031453-4</t>
  </si>
  <si>
    <t>16.5 CERTIFICADO DE EXISTENCIA Y REPRESENTACIÓN LEGAL, REPRESENTANTE LIMITADO, 16.14 CONSULTA CERTIFICADO REDAM - REGISTRO DE DEUDORES ALIMENTARIOS MOROSOS, 16.19.1 Condiciones de experiencia Lote 1 – suministro o compraventa de alimentos. Para Los proponentes del SEGMENTO 1-ECONOMIA POPULAR, Y ACFC</t>
  </si>
  <si>
    <t>En el certificado de existencia y representacion legal el representante esta limitado en cuantia, No aporta autorización al representante legal sin limitaciones para contratar, No aporta el certificado de deudores alimentarios morosos REDAM, El certificado de experiencia incompleto no aporta fecha de inicio y finalizacion del contrato</t>
  </si>
  <si>
    <t>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21 - BOGOTA - BOGOTA. D.C., 39 - DISTRITO ESPECIAL PUERTO BOYACA - PUERTO BOYACA, 125 - CAPITAL - CORDILLERA - VILLAVICENCIO, 125 - CAPITAL - CORDILLERA - CUMARAL, 125 - CAPITAL - CORDILLERA - EL CALVARIO, 125 - CAPITAL - CORDILLERA - RESTREPO, 125 - CAPITAL - CORDILLERA - SAN JUANITO, 151 - UNO - VERTIENTE ORIENTAL - DOSQUEBRADAS, 151 - UNO - VERTIENTE ORIENTAL - LA VIRGINIA, 151 - UNO - VERTIENTE ORIENTAL - MARSELLA, 151 - UNO - VERTIENTE ORIENTAL - PEREIRA, 151 - UNO - VERTIENTE ORIENTAL - SANTA ROSA DE CABAL,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169 - COPES REG ORIENTE - CARMEN DE APICALA, 169 - COPES REG ORIENTE - CUNDAY, 169 - COPES REG ORIENTE - ICONONZO, 169 - COPES REG ORIENTE - MELGAR, 169 - COPES REG ORIENTE - VILLARRICA, 172 - COPES ESPECIAL IBAGUE - IBAGUE,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t>
  </si>
  <si>
    <t>Néstor Eduardo Gutiérrez Gómez  (NESTOREDUARDO)</t>
  </si>
  <si>
    <t>79598762-8</t>
  </si>
  <si>
    <t>16.19.1 Condiciones de experiencia Lote 1 – suministro o compraventa de alimentos. Para Los proponentes del SEGMENTO 1-ECONOMIA POPULAR, Y ACFC
16.4 COMPROMISO ANTICORRUPCIÓN – FORMATO 2
16.10 DECLARACIÓN JURAMENTADA DE PAGOS CORRESPONDIENTES A LOS SISTEMAS DE SEGURIDAD SOCIAL Y APORTES PARAFISCALES (PERSONAS NATURALES) – FORMATO 6 
16.3 CARTA DE PRESENTACIÓN DE LA PROPUESTA – FORMATO 1</t>
  </si>
  <si>
    <t>No aporta certificaciones de experiencia para todos los grupos de alimentos que presentó oferta.
No aporta formato 2 - compromiso anticorrupción 
No aporta formato 6 - declaración juramentada de pagos de seguridad social
Allega la carta de presentación de la oferta sin el número de cédula del representante legal</t>
  </si>
  <si>
    <t xml:space="preserve">La Agencia Nacional de contratación pública se permite informar que el proponente no responde a la solicitud de aclaración de precios artificialmente bajos, por lo tanto, se rechazan los siguientes alimentos:  frijol blanco crudo, en bolsa de 1000 g  en todos los municipios donde presenta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</si>
  <si>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163 - MONTES DE MARIA - SINCELEJO, 165 - SABANAS - EL ROBLE, 165 - SABANAS - SAMPUES, 166 - SAN JORGE - CAIMITO, 166 - SAN JORGE - LA UNION, 166 - SAN JORGE - SAN BENITO ABAD, 166 - SAN JORGE - SAN MARCOS</t>
  </si>
  <si>
    <t>ASOCIACION DE MUJERES AGRICULTORAS Y GANADERA DEL CORREGIMIENTO DE LA MOLINA DEL MUNICIPIO DE SAN BE</t>
  </si>
  <si>
    <t>901793763-1</t>
  </si>
  <si>
    <t xml:space="preserve">No aporta autorización al representante legal sin limitaciones para contratar con fecha anterior al 03/06/2025.
Debera adjuntar al contrato aportado acta de recibo a satisfacción, o 
acta de liquidación </t>
  </si>
  <si>
    <t>inverclo sas</t>
  </si>
  <si>
    <t>900517551-1</t>
  </si>
  <si>
    <t>16.19.1 Condiciones de experiencia Lote 1 – suministro o compraventa de alimentos. Para Los proponentes del SEGMENTO 1-ECONOMIA POPULAR, Y ACFC
16.9 - CERTIFICADO DE PAGOS DE SEGURIDAD SOCIAL Y APORTES PARAFISCALES (PERSONAS JURÍDICAS) – FORMATO 5.
16.16.4 Registro Único Tributario</t>
  </si>
  <si>
    <t>Debera adjuntar certificado de experiencia relacionada a los grupos de alimentos a los cuales se presenta
No aporta formato 5 
 Los códigos del RUT deben corresponder con suministro de alimentos</t>
  </si>
  <si>
    <t>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</si>
  <si>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MUJERES RURALES CAMPESINAS SINECEJO SABANA</t>
  </si>
  <si>
    <t>901765268-8</t>
  </si>
  <si>
    <t>4 - BAJO CAUCA - CACERES, 4 - BAJO CAUCA - CAUCASIA, 4 - BAJO CAUCA - EL BAGRE, 4 - BAJO CAUCA - NECHI, 4 - BAJO CAUCA - TARAZA, 4 - BAJO CAUCA - ZARAGOZA,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113 - MEDIA GUAJIRA - RIOHACHA, 113 - MEDIA GUAJIRA - DIBULLA, 117 - NORTE - ALGARROBO, 117 - NORTE - ARACATACA, 117 - NORTE - CIENAGA, 117 - NORTE - EL RETEN, 117 - NORTE - FUNDACION, 117 - NORTE - PUEBLOVIEJO, 117 - NORTE - ZONA BANANERA, 164 - MORROSQUILLO - COVEÑAS, 164 - MORROSQUILLO - PALMITO, 164 - MORROSQUILLO - SAN ONOFRE, 164 - MORROSQUILLO - SAN JOSE DE TOLUVIEJO, 164 - MORROSQUILLO - SANTIAGO DE TOLU</t>
  </si>
  <si>
    <t>CORPORACION PROGRESISTA DEL FOMENTO DEL EMPRENDIMIENTO Y DESARROLLO EMPRESARIAL - CORPOFODEM</t>
  </si>
  <si>
    <t>901713301-0</t>
  </si>
  <si>
    <t>Formato 1 presenta firma diferente a la representante legal</t>
  </si>
  <si>
    <t xml:space="preserve">La Agencia Nacional de contratación pública se permite informar que en la aclaración de precios artificialmente bajos allegada por el proponente se evidencia una modificación o mejoramiento de la oferta económica, por lo tanto, se rechazan los siguientes alimentos Agua mineral, líquido, en bolsa con capacidad de 360 ml en todos los municipios en los que presenta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</si>
  <si>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68 - NORTE - LA PAZ, 68 - NORTE - MANAURE BALCON DEL CESAR, 68 - NORTE - PUEBLO BELLO, 68 - NORTE - VALLEDUPAR, 115 - BAJA GUAJIRA - BARRANCAS, 115 - BAJA GUAJIRA - SAN JUAN DEL CESAR</t>
  </si>
  <si>
    <t>asesorias y caapcitaciones masiso sas</t>
  </si>
  <si>
    <t>901492181-3</t>
  </si>
  <si>
    <t>16.5 CERTIFICADO DE EXISTENCIA Y REPRESENTACIÓN LEGAL 
16.16.4 Registro Único Tributario</t>
  </si>
  <si>
    <t>El certificado de existencia y Representación tiene limitaciones 
Los códigos del RUT deben corresponder con suministro de alimentos</t>
  </si>
  <si>
    <t xml:space="preserve">La Agencia Nacional de contratación pública se permite informar que en la aclaración de precios artificialmente bajos allegada por el proponente se evidencia una modificación de la oferta económica, por lo tanto, se rechazan los siguientes alimentos CHAMPIÑON, en los municipios: Barrancas, San juan del Cesar, la paz, Manaure, pueblo bello, Valledupar,  y ESPARRAGOS para los municipios de: Barrancas, San juan del Cesar, la paz, Manaure y Pueblo Bello.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</si>
  <si>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 xml:space="preserve">La Agencia Nacional de contratación pública se permite informar que en la aclaración de precios artificialmente bajos allegada por el proponente se evidencia una modificación de la oferta económica, por lo tanto, se rechazan los siguientes alimentos CHAMPIÑON, en los municipios: Barrancas, San juan del Cesar, la paz, Manaure, pueblo bello, Valledupar,  y ESPARRAGOS para los municipios de: Barrancas, San juan del Cesar, la paz, Manaure y Pueblo Bello.
</t>
  </si>
  <si>
    <t>5 - MAGDALENA MEDIO - CARACOLI, 5 - MAGDALENA MEDIO - MACEO, 5 - MAGDALENA MEDIO - PUERTO BERRIO, 5 - MAGDALENA MEDIO - PUERTO NARE, 5 - MAGDALENA MEDIO - PUERTO TRIUNFO, 5 - MAGDALENA MEDIO - YONDO, 11 - URABA - CAREPA, 11 - URABA - CHIGORODO, 11 - URABA - MURINDO, 11 - URABA - MUTATA, 11 - URABA - NECOCLI, 11 - URABA - SAN JUAN DE URABA, 11 - URABA - SAN PEDRO DE URABA,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</si>
  <si>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USUARIOS CAMPESINOS CORREGIMIENTO  LAS PALMAS  MUNICIPIO DE SINCELEJO - SUCRE</t>
  </si>
  <si>
    <t>901707073-1</t>
  </si>
  <si>
    <t>16.5 CERTIFICADO DE EXISTENCIA Y REPRESENTACIÓN LEGAL CON LIMITACIONES PARA EL REPRESENTANTE LEGAL
16.19.1 Condiciones de experiencia Lote 1 – suministro o compraventa de alimentos. Para Los proponentes del SEGMENTO 1-ECONOMIA POPULAR, Y ACFC</t>
  </si>
  <si>
    <t>certificado de existencia se encuentra emitido fuera del rango de fecha establecido.
 La certificación de experiencia debe corresponder a todos los alimentos ofertados le falta monto y fecha</t>
  </si>
  <si>
    <t>11 - URABA - CAREPA, 11 - URABA - CHIGORODO, 11 - URABA - MURINDO, 11 - URABA - MUTATA, 11 - URABA - NECOCLI, 11 - URABA - SAN JUAN DE URABA, 11 - URABA - SAN PEDRO DE URABA, 11 - URABA - TURBO, 11 - URABA - VIGIA DEL FUERTE, 14 - PIE DE MONTE - ARAUQUITA, 14 - PIE DE MONTE - FORTUL, 14 - PIE DE MONTE - SARAVENA, 14 - PIE DE MONTE - TAME, 23 - ZODES MOMPOX / ZODES LOBA - HATILLO DE LOBA, 24 - ZODES LOBA - ALTOS DEL ROSARIO, 27 - ZODES MAGDALENA MEDIO - SANTA ROSA DEL SUR, 28 - ZODES MOJANA - MAGANGUE,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115 - BAJA GUAJIRA - FONSECA, 115 - BAJA GUAJIRA - HATONUEVO, 115 - BAJA GUAJIRA - SAN JUAN DEL CESAR, 115 - BAJA GUAJIRA - URUMITA,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</si>
  <si>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CAMPESINOS POR LA PAZ CHOCHO</t>
  </si>
  <si>
    <t>901678644-1</t>
  </si>
  <si>
    <t>16.19.1 Condiciones de experiencia Lote 1 – suministro o compraventa de alimentos. Para Los proponentes del SEGMENTO 1-ECONOMIA POPULAR, Y ACFC.
Cámara de Comercio no cumple con la condición de fecha de expedición de conformidad con el numeral 16.5 del pliego de condiciones.</t>
  </si>
  <si>
    <t>La certificación de experiencia debe corresponder a todos los alimentos ofertados le falta monto y fecha.
Cámara de comercio fecha desactualizada.</t>
  </si>
  <si>
    <t>Erika Paola Moya Sierra</t>
  </si>
  <si>
    <t>5 - MAGDALENA MEDIO - CARACOLI, 5 - MAGDALENA MEDIO - MACEO, 11 - URABA - APARTADO, 11 - URABA - ARBOLETES, 11 - URABA - CAREPA, 11 - URABA - CHIGORODO, 11 - URABA - MURINDO, 11 - URABA - NECOCLI, 11 - URABA - SAN JUAN DE URABA, 11 - URABA - SAN PEDRO DE URABA, 11 - URABA - TURBO, 51 - MAGDALENA CALDENSE - SAMANA,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114 - ALTA GUAJIRA - URIBIA, 115 - BAJA GUAJIRA - ALBANIA,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</si>
  <si>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CAMPESINOS  PRODUCTORES DEL CERRITO DE LA PALMA</t>
  </si>
  <si>
    <t>901720526-1</t>
  </si>
  <si>
    <t>La certificación de experiencia debe corresponder a todos los alimentos ofertados le falta monto y fecha</t>
  </si>
  <si>
    <t>8 - OCCIDENTE - SANTA FE DE ANTIOQUIA, 11 - URABA - SAN JUAN DE URABA, 19 - ORIENTAL - SANTO TOMAS, 27 - ZODES MAGDALENA MEDIO - SANTA ROSA DEL SUR, 29 - ZODES MONTES DE MARIA - SAN JACINTO, 65 - BOTA CAUCANA - SANTA ROSA, 74 - SAN JUAN - ISTMINA, 80 - SAN JORGE - AYAPEL, 80 - SAN JORGE - BUENAVISTA, 80 - SAN JORGE - LA APARTADA, 80 - SAN JORGE - PLANETA RICA, 80 - SAN JORGE - PUEBLO NUEVO, 80 - SAN JORGE - PUERTO LIBERTADOR, 81 - SINU MEDIO - SAN CARLOS, 81 - SINU MEDIO - SAN PELAYO, 85 - GUALIVA - SAN FRANCISCO, 94 - SUMAPAZ - SAN BERNARDO, 136 - RIO MAYO - SAN BERNARDO, 166 - SAN JORGE - CAIMITO</t>
  </si>
  <si>
    <t>ASOCIACION DE PRODUCTORES DE LA GUAJIRA</t>
  </si>
  <si>
    <t>901726307</t>
  </si>
  <si>
    <t>16.5 CERTIFICADO DE EXISTENCIA Y REPRESENTACIÓN LEGAL 
16.19.1 Condiciones de experiencia Lote 1 – suministro o compraventa de alimentos. Para Los proponentes del SEGMENTO 1-ECONOMIA POPULAR, Y ACFC</t>
  </si>
  <si>
    <t>901726307-0</t>
  </si>
  <si>
    <t>certificado de existencia se encuentra emitido fuera del rango de fecha establecido
 La certificación de experiencia debe corresponder a todos los alimentos ofertados le falta monto y fecha</t>
  </si>
  <si>
    <t>5 - MAGDALENA MEDIO - CARACOLI, 5 - MAGDALENA MEDIO - MACEO, 5 - MAGDALENA MEDIO - PUERTO BERRIO, 5 - MAGDALENA MEDIO - PUERTO NARE, 5 - MAGDALENA MEDIO - PUERTO TRIUNFO, 5 - MAGDALENA MEDIO - YONDO, 11 - URABA - APARTADO, 11 - URABA - ARBOLETES, 11 - URABA - CAREPA, 11 - URABA - CHIGORODO, 11 - URABA - MURINDO, 11 - URABA - MUTATA, 11 - URABA - NECOCLI, 11 - URABA - SAN JUAN DE URABA, 11 - URABA - SAN PEDRO DE URABA, 11 - URABA - TURBO, 11 - URABA - VIGIA DEL FUERTE, 29 - ZODES MONTES DE MARIA - CORDOBA, 29 - ZODES MONTES DE MARIA - EL GUAMO, 29 - ZODES MONTES DE MARIA - MARIA LA BAJA, 58 - CORDILLERA - SABANALARGA,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</si>
  <si>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CAMPESINOS DEL CORREGIMIENTO DE LOS LIMONES</t>
  </si>
  <si>
    <t>901704179-1</t>
  </si>
  <si>
    <t>No aporta autorización al representante legal sin limitaciones para contratar con fecha anterior al 03/06/2025
 La certificación de experiencia debe corresponder a todos los alimentos ofertados le falta monto y fecha</t>
  </si>
  <si>
    <t>21 - BOGOTA - BOGOTA. D.C., 82 - ALMEIDAS - CHOCONTA, 82 - ALMEIDAS - MACHETA, 82 - ALMEIDAS - MANTA, 82 - ALMEIDAS - SESQUILE, 82 - ALMEIDAS - SUESCA, 82 - ALMEIDAS - TIBIRITA, 82 - ALMEIDAS - VILLAPINZON</t>
  </si>
  <si>
    <t>Asociacion de productores de leche de Choconta Aprolecho</t>
  </si>
  <si>
    <t>900190963-6</t>
  </si>
  <si>
    <t>16.5 CERTIFICADO DE EXISTENCIA Y REPRESENTACIÓN LEGAL
16.14 CONSULTA CERTIFICADO REDAM - REGISTRO DE DEUDORES ALIMENTARIOS MOROSOS</t>
  </si>
  <si>
    <t xml:space="preserve">El representante legal está limitado por cuantía, debe aportar autorización del órgano social para contratar sin límite de cuantía. 
Debe aportar certificado REDAM vigente al cierre del proceso.  </t>
  </si>
  <si>
    <t>La ANCP-CCE informa que el proponente no subsanó de manera completa la información requerida, ya que no se aportó el certificado de REDAM con una fecha posterior al primer cierre de la oferta (16 de mayo), tal como lo exige el Pliego de Condiciones. Por esta razón, y conforme a lo dispuesto en el ítem 2.25, Causales de Rechazo, literal “Q”, se RECHAZA la oferta.</t>
  </si>
  <si>
    <t>4 - BAJO CAUCA - CAUCASIA, 11 - URABA - APARTADO, 11 - URABA - ARBOLETES, 11 - URABA - SAN JUAN DE URABA, 22 - ZODES MOMPOX - SANTA CRUZ DE MOMPOX, 26 - ZODES NORTE - CARTAGENA DE INDIAS, 64 - SUR - BOLIVAR, 64 - SUR - SUCRE, 75 - ALTO SINU - TIERRALTA, 76 - BAJO SINU - COTORRA, 76 - BAJO SINU - LORICA, 76 - BAJO SINU - PURISIMA DE LA CONCEPCION, 79 - SABANAS - CHINU, 79 - SABANAS - SAHAGUN, 79 - SABANAS - SAN ANDRES DE SOTAVENTO, 81 - SINU MEDIO - CERETE, 81 - SINU MEDIO - CIENAGA DE ORO, 81 - SINU MEDIO - SAN CARLOS, 81 - SINU MEDIO - SAN PELAYO, 91 - SABANA CENTRO - CAJICA</t>
  </si>
  <si>
    <t>ASOCIACION DE CAMPESINOS LAS GUAMAS</t>
  </si>
  <si>
    <t>901821063-5</t>
  </si>
  <si>
    <t xml:space="preserve">1. Certificación de experiencia sin especificación de alimentos </t>
  </si>
  <si>
    <t>5 - MAGDALENA MEDIO - PUERTO BERRIO, 8 - OCCIDENTE - SANTA FE DE ANTIOQUIA, 22 - ZODES MOMPOX - MARGARITA, 23 - ZODES MOMPOX / ZODES LOBA - HATILLO DE LOBA, 51 - MAGDALENA CALDENSE - SAMANA, 75 - ALTO SINU - TIERRALTA, 75 - ALTO SINU - VALENCIA, 76 - BAJO SINU - CHIMA, 76 - BAJO SINU - COTORRA, 76 - BAJO SINU - LORICA, 76 - BAJO SINU - MOMIL, 76 - BAJO SINU - PURISIMA DE LA CONCEPCION, 76 - BAJO SINU - TUCHIN, 81 - SINU MEDIO - CERETE, 81 - SINU MEDIO - CIENAGA DE ORO, 81 - SINU MEDIO - SAN CARLOS, 81 - SINU MEDIO - SAN PELAYO, 83 - ALTO MAGDALENA - GIRARDOT, 83 - ALTO MAGDALENA - RICAURTE, 84 - BAJO MAGDALENA - GUADUAS, 87 - MAGDALENA CENTRO - BITUIMA, 87 - MAGDALENA CENTRO - SAN JUAN DE RIOSECO, 113 - MEDIA GUAJIRA - DIBULLA, 114 - ALTA GUAJIRA - MAICAO, 114 - ALTA GUAJIRA - URIBIA, 115 - BAJA GUAJIRA - ALBANIA</t>
  </si>
  <si>
    <t>ASOCIACION DE CAMPESINOS CHUPUNDUM</t>
  </si>
  <si>
    <t>901788046-9</t>
  </si>
  <si>
    <t>16.19.1 Condiciones de experiencia Lote 1 – suministro o compraventa de alimentos. Para Los proponentes del SEGMENTO 1-ECONOMIA POPULAR, Y ACFC.
16.5 CERTIFICADO DE EXISTENCIA Y REPRESENTACIÓN LEGAL.</t>
  </si>
  <si>
    <t>El documento para acreditar experiencia no contempla, el valor del contrato, los plazos de ejecución y no refleja los alimentos suministrados.
- El certificado de existencia y representación legal presenta  fecha de expedición mayor a 30 dias, dado que el aportado es de fecha  15/01/2024, por lo que no cumple.</t>
  </si>
  <si>
    <t>Diego Steven Castellanos</t>
  </si>
  <si>
    <t>16 - AREA METROPOLITANA - BARRANQUILLA, 16 - AREA METROPOLITANA - GALAPA, 16 - AREA METROPOLITANA - MALAMBO, 16 - AREA METROPOLITANA - PUERTO COLOMBIA, 16 - AREA METROPOLITANA - SOLEDAD</t>
  </si>
  <si>
    <t>Alimentos Yuca Nutricion SAS</t>
  </si>
  <si>
    <t>901814082-6</t>
  </si>
  <si>
    <t>El documento para acreditar la EXPERIENCIA no cumple para el grupo de alimentos nativos y cereales y derivados, podrá subsanar aportando una (1) certificación de un contrato ejecutado, copia del contrato y acta de recibo a satisfacción, o acta de liquidación u orden de compra y factura de venta o documento equivalente, para esos grupos de allimentos, dentro del término establecido.</t>
  </si>
  <si>
    <t>76 - BAJO SINU - CHIMA, 77 - CENTRO - MONTERIA, 79 - SABANAS - SAHAGUN, 81 - SINU MEDIO - CERETE, 117 - NORTE - CIENAGA</t>
  </si>
  <si>
    <t>DENISSE ANDREA URANGO FRANCO (CARNICERIA EL PUNTO Y COMA)</t>
  </si>
  <si>
    <t>1067884676-6</t>
  </si>
  <si>
    <t>El documento para acreditar la EXPERIENCIA aportado no cumple para el grupo de alimentos (Carnes Frescas Refrigeradas o Congeladas).
EL PROPONENTE ATENDIÓ EL REQUERIMIENTO APORTANDO EL FORMATO DE DECLARACIÓN JURAMENTADA DE PAGO DE PARAFISCALES DILIGENCIADO
de acuerdo al certificado de existencia y representación legal, la Asociación cuenta con la figura de revisor fiscal, sin embargo, no aporta cedula, copia de la tarjeta profesional y antecedentes profesionales</t>
  </si>
  <si>
    <t>149 - PLAN - ARMENIA, 149 - PLAN - CIRCASIA, 149 - PLAN - MONTENEGRO, 149 - PLAN - QUIMBAYA, 151 - UNO - VERTIENTE ORIENTAL - DOSQUEBRADAS, 151 - UNO - VERTIENTE ORIENTAL - PEREIRA, 151 - UNO - VERTIENTE ORIENTAL - SANTA ROSA DE CABAL,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EL CERRITO, 181 - SUR - GINEBRA, 181 - SUR - CALI, 181 - SUR - VIJES, 181 - SUR - YUMBO, 182 - NORTE - BOLIVAR, 182 - NORTE - CARTAGO, 182 - NORTE - LA UNION, 182 - NORTE - ROLDANILLO, 182 - NORTE - ZARZAL</t>
  </si>
  <si>
    <t>Asociacion Agropecuaria VLOR</t>
  </si>
  <si>
    <t>901890229-5</t>
  </si>
  <si>
    <t>16.5 CERTIFICADO DE EXISTENCIA Y REPRESENTACIÓN LEGAL.
16.19.1 Condiciones de experiencia Lote 1 – suministro o compraventa de alimentos. Para Los proponentes del SEGMENTO 1-ECONOMIA POPULAR, Y ACFC</t>
  </si>
  <si>
    <t xml:space="preserve">
El certificado de existencia no cumple con la fecha de expedicción, no aporta autorización al representante legal sin limitaciones para contratar con fecha anterior al 03/06/2025.
El certificado de experiencia debe contar  con todos los grupos de alimentos ofertados</t>
  </si>
  <si>
    <t>23 - ZODES MOMPOX / ZODES LOBA - HATILLO DE LOBA, 28 - ZODES MOJANA - TIQUISIO, 29 - ZODES MONTES DE MARIA - EL CARMEN DE BOLIVAR</t>
  </si>
  <si>
    <t>Katiusca D Pedrozo De Leon</t>
  </si>
  <si>
    <t>53907374-6</t>
  </si>
  <si>
    <t>16.3 CARTA DE PRESENTACIÓN DE LA PROPUESTA – FORMATO 1
16.19.1 Condiciones de experiencia Lote 1 – suministro o compraventa de alimentos. Para Los proponentes del SEGMENTO 1-ECONOMIA POPULAR, Y ACFC</t>
  </si>
  <si>
    <t>Formato N° 1 no presenta firma. 
Documento para acreditar la EXPERIENCIA aportado no cumple para el grupo (verduras, hortalizas y derivados).</t>
  </si>
  <si>
    <t>121 - ARIARI - LEJANIAS, 121 - ARIARI - SAN JUAN DE ARAMA</t>
  </si>
  <si>
    <t>AMARLE</t>
  </si>
  <si>
    <t>900852438-2</t>
  </si>
  <si>
    <t>El documento para acreditar la EXPERIENCIA aportado no cumple para el grupo de huevos.
No aporto CONSULTA CERTIFICADO REDAM - REGISTRO DE DEUDORES ALIMENTARIOS MOROSOS.</t>
  </si>
  <si>
    <t xml:space="preserve">En cuanto a la experiencia para el grupo de alimentos huevos 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</si>
  <si>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77 - CENTRO - MONTERIA</t>
  </si>
  <si>
    <t>FUNDACION NUEVA VIDA</t>
  </si>
  <si>
    <t>900715578-9</t>
  </si>
  <si>
    <t xml:space="preserve">El formato N° 5 no se diligencio completamente y no presenta firma. </t>
  </si>
  <si>
    <t xml:space="preserve">Zuleima Esther Jacqui Barrios </t>
  </si>
  <si>
    <t xml:space="preserve">8 - OCCIDENTE - SABANALARGA, 16 - AREA METROPOLITANA - BARRANQUILLA, 16 - AREA METROPOLITANA - GALAPA, 16 - AREA METROPOLITANA - MALAMBO, 17 - SUR - CAMPO DE LA CRUZ, 17 - SUR - MANATI, 17 - SUR - REPELON, 17 - SUR - SANTA LUCIA, 18 - CENTRO - POLONUEVO, 18 - CENTRO - LURUACO, 18 - CENTRO - BARANOA, 19 - ORIENTAL - PALMAR DE VARELA, 19 - ORIENTAL - SABANAGRANDE, 19 - ORIENTAL - SANTO TOMAS, 20 - COSTERA - JUAN DE ACOSTA, 20 - COSTERA - PIOJO, 20 - COSTERA - TUBARA					</t>
  </si>
  <si>
    <t>FUNDACION COLOR ESPERANZA FUNCOES</t>
  </si>
  <si>
    <t>901508246-5</t>
  </si>
  <si>
    <t>El formato N° 5 no se diligencio, se anexo documento que referia NO APLICA.</t>
  </si>
  <si>
    <t xml:space="preserve">NO </t>
  </si>
  <si>
    <t>El Proponente allego una camara de comercio actualizada 
y tenia que aclarar por un contador debido a que la camara de comercio se actualizo
 con fecha superior al 3 de junio que fue el cierre de proceso por esta razon aplica la  siguiente clausual de rechazo del pliego de condiciones que es el numeral 2.25.1 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t>
  </si>
  <si>
    <t>21 - BOGOTA - BOGOTA. D.C., 30 - CENTRO - CHIVATA, 30 - CENTRO - COMBITA, 30 - CENTRO - SAMACA, 30 - CENTRO - SIACHOQUE, 30 - CENTRO - SORACA, 30 - CENTRO - TOCA, 30 - CENTRO - TUNJA, 30 - CENTRO - TUTA, 30 - CENTRO - VENTAQUEMADA, 36 - NEIRA - MACANAL, 36 - NEIRA - SAN LUIS DE GACENO, 36 - NEIRA - SANTA MARIA, 41 - ORIENTE - GUATEQUE, 56 - PIEDEMONTE - VILLANUEVA, 56 - PIEDEMONTE - YOPAL, 56 - PIEDEMONTE - TAURAMENA, 56 - PIEDEMONTE - MONTERREY, 82 - ALMEIDAS - CHOCONTA, 82 - ALMEIDAS - MACHETA, 82 - ALMEIDAS - MANTA, 82 - ALMEIDAS - SESQUILE, 82 - ALMEIDAS - SUESCA, 82 - ALMEIDAS - VILLAPINZON, 83 - ALTO MAGDALENA - GIRARDOT, 83 - ALTO MAGDALENA - RICAURTE, 83 - ALTO MAGDALENA - TOCAIMA, 91 - SABANA CENTRO - CAJICA, 91 - SABANA CENTRO - CHIA, 91 - SABANA CENTRO - COGUA, 91 - SABANA CENTRO - GACHANCIPA, 91 - SABANA CENTRO - NEMOCON, 91 - SABANA CENTRO - SOPO, 91 - SABANA CENTRO - TABIO, 91 - SABANA CENTRO - TOCANCIPA, 91 - SABANA CENTRO - ZIPAQUIRA, 92 - SABANA OCCIDENTE - COTA, 92 - SABANA OCCIDENTE - FACATATIVA, 92 - SABANA OCCIDENTE - FUNZA, 92 - SABANA OCCIDENTE - MADRID, 92 - SABANA OCCIDENTE - MOSQUERA, 92 - SABANA OCCIDENTE - SUBACHOQUE, 95 - TEQUENDAMA - ANAPOIMA, 95 - TEQUENDAMA - APULO, 95 - TEQUENDAMA - LA MESA, 95 - TEQUENDAMA - TENA, 95 - TEQUENDAMA - VIOTA, 106 - MUNICIPIO GUAVIARE 4 - SAN JOSE DEL GUAVIARE, 121 - ARIARI - PUERTO LLERAS, 121 - ARIARI - FUENTE DE ORO, 121 - ARIARI - GRANADA, 121 - ARIARI - SAN MARTIN, 122 - ALTO ARIARI - CENTRO - CASTILLA LA NUEVA, 122 - ALTO ARIARI - CENTRO - ACACIAS, 122 - ALTO ARIARI - CENTRO - GUAMAL, 124 - BAJO ARIARI - SUR - PUERTO CONCORDIA, 125 - CAPITAL - CORDILLERA - VILLAVICENCIO, 126 - RIO META - BARRANCA DE UPIA, 126 - RIO META - CABUYARO, 126 - RIO META - PUERTO LOPEZ</t>
  </si>
  <si>
    <t>CENTRO DE INNOVACION RURAL</t>
  </si>
  <si>
    <t>901706254-3</t>
  </si>
  <si>
    <t>16.5 CERTIFICADO DE EXISTENCIA Y REPRESENTACIÓN LEGAL. 
16.19.1 Condiciones de experiencia Lote 1 – suministro o compraventa de alimentos. Para Los proponentes del SEGMENTO 1-ECONOMIA POPULAR, Y ACFC.</t>
  </si>
  <si>
    <t xml:space="preserve">
El certificado de existencia no cumple con la fecha de expedicción es del (17/03/2025), no aporta autorización al representante legal sin limitaciones para contratar con fecha anterior al 03/06/2025.
Documento para acreditar la EXPERIENCIA aportado no cumple para los grupos (Frutas Frescas y Sector Defensa).</t>
  </si>
  <si>
    <t>17 - SUR - CAMPO DE LA CRUZ, 17 - SUR - CANDELARIA, 17 - SUR - MANATI, 17 - SUR - REPELON, 17 - SUR - SANTA LUCIA, 17 - SUR - SUAN, 19 - ORIENTAL - PALMAR DE VARELA, 19 - ORIENTAL - PONEDERA, 19 - ORIENTAL - SABANAGRANDE, 19 - ORIENTAL - SANTO TOMAS, 118 - RIO - CERRO DE SAN ANTONIO, 118 - RIO - CONCORDIA, 118 - RIO - EL PIÑON, 118 - RIO - PEDRAZA, 118 - RIO - PIVIJAY, 118 - RIO - REMOLINO, 118 - RIO - SALAMINA, 118 - RIO - SITIONUEVO, 118 - RIO - ZAPAYAN</t>
  </si>
  <si>
    <t>ASOPRODALCA</t>
  </si>
  <si>
    <t>900211197-2</t>
  </si>
  <si>
    <t>9000211197-2</t>
  </si>
  <si>
    <t>Los documentos, certificaciones para acreditar la experiencia no contiene la información de los alimentos de acuerdo a los grupos ofertados. 
No aporto CONSULTA CERTIFICADO REDAM - REGISTRO DE DEUDORES ALIMENTARIOS MOROSOS.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</si>
  <si>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presento el certificado REDAM</t>
  </si>
  <si>
    <t>21 - BOGOTA - BOGOTA. D.C., 92 - SABANA OCCIDENTE - MADRID, 168 - COPES CORDILLERA NORTE - LIBANO, 169 - COPES REG ORIENTE - MELGAR, 171 - COPES REG SURORIENTE - GUAMO, 171 - COPES REG SURORIENTE - PURIFICACION, 171 - COPES REG SURORIENTE - FLANDES, 172 - COPES ESPECIAL IBAGUE - IBAGUE, 175 - COPES ESPECIAL PIEDRAS ALVARADO - ALVARADO</t>
  </si>
  <si>
    <t>HECTOR ALED GONZALEZ MARTINEZ</t>
  </si>
  <si>
    <t>93287972-4</t>
  </si>
  <si>
    <t xml:space="preserve">16.10 DECLARACIÓN JURAMENTADA DE PAGOS CORRESPONDIENTES A LOS SISTEMAS DE SEGURIDAD SOCIAL Y APORTES PARAFISCALES (PERSONAS NATURALES) – FORMATO 6 
 16.16.1 “Registro General de Pequeños Productores de la Agricultura Campesina, Familiar y Comunitaria para el Lote 1  ”
16.16.4 Registro Único Tributario
16.5 CERTIFICADO DE EXISTENCIA Y REPRESENTACIÓN LEGAL” del Pliego de Condiciones. En consecuencia, se solicita al proponente allegar el CERTIFICADO DE EXISTENCIA Y REPRESENTACIÓN LEGAL conforme a lo dispuesto en los Pliegos de Condiciones.
</t>
  </si>
  <si>
    <t>No presento Formato 6 – DECLARACIÓN JURAMENTADA DE PAGOS CORRESPONDIENTES A LOS SISTEMAS DE SEGURIDAD SOCIAL Y APORTES PARAFISCALES.
No presento Registro Único Tributario   El presentado se encuentra en (BORRADOR).
No aporta registro mercantil como microempresa ó certificado de existencia y represencion legal como microempresa o registro de pequeño productor.</t>
  </si>
  <si>
    <t>142 - OCCIDENTE - ABREGO, 142 - OCCIDENTE - HACARI, 142 - OCCIDENTE - LA PLAYA, 142 - OCCIDENTE - OCAÑA</t>
  </si>
  <si>
    <t>ASOCOMPRO (ASOCIACION DE PRODUCTORES COMPROMETIDOS)</t>
  </si>
  <si>
    <t>901104932-5</t>
  </si>
  <si>
    <t xml:space="preserve">16.3 CARTA DE PRESENTACIÓN DE LA PROPUESTA – FORMATO 1
16.5 CERTIFICADO DE EXISTENCIA Y REPRESENTACIÓN LEGAL.
16.6 REGISTRO DE MATRÍCULA MERCANTIL – (EN CASO DE APLICAR)
</t>
  </si>
  <si>
    <t xml:space="preserve">No presenta registro mercantil como microempresa ni certificado de existencia y representación legal del socio Numael Guerrero A. 
No presenta, formato N° 1 Carta presentación de oferta. 
</t>
  </si>
  <si>
    <t xml:space="preserve">Si bien es cierto el proponente en el término del traslado allegó formato 1, carta presentación de oferta, este registra fecha (10/07/2025) posterior al cierre del proceso de selección, por lo cual se aplica el literal Q del numeral 2.25.1 del pliego de condiciones definitivo, el cual lo siguiente:
“Q. Cuando el proponente no subsane, subsane en forma incorrecta o subsane fuera del término fijado en el pliego de condiciones, la información o documentación solicitada respecto de un requisito o documento habilitante.”
</t>
  </si>
  <si>
    <t> 103 - MUNICIPIO GUAVIARE 1 - CALAMAR	104 - MUNICIPIO GUAVIARE 2 - EL RETORNO	105 - MUNICIPIO GUAVIARE 3 - MIRAFLORES	106 - MUNICIPIO GUAVIARE 4 - SAN JOSE DEL GUAVIARE</t>
  </si>
  <si>
    <t xml:space="preserve"> ANDRES FELIPE GALLEGO GIRALDO
 (DEL MONTE)</t>
  </si>
  <si>
    <t>1121923813-2</t>
  </si>
  <si>
    <t xml:space="preserve">CUMPLE </t>
  </si>
  <si>
    <t>Debe allegar acreditación de experiencia en los grupos de: frutas procesadas  En consecuencia, se requiere subsanar conforme a lo dispuesto en el numeral 16.19.1 del Pliego de Condiciones, acreditando experiencia específica para dichos grupos.</t>
  </si>
  <si>
    <t>EL PROPONENTE QUEDA HABILITADO PARA EL GRUPO DE BEBIDAS PORQUE NO ALLEGO EXPERIENCIA PARA FRUTA PROCESADA</t>
  </si>
  <si>
    <t>68 - NORTE - AGUSTIN CODAZZI, 68 - NORTE - VALLEDUPAR, 113 - MEDIA GUAJIRA - RIOHACHA, 115 - BAJA GUAJIRA - BARRANCAS, 115 - BAJA GUAJIRA - DISTRACCION, 115 - BAJA GUAJIRA - EL MOLINO, 115 - 
BAJA GUAJIRA - FONSECA, 115 - BAJA GUAJIRA - HATONUEVO, 115 - BAJA GUAJIRA - LA JAGUA DEL PILAR, 115 - BAJA GUAJIRA - SAN JUAN DEL CESAR, 115 - BAJA GUAJIRA - URUMITA, 115 - BAJA GUAJIRA</t>
  </si>
  <si>
    <t xml:space="preserve"> MARIA DEL CARMEN VARGAS VERGARA (Valliety Co)</t>
  </si>
  <si>
    <t>1065616779-0</t>
  </si>
  <si>
    <t>No diligenció el formato 10A  oferta económica, razón por la cual, se rechaza la oferta de conformidad con lo establecido en el item 2.25 CAUSALES DE RECHAZO, literal  “O. La omisión de la propuesta económica o Factor Económico...”.</t>
  </si>
  <si>
    <t>2 - EJE CAQUETA - LA PEDRERA	2 - EJE CAQUETA - LA VICTORIA	2 - EJE CAQUETA - PUERTO SANTANDER	2 - EJE CAQUETA - MIRITI - PARANA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t>
  </si>
  <si>
    <t xml:space="preserve"> MAURICIO ALEJANDRO SILVA GUERRERO  (MAURICIO ALEJANDRO)</t>
  </si>
  <si>
    <t>16.13 VERIFICACIÓN DEL PAGO DE MULTAS POR INFRACCIONES AL CÓDIGO NACIONAL DE POLICÍA Y CONVIVENCIA</t>
  </si>
  <si>
    <t xml:space="preserve">Se encuentra reportado en RNMC, debe aportar el pago de las respectivas multas con fecha anterior al cierre del proceso, es decir, 03 de junio 2025. </t>
  </si>
  <si>
    <t>La oferta queda rechazada de acuerdo con lo establecido en el  Numeral 2.25.1 Literal Q. Cuando el proponente no subsane, subsane en forma incorrecta o subsane fuera del término fijado en el pliego de condiciones, la información o documentación solicitada respecto de un requisito o documento habilitante.
El proponente no aporto pago de Comparendo policial antes del cierre del proceso.</t>
  </si>
  <si>
    <t> 4 - BAJO CAUCA - CAUCASIA	11 - URABA - APARTADO	11 - URABA - ARBOLETES	11 - URABA - SAN JUAN DE URABA	22 - ZODES MOMPOX - SANTA CRUZ DE MOMPOX	26 - ZODES NORTE - CARTAGENA DE INDIAS	64 - SUR - BOLIVAR	64 - SUR - SUCRE	68 - NORTE - VALLEDUPAR	71 - DARIEN - UNGUIA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</si>
  <si>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 xml:space="preserve"> NAFER ANTONIO SAAH ARROYO (GRANJA INTEGRAL AGROPECUARIA VILLA MELISA)</t>
  </si>
  <si>
    <t>       MICROEMPRESA- EC.POPULAR</t>
  </si>
  <si>
    <t>78732224-8</t>
  </si>
  <si>
    <t>16.12 VERIFICACIÓN INEXISTENCIA ANTECEDENTES FISCALES, DISCIPLINARIOS, JUDICIALES, Y DELITOS SEXUALES</t>
  </si>
  <si>
    <t xml:space="preserve">No aporta certificado de antecedentes disciplinarios emitido por la Procuraduría de la persona juridica (es requisito habilitante el reporte emitido por la Procuraduría) </t>
  </si>
  <si>
    <t xml:space="preserve">Zuleima Esther Jacqui Barrios / ADRIANA MONTERO </t>
  </si>
  <si>
    <t xml:space="preserve">LA OFERTA ECONÓMICA NO IDENTIFICA LAS ZONAS DE COBERTURA </t>
  </si>
  <si>
    <t xml:space="preserve"> OSCAR LUIS OLIVA LEMOS (TIENDA OLIVA B19)</t>
  </si>
  <si>
    <t>78765855-7</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</si>
  <si>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183 - PACIFICO - BUENAVENTURA</t>
  </si>
  <si>
    <t xml:space="preserve"> ROBINSON CAICEDO CAICEDO (ROBINSON CAICEDO)</t>
  </si>
  <si>
    <t>16494885-9</t>
  </si>
  <si>
    <t xml:space="preserve">No aporta registro de matrícula mercantil o registro de pequeño productor
</t>
  </si>
  <si>
    <t>No acredito experiencia para el grupo de alimentos gallletas, y tampoco para leguminosas y derivados.</t>
  </si>
  <si>
    <t> 21 - BOGOTA - BOGOTA. D.C.	51 - MAGDALENA CALDENSE - LA DORADA	84 - BAJO MAGDALENA - CAPARRAPI	84 - BAJO MAGDALENA - GUADUAS	85 - GUALIVA - VILLETA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</si>
  <si>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 Luis Alfonso Avila Ramirez) CAFE CAMPESINO EXPRESS</t>
  </si>
  <si>
    <t>80321868-4</t>
  </si>
  <si>
    <t> 12 - VALLE DEL ABURRA - MEDELLIN	30 - CENTRO - TUNJA	43 - SUGAMUXI - SOGAMOSO	44 - TUNDAMA - DUITAMA	143 - ORIENTAL - SAN JOSE DE CUCUTA	160 - METROPOLITANA - BUCARAMANGA	160 - METROPOLITANA - FLORIDABLANCA	160 - METROPOLITANA - GIRON	160 - METROPOLITANA - PIEDECUESTA</t>
  </si>
  <si>
    <t>(Javier Morales González_x000D_ ) PRODUCTOS ALIMENTICIOS RICAFRUIT</t>
  </si>
  <si>
    <t>13954984-3</t>
  </si>
  <si>
    <t> 172 - COPES ESPECIAL IBAGUE - IBAGUE</t>
  </si>
  <si>
    <t>(STEPHANIA RIAÑO CASABIANCA) CAFE LAS BAYAS</t>
  </si>
  <si>
    <t>1053867281-8</t>
  </si>
  <si>
    <t xml:space="preserve">
16.19.1 Condiciones de experiencia Lote 1 – suministro o compraventa de alimentos. Para Los proponentes del SEGMENTO 1-ECONOMIA POPULAR, Y ACFC.</t>
  </si>
  <si>
    <t xml:space="preserve">
La certificación de experiencia es autocertificación, por tanto, no es válida. </t>
  </si>
  <si>
    <t>No allega formato 10A, por tanto no se identifica la zona de cobertura ofertada</t>
  </si>
  <si>
    <t>ACAMPROSAN</t>
  </si>
  <si>
    <t>901707269-8</t>
  </si>
  <si>
    <t>21 - BOGOTA - BOGOTA. D.C. 64 - SUR - FLORENCIA 93 - SOACHA - SOACHA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112 - SUR - ACEVEDO 112 - SUR - ELIAS 112 - SUR - ISNOS 112 - SUR - OPORAPA 112 - SUR - PALESTINA 112 - SUR - PITALITO 112 - SUR - SALADOBLANCO 112 - SUR - SAN AGUSTIN 112 - SUR - TIMANA 147 - BAJO PUTUMAYO - ORITO 172 - COPES ESPECIAL IBAGUE - IBAGUE 181 - SUR - PALMIRA 181 - SUR - CALI</t>
  </si>
  <si>
    <t>ACHIRAS TRADICION</t>
  </si>
  <si>
    <t>900751041-9</t>
  </si>
  <si>
    <t>ACUICOLA JACARANDA SAS</t>
  </si>
  <si>
    <t>901821883-8</t>
  </si>
  <si>
    <t xml:space="preserve"> 901821883-8</t>
  </si>
  <si>
    <t>25 - ZODES DIQUE - MAHATES 25 - ZODES DIQUE - ARJONA 25 - ZODES DIQUE - CALAMAR 25 - ZODES DIQUE - SAN CRISTOBAL 25 - ZODES DIQUE - SOPLAVIENTO 25 - ZODES DIQUE - VILLANUEVA 26 - ZODES NORTE - CARTAGENA DE INDIAS 29 - ZODES MONTES DE MARIA - MARIA LA BAJA</t>
  </si>
  <si>
    <t>AFRODESCENDIENTES REPPETA NUEBO DEL CORREGIMIENTO DE NUEVA FLORIDA MUNICIPIO DE MARIA LA BAJA  BOLIV</t>
  </si>
  <si>
    <t>901528986-2</t>
  </si>
  <si>
    <t xml:space="preserve">La certificación para acreditar la experiencia, no contempla valor del contrato ni alimentos, para verificación, de acuerdo con los grupos que presento en la oferta. </t>
  </si>
  <si>
    <t>160 - METROPOLITANA - BUCARAMANGA</t>
  </si>
  <si>
    <t>AFRUZAP (ASOCIACION DE FRUTICULTORES DE ZAPATOCA)</t>
  </si>
  <si>
    <t>900153407-5</t>
  </si>
  <si>
    <t>AGROBRISAS SAT sociedad agraria de transformacion</t>
  </si>
  <si>
    <t>901654043-1</t>
  </si>
  <si>
    <t>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t>
  </si>
  <si>
    <t>AGROCOMERCIALIZADORA VILLAMIL SAS</t>
  </si>
  <si>
    <t>901767074-5</t>
  </si>
  <si>
    <t>24 - ZODES LOBA - BARRANCO DE LOBA 26 - ZODES NORTE - CARTAGENA DE INDIAS 28 - ZODES MOJANA - MAGANGUE 29 - ZODES MONTES DE MARIA - EL CARMEN DE BOLIVAR 64 - SUR - BOLIVAR 64 - SUR - SUCRE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</si>
  <si>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AGRODISTRIBUCIONES MATIAS BALLESTA SAS</t>
  </si>
  <si>
    <t>901677155-7</t>
  </si>
  <si>
    <t>No aporta autorización al representante legal sin limitaciones para contratar con fecha anterior al 03/06/2025,</t>
  </si>
  <si>
    <t>91 - SABANA CENTRO - CAJICA	91 - SABANA CENTRO - CHIA	91 - SABANA CENTRO - TABIO	91 - SABANA CENTRO - ZIPAQUIRA	92 - SABANA OCCIDENTE - COTA	92 - SABANA OCCIDENTE - EL ROSAL	92 - SABANA OCCIDENTE - FUNZA	92 - SABANA OCCIDENTE - MOSQUERA	92 - SABANA OCCIDENTE - TENJO</t>
  </si>
  <si>
    <t>AGROINDUSTRIA FIQUITIVA PEÑA S.A.S</t>
  </si>
  <si>
    <t>PEQUEÑA EMPRESA</t>
  </si>
  <si>
    <t>901456688-2</t>
  </si>
  <si>
    <t xml:space="preserve">Rechazado por no dar cumplimiento a las condiciones previstas en el pliego de condiciones en su literal 3.2.1.1 donde se manifiesta que el segmento exclusivo para promover la participación de actores que en los términos del artículo 2.2.16.1.4. del Decreto 874 de 2024, “…se entiende por economía popular a los oficios y ocupaciones mercantiles relacionados con la producción, distribución y comercialización de bienes y
servicios, y no mercantiles, que hagan referencia a actividades domésticas o comunitarias, desarrolladas por unidades económicas de baja escala ya sea personales, familiares, micronegocios o microempresas, en cualquier sector económico. Los actores de la Economía Popular pueden realizar sus actividades de manera individual, en unidades económicas, u organizados de manera asociativa” . </t>
  </si>
  <si>
    <t>Edgar Morán</t>
  </si>
  <si>
    <t>21 - BOGOTA - BOGOTA. D.C., 147 - BAJO PUTUMAYO - PUERTO ASIS, 148 - MEDIO PUTUMAYO - MOCOA, 148 - MEDIO PUTUMAYO - VILLAGARZON</t>
  </si>
  <si>
    <t>AGROINPA AMAZONICA SAS ZOMAC BIC</t>
  </si>
  <si>
    <t>901633887-0</t>
  </si>
  <si>
    <t>AGROSUMAZ</t>
  </si>
  <si>
    <t>901696659-8</t>
  </si>
  <si>
    <t>ALEJANDRO GUEVARA PARRA</t>
  </si>
  <si>
    <t>1022350835-5</t>
  </si>
  <si>
    <t>1022350835 - 5</t>
  </si>
  <si>
    <t>171 - COPES REG SURORIENTE - ESPINAL 172 - COPES ESPECIAL IBAGUE - IBAGUE 179 - COPES ESPECIAL CAJAMARCA - CAJAMARCA</t>
  </si>
  <si>
    <t>ALFONSO MONTOYA REY</t>
  </si>
  <si>
    <t>79751153-8</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</si>
  <si>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t>
  </si>
  <si>
    <t xml:space="preserve">No aporta registro mercantil como microempresa o registro de pequeño productor.
No aporta experiencia para todos los grupos de alimentos que ofertó, debe aportar experiencia para frutas frescas. </t>
  </si>
  <si>
    <t xml:space="preserve">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</si>
  <si>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21 - BOGOTA - BOGOTA. D.C. 30 - CENTRO - TUNJA 38 - OCCIDENTE - CHIQUINQUIRA 89 - ORIENTE - QUETAME 89 - ORIENTE - UBAQUE 89 - ORIENTE - UNE 92 - SABANA OCCIDENTE - COTA 92 - SABANA OCCIDENTE - FACATATIVA 92 - SABANA OCCIDENTE - FUNZA 92 - SABANA OCCIDENTE - MADRID 92 - SABANA OCCIDENTE - MOSQUERA 94 - SUMAPAZ - FUSAGASUGA 169 - COPES REG ORIENTE - CARMEN DE APICALA 169 - COPES REG ORIENTE - MELGAR</t>
  </si>
  <si>
    <t>ALIMENPROC S.A.S</t>
  </si>
  <si>
    <t>900145701-2</t>
  </si>
  <si>
    <t>21 - BOGOTA - BOGOTA. D.C. 30 - CENTRO - TUNJA 36 - NEIRA - CHINAVITA 36 - NEIRA - GARAGOA 36 - NEIRA - MACANAL 36 - NEIRA - PACHAVITA 36 - NEIRA - SAN LUIS DE GACENO 36 - NEIRA - SANTA MARIA 41 - ORIENTE - ALMEIDA 41 - ORIENTE - CHIVOR 41 - ORIENTE - GUATEQUE 41 - ORIENTE - GUAYATA 41 - ORIENTE - LA CAPILLA 41 - ORIENTE - SOMONDOCO 41 - ORIENTE - SUTATENZA 41 - ORIENTE - TENZA 42 - RICAURTE - VILLA DE LEYVA 56 - PIEDEMONTE - VILLANUEVA 56 - PIEDEMONTE - YOPAL 91 - SABANA CENTRO - CAJICA 91 - SABANA CENTRO - CHIA 91 - SABANA CENTRO - TOCANCIPA 91 - SABANA CENTRO - ZIPAQUIRA</t>
  </si>
  <si>
    <t>ALIMENTOS ARKA SAS</t>
  </si>
  <si>
    <t>901176953-8</t>
  </si>
  <si>
    <t>No aporto certificación de experiencia de los productos ofertados</t>
  </si>
  <si>
    <t>181 - SUR - PALMIRA 181 - SUR - PRADERA 181 - SUR - EL CERRITO 181 - SUR - GINEBRA 181 - SUR - CALI 181 - SUR - CANDELARIA 181 - SUR - DAGUA 181 - SUR - FLORIDA 181 - SUR - JAMUNDI 181 - SUR - LA CUMBRE 181 - SUR - VIJES 181 - SUR - YUMBO</t>
  </si>
  <si>
    <t>ALIMENTOS TANTE S.A.S.</t>
  </si>
  <si>
    <t>900514459-8</t>
  </si>
  <si>
    <t>83 - ALTO MAGDALENA - GIRARDOT 167 - COPES REG NORTE PLAN - AMBALEMA 167 - COPES REG NORTE PLAN - ARMERO 167 - COPES REG NORTE PLAN - HONDA 167 - COPES REG NORTE PLAN - SAN SEBASTIAN DE MARIQUITA 167 - COPES REG NORTE PLAN - LERIDA 167 - COPES REG NORTE PLAN - VENADILLO 169 - COPES REG ORIENTE - CARMEN DE APICALA 169 - COPES REG ORIENTE - MELGAR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175 - COPES ESPECIAL PIEDRAS ALVARADO - ALVARADO 176 - COPES ESPECIAL SAN JUAN SAN LUIS - SAN LUIS 179 - COPES ESPECIAL CAJAMARCA - CAJAMARCA</t>
  </si>
  <si>
    <t>ALPREMA SAS</t>
  </si>
  <si>
    <t>901167351-6</t>
  </si>
  <si>
    <t>21 - BOGOTA - BOGOTA. D.C., 167 - COPES REG NORTE PLAN - SAN SEBASTIAN DE MARIQUITA, 169 - COPES REG ORIENTE - MELGAR, 171 - COPES REG SURORIENTE - GUAMO, 171 - COPES REG SURORIENTE - ESPINAL, 171 - COPES REG SURORIENTE - FLANDES, 172 - COPES ESPECIAL IBAGUE - IBAGUE, 175 - COPES ESPECIAL PIEDRAS ALVARADO - ALVARADO, 179 - COPES ESPECIAL CAJAMARCA - CAJAMARCA</t>
  </si>
  <si>
    <t>ANASUR-ASOCIACION NACIONAL DE SURGIMIENTO URBANO Y RURAL DE EMPRENDEDORES</t>
  </si>
  <si>
    <t>809010194-8</t>
  </si>
  <si>
    <t>16.5 CERTIFICADO DE EXISTENCIA Y REPRESENTACIÓN LEGAL.
16.19.1 Condiciones de experiencia Lote 1 – suministro o compraventa de alimentos. Para Los proponentes del SEGMENTO 1-ECONOMIA POPULAR, Y ACFC</t>
  </si>
  <si>
    <t>No aporta autorización al representante legal sin limitaciones de cuantía para contratar con fecha anterior al 03/06/2025, de acuerdo con lo validado en el certificado de existencia y representación legal. 
Documentos para acreditar la EXPERIENCIA aportados no cumple para el grupo (Grasas, Aceites y Derivados).</t>
  </si>
  <si>
    <t xml:space="preserve">Para el grupo de alimentos grasas aceites y derivados, Según el numeral “2.25 CAUSALES DE RECHAZO, 2.25.1 Causales de rechazo comunes para Lote 1 Suministro o compraventa de Alimentos y Lote 2 Servicios Logísticos, del pliego de condiciones, el oferente se encuentra incurso dentro de las casuales: “”,literal A.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 y “Q. Cuando el proponente no subsane, subsane en forma incorrecta o subsane fuera del término fijado en el pliego de condiciones, la información o documentación solicitada respecto de un requisito o documento habilitante.” </t>
  </si>
  <si>
    <t>5 - MAGDALENA MEDIO - PUERTO BERRIO	5 - MAGDALENA MEDIO - PUERTO TRIUNFO	8 - OCCIDENTE - SANTA FE DE ANTIOQUIA	9 - ORIENTE - EL CARMEN DE VIBORAL	9 - ORIENTE - COCORNA	9 - ORIENTE - GRANADA	9 - ORIENTE - GUARNE	9 - ORIENTE - GUATAPE	9 - ORIENTE - LA CEJA	9 - ORIENTE - LA UNION	9 - ORIENTE - MARINILLA	9 - ORIENTE - NARIÑO	9 - ORIENTE - PEÑOL	9 - ORIENTE - RETIRO	9 - ORIENTE - RIONEGRO	10 - SUROESTE - AMAGA	10 - SUROESTE - FREDONIA	10 - SUROESTE - LA PINTADA	10 - SUROESTE - SALGAR	10 - SUROESTE - SANTA BARBARA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21 - BOGOTA - BOGOTA. D.C.	30 - CENTRO - TUNJA	38 - OCCIDENTE - CHIQUINQUIRA	43 - SUGAMUXI - SOGAMOSO	44 - TUNDAMA - DUITAMA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54 - ZONA CENTRO - FLORENCIA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107 - CENTRO - ALTAMIRA	107 - CENTRO - GARZON	107 - CENTRO - GIGANTE	108 - NORTE - AIPE	112 - SUR - SAN AGUSTIN	125 - CAPITAL - CORDILLERA - VILLAVICENCIO	142 - OCCIDENTE - SAN CALIXTO	158 - SOTO NORTE - CALIFORNIA	160 - METROPOLITANA - BUCARAMANGA	180 - CENTRO - CALIMA	181 - SUR - CALI</t>
  </si>
  <si>
    <t>ANDERSON IVAN MONTENEGRO (ARRACACHAS TOLEDO)</t>
  </si>
  <si>
    <t>1007531198-4</t>
  </si>
  <si>
    <t xml:space="preserve">16.14 CONSULTA CERTIFICADO REDAM - REGISTRO DE DEUDORES ALIMENTARIOS MOROSOS
16.10 DECLARACIÓN JURAMENTADA DE PAGOS CORRESPONDIENTES A LOS SISTEMAS DE SEGURIDAD SOCIAL Y APORTES PARAFISCALES (PERSONAS NATURALES) – FORMATO 6 </t>
  </si>
  <si>
    <t xml:space="preserve">No aporta certificado REDAM
No firmó el formato 6 - declaración juramentada de pagos correspondientes a seguridad social </t>
  </si>
  <si>
    <t>38 - OCCIDENTE - CHIQUINQUIRA</t>
  </si>
  <si>
    <t>ANDERSON YAMID NINO PARRA</t>
  </si>
  <si>
    <t>1002525447-0</t>
  </si>
  <si>
    <t>59 - CENTRO - CAJIBIO 59 - CENTRO - POPAYAN 59 - CENTRO - TIMBIO 60 - MACIZO - LA SIERRA 60 - MACIZO - ROSAS</t>
  </si>
  <si>
    <t>ANDREA ARANGO RAMIREZ</t>
  </si>
  <si>
    <t>1116262418-0</t>
  </si>
  <si>
    <t>Se habilito parcialmente para el grupo de alimentos Verduras, hortalizas y derivados, ya que no cotizó ningún alimento de  la categoría de alimentos Leguminosas y derivados, 
Causal 2.25.1. LITERAL O "La omisión de la propuesta económica o Factor Económico, la ausencia, omisión u ofrecimientos contradictorios, o no válidos económicamente de alguno de los elementos que hagan parte de la Propuesta Económica, o sea modificado dicho formato o si el precio ofrecido para algún ítem es cero (o) o no es cotizado"</t>
  </si>
  <si>
    <t>12 - VALLE DEL ABURRA - BELLO	12 - VALLE DEL ABURRA - CALDAS	12 - VALLE DEL ABURRA - ENVIGADO	12 - VALLE DEL ABURRA - ITAGUI	12 - VALLE DEL ABURRA - MEDELLÍN	12 - VALLE DEL ABURRA - SABANETA	16 - AREA METROPOLITANA - BARRANQUILLA	16 - AREA METROPOLITANA - SOLEDAD	26 - ZODES NORTE - CARTAGENA DE INDIAS	77 - CENTRO - MONTERÍA	163 - MONTES DE MARIA - SINCELEJO</t>
  </si>
  <si>
    <t>Angel Maria Munoz Vega</t>
  </si>
  <si>
    <t>12545429-9</t>
  </si>
  <si>
    <t>90 - RIO NEGRO - EL PEÑON 90 - RIO NEGRO - LA PALMA 90 - RIO NEGRO - PACHO 90 - RIO NEGRO - PAIME 90 - RIO NEGRO - SAN CAYETANO 90 - RIO NEGRO - TOPAIPI 90 - RIO NEGRO - VILLAGOMEZ 90 - RIO NEGRO - YACOPI</t>
  </si>
  <si>
    <t>ANUCLAPALMA (ASOCIACIÓN MUNICIPAL DE USUARIOS CAMPESINOS DE LA PALMA DEPARTAMENTO DE CUNDINAMARCA)</t>
  </si>
  <si>
    <t>901841299-1</t>
  </si>
  <si>
    <t>APIARIO MIELES  POLEN ( Jose Fernando Tapia Acula)</t>
  </si>
  <si>
    <t>88231132-5</t>
  </si>
  <si>
    <t>16 - AREA METROPOLITANA - BARRANQUILLA 16 - AREA METROPOLITANA - MALAMBO 16 - AREA METROPOLITANA - SOLEDAD 18 - CENTRO - SABANALARGA 25 - ZODES DIQUE - ARJONA 26 - ZODES NORTE - CARTAGENA DE INDIAS 28 - ZODES MOJANA - MAGANGUE 68 - NORTE - VALLEDUPAR 76 - BAJO SINU - LORICA 77 - CENTRO - MONTERIA 78 - COSTANERA - SAN BERNARDO DEL VIENTO 80 - SAN JORGE - AYAPEL 80 - SAN JORGE - MONTELIBANO 113 - MEDIA GUAJIRA - RIOHACHA 114 - ALTA GUAJIRA - MAICAO 119 - SANTA MARTA - SANTA MARTA 161 - VELEZ - SAN BENITO 162 - MOJANA - SUCRE 163 - MONTES DE MARIA - MORROA 163 - MONTES DE MARIA - SINCELEJO 164 - MORROSQUILLO - COVEÑAS 164 - MORROSQUILLO - PALMITO 164 - MORROSQUILLO - SAN ONOFRE 164 - MORROSQUILLO - SAN JOSE DE TOLUVIEJO 164 - MORROSQUILLO - SANTIAGO DE TOLU 165 - SABANAS - COROZAL 165 - SABANAS - SAMPUES 166 - SAN JORGE - SAN MARCOS</t>
  </si>
  <si>
    <t>ARROCERRA AGROCOLOMBIA LR</t>
  </si>
  <si>
    <t>901820491-1</t>
  </si>
  <si>
    <t>ASAMM</t>
  </si>
  <si>
    <t>901496426-0</t>
  </si>
  <si>
    <t>90149642-6</t>
  </si>
  <si>
    <t>5 - MAGDALENA MEDIO - CARACOLI 5 - MAGDALENA MEDIO - MACEO 5 - MAGDALENA MEDIO - PUERTO BERRIO 5 - MAGDALENA MEDIO - PUERTO NARE 11 - URABA - APARTADO 11 - URABA - ARBOLETES 11 - URABA - CAREPA 11 - URABA - CHIGORODO 11 - URABA - MURINDO 11 - URABA - MUTATA 11 - URABA - NECOCLI 11 - URABA - SAN JUAN DE URABA 11 - URABA - SAN PEDRO DE URABA 11 - URABA - TURBO 11 - URABA - VIGIA DEL FUERTE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83 - ALTO MAGDALENA - NILO 83 - ALTO MAGDALENA - RICAURTE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</si>
  <si>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ASOAGROMEVA ( ASOCIACIÓN CAMPESINA DE PRODUCTORES Y COMERCIALIZADORES AGRICOLAS, PECUARIOS,
PISCICOLAS, MINEROS – ENERGETICOS, BAJO LINEAMIENTOS DE ECONOMIA CIRCULAR Y CON SOLUCIONES
BASADAS EN LA NATURALEZA DE EL VARAL)</t>
  </si>
  <si>
    <t>901948150-4</t>
  </si>
  <si>
    <t>16.14 CONSULTA CERTIFICADO REDAM - REGISTRO DE DEUDORES ALIMENTARIOS MOROSOS
16.19.1 Condiciones de experiencia Lote 1 – suministro o compraventa de alimentos. Para Los proponentes del SEGMENTO 1-ECONOMIA POPULAR, Y ACFC
16.5 CERTIFICADO DE EXISTENCIA Y REPRESENTACIÓN LEGAL</t>
  </si>
  <si>
    <t xml:space="preserve">No aportó el certificado REDAM
No aporta certificación de experiencia para los grupos de alimentos que ofertó
No aporta autorización de junta directiva para contratar sin límite de cuantía. </t>
  </si>
  <si>
    <t>ASOBANAPARE (ASOCIACION DE BANANEROS DE SAN JOSE DE PARE)</t>
  </si>
  <si>
    <t>901521128-8</t>
  </si>
  <si>
    <t>No aportó la oferta económica, formato 10A, razón por la cual, se rechaza la oferta de conformidad con lo establecido en el item 2.25 CAUSALES DE RECHAZO, literal  “O. La omisión de la propuesta económica o Factor Económico...”</t>
  </si>
  <si>
    <t>29 - ZODES MONTES DE MARIA - CORDOBA 76 - BAJO SINU - LORICA 76 - BAJO SINU - TUCHIN 77 - CENTRO - MONTERIA 78 - COSTANERA - MOÑITOS 78 - COSTANERA - SAN BERNARDO DEL VIENTO 163 - MONTES DE MARIA - COLOSO 163 - MONTES DE MARIA - OVEJAS 163 - MONTES DE MARIA - SINCELEJO 164 - MORROSQUILLO - SANTIAGO DE TOLU 165 - SABANAS - EL ROBLE 165 - SABANAS - SAMPUES 165 - SABANAS - SAN PEDRO 166 - SAN JORGE - SAN MARCOS</t>
  </si>
  <si>
    <t>ASOCAIN (ASOCIACION DE MUJERES CAMPESINAS AFROCOLOMBIANAS INDIGENAS)</t>
  </si>
  <si>
    <t>901837948-8</t>
  </si>
  <si>
    <t>116 - CENTRO - CHIVOLO 116 - CENTRO - NUEVA GRANADA 116 - CENTRO - PLATO 116 - CENTRO - TENERIFE 118 - RIO - ZAPAYAN</t>
  </si>
  <si>
    <t>ASOCAMVIC (ASOCIACION CAMPESINA AGRICULTORES LA VICTORIA)</t>
  </si>
  <si>
    <t>901837463-8</t>
  </si>
  <si>
    <t>16.5 CERTIFICADO DE EXISTENCIA Y REPRESENTACIÓN LEGAL.EL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</si>
  <si>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El certificado de experiencia presentado no contiene todos los grupos de alimentos presentados.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</si>
  <si>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subsano en debida forma, limitando la contratación sin limite de cuantia a un año. Cabe recordar que la vigencia del acuerdo es de dos años, por lo tanto se rechaza esta oferta según el literal Q de las causales de rechazo del pliego de condiciones.</t>
  </si>
  <si>
    <t>4 - BAJO CAUCA - CAUCASIA, 4 - BAJO CAUCA - NECHI, 4 - BAJO CAUCA - TARAZA, 11 - URABA - APARTADO, 11 - URABA - ARBOLETES, 11 - URABA - CAREPA, 11 - URABA - CHIGORODO, 11 - URABA - MURINDO, 11 - URABA - MUTATA, 11 - URABA - NECOCLI, 11 - URABA - SAN JUAN DE URABA, 11 - URABA - SAN PEDRO DE URABA, 11 - URABA - TURBO, 18 - CENTRO - BARANOA, 18 - CENTRO - SABANALARGA, 18 - CENTRO - USIACURI, 19 - ORIENTAL - PALMAR DE VARELA, 19 - ORIENTAL - PONEDERA, 19 - ORIENTAL - SABANAGRANDE, 19 - ORIENTAL - SANTO TOMAS, 22 - ZODES MOMPOX - SANTA CRUZ DE MOMPOX, 25 - ZODES DIQUE - SOPLAVIENTO, 25 - ZODES DIQUE - VILLANUEVA, 26 - ZODES NORTE - CARTAGENA DE INDIAS, 26 - ZODES NORTE - SANTA ROSA, 26 - ZODES NORTE - TURBACO, 26 - ZODES NORTE - TURBANA</t>
  </si>
  <si>
    <t>ASOCIACIAN AGROPECUARIA VIVIMOS DEL CAMPO</t>
  </si>
  <si>
    <t>901878790-7</t>
  </si>
  <si>
    <t xml:space="preserve">16.19.1 Condiciones de experiencia Lote 1 – suministro o compraventa de alimentos. Para Los proponentes del SEGMENTO 1-ECONOMIA POPULAR, Y ACFC
16.5 CERTIFICADO DE EXISTENCIA Y REPRESENTACIÓN LEGAL.
16.16.4 Registro Único Tributario
</t>
  </si>
  <si>
    <t>La certificación para acreditar la experiencia, no contempla valor del contrato ni alimentos, para verificación, de acuerdo con los grupos que presento en la oferta. 
El certificado de existencia y representacion legal no cumple con la fecha de expedición. 
El proponente no presento Registro Único Tributario.</t>
  </si>
  <si>
    <t>La Agencia Nacional de Contratación Pública Colombia Compra Eficiente informa al proponente que se rechaza los alimentos Carnes Frescas (Refrigeradas o Congeladas), Huevos, Conservas de frutas/ hortalizas/ leguminosas, Frutas frescas, Galletas, Verduras, hortalizas y derivados, según el numeral del pliego de condiciones 2.25.1 Causales de rechazo comunes para Lote 1 Suministro o compraventa de Alimentos y Lote 2 Servicios Logísticos, literal A.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t>
  </si>
  <si>
    <t>25 - ZODES DIQUE - MAHATES, 25 - ZODES DIQUE - ARJONA, 25 - ZODES DIQUE - SAN ESTANISLAO, 25 - ZODES DIQUE - VILLANUEVA, 26 - ZODES NORTE - CARTAGENA DE INDIAS, 26 - ZODES NORTE - SANTA ROSA, 29 - ZODES MONTES DE MARIA - EL CARMEN DE BOLIVAR, 29 - ZODES MONTES DE MARIA - MARIA LA BAJA</t>
  </si>
  <si>
    <t>Asociacion acuaponica juvenil Las piedras</t>
  </si>
  <si>
    <t>901550825-7</t>
  </si>
  <si>
    <t xml:space="preserve">16.14 CONSULTA CERTIFICADO REDAM - REGISTRO DE DEUDORES 
ALIMENTARIOS MOROSOS  </t>
  </si>
  <si>
    <t>De acuerdo con lo establecido en el numeral 16.14 CONSULTA CERTIFICADO REDAM - REGISTRO DE DEUDORES  ALIMENTARIOS MOROSOS el proponente debe allegar este certificado dado que se encuentra vencido antes de la fecha de cierre.</t>
  </si>
  <si>
    <t>Debido a que el proponente no allego el certificado de REDAM con fecha de validación posterior al 05/05/2025, se rechaza la oferta porque no allego la información o documentación solicitada respecto de un requisito o documento habilitante. Según el pliego de condiciones en su numeral 16.14 CONSULTA CERTIFICADO REDAM - REGISTRO DE DEUDORES 
ALIMENTARIOS MOROSOS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t>
  </si>
  <si>
    <t>113 - MEDIA GUAJIRA - RIOHACHA	113 - MEDIA GUAJIRA - DIBULLA</t>
  </si>
  <si>
    <t>ASOCIACION AFRODESCENDIENTE DE NIÑOS, ADOLECENTES Y JOVENES BARULE</t>
  </si>
  <si>
    <t>901827260-7</t>
  </si>
  <si>
    <t>16.3 CARTA DE PRESENTACIÓN DE LA PROPUESTA – FORMATO 1
16.4 COMPROMISO ANTICORRUPCIÓN – FORMATO 2
16.9 - CERTIFICADO DE PAGOS DE SEGURIDAD SOCIAL Y APORTES PARAFISCALES (PERSONAS JURÍDICAS) – FORMATO 5.</t>
  </si>
  <si>
    <t xml:space="preserve">901827206-7	
</t>
  </si>
  <si>
    <t xml:space="preserve">No presenta formato 1, formato 2 y formato 5 requerido
Podrá subsanar este requisito hasta el 17 de julio 2025 a las 11:59pm a través de la plataforma de Mi Mercado Popular </t>
  </si>
  <si>
    <t>Rainer José Gutiérrez Granados</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</si>
  <si>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22 - ZODES MOMPOX - CICUCO	22 - ZODES MOMPOX - MARGARITA	22 - ZODES MOMPOX - SANTA CRUZ DE MOMPOX	22 - ZODES MOMPOX - SAN FERNANDO	22 - ZODES MOMPOX - TALAIGUA NUEVO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113 - MEDIA GUAJIRA - RIOHACHA	113 - MEDIA GUAJIRA - DIBULLA	114 - ALTA GUAJIRA - MAICAO	114 - ALTA GUAJIRA - MANAURE	114 - ALTA GUAJIRA - URIBIA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t>
  </si>
  <si>
    <t>ASOCIACION AGRARIA TURISTICA Y PESQUERA DE LA DEPRESION MOMPOSINA</t>
  </si>
  <si>
    <t>901819740-7</t>
  </si>
  <si>
    <t>16.3 CARTA DE PRESENTACIÓN DE LA PROPUESTA – FORMATO 1
16.4 COMPROMISO ANTICORRUPCIÓN – FORMATO 2
16.9 - CERTIFICADO DE PAGOS DE SEGURIDAD SOCIAL Y APORTES PARAFISCALES (PERSONAS JURÍDICAS) – FORMATO 5.
16.14 CONSULTA CERTIFICADO REDAM - REGISTRO DE DEUDORES ALIMENTARIOS MOROSOS</t>
  </si>
  <si>
    <t xml:space="preserve">901819740-7	
</t>
  </si>
  <si>
    <t xml:space="preserve">No presenta formato 1, formato 2 y formato 5 requerido
No aporta certificado REDAM
Podrá subsanar este requisito hasta el 17 de julio 2025 a las 11:59pm a través de la plataforma de Mi Mercado Popular </t>
  </si>
  <si>
    <t xml:space="preserve">La Agencia Nacional de Contratación Pública Colombia Compra Eficiente le informa que su oferta es RECHAZADA con razón al numeral 2.25.1 literal Q del pliego de condiciones "Cuando el proponente no subsane, subsane en forma incorrecta o subsane fuera del término fijado en el pliego de condiciones, la información o documentación solicitada respecto de un requisito o documento habilitante."  </t>
  </si>
  <si>
    <t>76 - BAJO SINU - CHIMA	76 - BAJO SINU - COTORRA	76 - BAJO SINU - LORICA	76 - BAJO SINU - MOMIL	77 - CENTRO - MONTERIA	78 - COSTANERA - CANALETE	78 - COSTANERA - SAN ANTERO	79 - SABANAS - CHINU	80 - SAN JORGE - PUERTO LIBERTADOR	81 - SINU MEDIO - CIENAGA DE ORO	81 - SINU MEDIO - SAN PELAYO</t>
  </si>
  <si>
    <t>ASOCIACION AGRICOLA LA GLORIA DE SION</t>
  </si>
  <si>
    <t>901648585-7</t>
  </si>
  <si>
    <t xml:space="preserve">901648585-7	
</t>
  </si>
  <si>
    <t xml:space="preserve">Certificado de existencia y representación legal vencido
Podrá subsanar este requisito hasta el 17 de julio 2025 a las 11:59pm a través de la plataforma de Mi Mercado Popular </t>
  </si>
  <si>
    <t xml:space="preserve">La Agencia Nacional de Contratación Pública Colombia Compra Eficiente le informa que su oferta es RECHAZADA con razón al numeral 2.25.1 literal Q del pliego de condiciones "Cuando el proponente no subsane, subsane en forma incorrecta o subsane fuera del término fijado en el pliego de condiciones, la información o documentación solicitada respecto de un requisito o documento habilitante." </t>
  </si>
  <si>
    <t>ASOCIACION AGRICOLA Y PECUARIA AGUAMONA RESTREPO</t>
  </si>
  <si>
    <t>901923541-2</t>
  </si>
  <si>
    <t>901923541 - 2</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</si>
  <si>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t>
  </si>
  <si>
    <t>ASOCIACION AGROAFRO</t>
  </si>
  <si>
    <t>901539259-3</t>
  </si>
  <si>
    <t>ASOCIACION AGROGUAMO BUEN FUTURO</t>
  </si>
  <si>
    <t>901061097-3</t>
  </si>
  <si>
    <t>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DONMATIAS	7 - NORTE - ENTRERRIOS	7 - NORTE - SAN PEDRO DE LOS MILAGROS	7 - NORTE - SANTA ROSA de osos	7 - NORTE - YARUMAL	8 - OCCIDENTE - ANZA	8 - OCCIDENTE - BURITICA	8 - OCCIDENTE - CAÑASGORDAS	8 - OCCIDENTE - EBEJICO	8 - OCCIDENTE - FRONTINO	8 - OCCIDENTE - GIRALDO	8 - OCCIDENTE - HELICONIA	8 - OCCIDENTE - LIBORINA	8 - OCCIDENTE - OLAYA	8 - OCCIDENTE - PEQUE	8 - OCCIDENTE - SABANALARGA	8 - OCCIDENTE - SAN JERONIMO	8 - OCCIDENTE - SANTA FE DE ANTIOQUIA	8 - OCCIDENTE - SOPETRAN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CARAMANTA	10 - SUROESTE - CIUDAD BOLIVAR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VALPARAISO	10 - SUROESTE - VENECIA	11 - URABA - APARTADO	11 - URABA - ARBOLETES	11 - URABA - CAREPA	11 - URABA - CHIGORODO	11 - URABA - NECOCLI	11 - URABA - SAN JUAN DE URABA	11 - URABA - SAN PEDRO DE URABA	11 - URABA - TURBO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59 - CENTRO - CAJIBIO	59 - CENTRO - EL TAMBO	59 - CENTRO - MORALES	59 - CENTRO - PIENDAMO - TUNIA	59 - CENTRO - POPAYAN	59 - CENTRO - TIMBIO	59 - CENTRO - PURACE	59 - CENTRO - Silvia	61 - NORTE - BUENOS AIRES	61 - NORTE - CALOTO	61 - NORTE - CORINTO	61 - NORTE - MIRANDA	61 - NORTE - PADILLA	61 - NORTE - PUERTO TEJADA	61 - NORTE - SANTANDER DE QUILICHAO	61 - NORTE - SUAREZ	61 - NORTE - VILLA RICA	61 - NORTE - GUACHENE	61 - NORTE - CALDONO	61 - NORTE - TORIBIO	61 - NORTE - JAMBALO	149 - PLAN - ARMENIA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t>
  </si>
  <si>
    <t>ASOCIACION AGROPECUARIA AMANDO NUESTRO CAMPO Y TIERRAS</t>
  </si>
  <si>
    <t>901921101-6</t>
  </si>
  <si>
    <t>ASOCIACION AGROPECUARIA AMBIENTAL CAMPESINA SAN ISIDRO</t>
  </si>
  <si>
    <t>900827298-2</t>
  </si>
  <si>
    <t>ASOCIACION AGROPECUARIA DE CACAOCULTORES VICTIMAS DEL CONFLICTO ARMADO DEL MUNICIPIO DE RIONEGRO SANTANDER - AROMA DE PAZ</t>
  </si>
  <si>
    <t>901223605-1</t>
  </si>
  <si>
    <t>901223605 - 1</t>
  </si>
  <si>
    <t>ASOCIACION AGROPECUARIA DE CAMPESINOS DE MATA E PITA</t>
  </si>
  <si>
    <t>901672746-7</t>
  </si>
  <si>
    <t>77 - CENTRO - MONTERIA 79 - SABANAS - CHINU 79 - SABANAS - SAHAGUN 79 - SABANAS - SAN ANDRES DE SOTAVENTO</t>
  </si>
  <si>
    <t>ASOCIACION AGROPECUARIA DE CAMPESINOS DEL CARIBE</t>
  </si>
  <si>
    <t>901661921-2</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</si>
  <si>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</si>
  <si>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ASOCIACION AGROPECUARIA DE CORDOBA</t>
  </si>
  <si>
    <t>812006093-8</t>
  </si>
  <si>
    <t>16.7 DOCUMENTO DE IDENTIDAD (Proponente o Representante Legal) 
16.19.1 Condiciones de experiencia Lote 1 – suministro o compraventa de alimentos. Para Los proponentes del SEGMENTO 1-ECONOMIA POPULAR, Y ACFC
16.9 - CERTIFICADO DE PAGOS DE SEGURIDAD SOCIAL Y APORTES PARAFISCALES (PERSONAS JURÍDICAS) – FORMATO 5.</t>
  </si>
  <si>
    <t xml:space="preserve">No aporto cedula de ciudadania 
No aporta experiencia para todos los grupos de alimentos a los que se presentó. . 
El formato 5 no se encuentra firmado ni debidamente diligenciado,  no coincide el nombre del representante legal. </t>
  </si>
  <si>
    <t xml:space="preserve">No acredita experiencia los grupos de alimentos:
Alimentos manufacturados, Amasijos, 
Bebidas, 
Carnes Frescas (Refrigeradas o Congeladas), 
Conservas de frutas/ hortalizas/ leguminosas, 
Derivados cárnicos, 
Enlatados cárnicos y derivados, 
Especias y derivados, 
Fruta procesada, 
Galletas, 
Grasas, aceites y derivados Huevos 
Lácteos fermentados 
Lácteos no fermentados Pescados y mariscos 
Productos azucarados 
Productos de panificación 
Quesos 
Sector defensa </t>
  </si>
  <si>
    <t>ASOCIACION AGROPECUARIA DE LA MANO POR  NUESTRO ANZA</t>
  </si>
  <si>
    <t>901923741-9</t>
  </si>
  <si>
    <t>No aporto carta de presentación de la propuesta</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</si>
  <si>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Formato 1 - Carta de presentación de la Oferta no se encuentra firmado por el Representante Legal.</t>
  </si>
  <si>
    <t xml:space="preserve">	22 - ZODES MOMPOX - CICUCO	22 - ZODES MOMPOX - SANTA CRUZ DE MOMPOX	22 - ZODES MOMPOX - TALAIGUA NUEVO	25 - ZODES DIQUE - MAHATES	25 - ZODES DIQUE - ARJONA	25 - ZODES DIQUE - ARROYOHONDO	25 - ZODES DIQUE - CALAMAR	25 - ZODES DIQUE - SAN CRISTOBAL	26 - ZODES NORTE - CLEMENCIA	26 - ZODES NORTE - TURBACO	28 - ZODES MOJANA - ACHI	28 - ZODES MOJANA - MAGANGUE	28 - ZODES MOJANA - MONTECRISTO	28 - ZODES MOJANA - PINILLOS	28 - ZODES MOJANA - TIQUISIO	29 - ZODES MONTES DE MARIA - EL CARMEN DE BOLIVAR	29 - ZODES MONTES DE MARIA - EL GUAMO	29 - ZODES MONTES DE MARIA - MARIA LA BAJA	29 - ZODES MONTES DE MARIA - SAN JACINTO	29 - ZODES MONTES DE MARIA - SAN JUAN NEPOMUCENO	29 - ZODES MONTES DE MARIA - ZAMBRANO
</t>
  </si>
  <si>
    <t>ASOCIACION AGROPECUARIA DE SANTA FE BOLIVAR-SINCELEJO</t>
  </si>
  <si>
    <t>901671163-9</t>
  </si>
  <si>
    <t>El proponente debe actualizar certificado de REDAM</t>
  </si>
  <si>
    <t>Asociacion Agropecuaria Ecologica Sostenible Cativo</t>
  </si>
  <si>
    <t>901474906-1</t>
  </si>
  <si>
    <t>116 - CENTRO - ARIGUANI, 116 - CENTRO - CHIVOLO, 116 - CENTRO - NUEVA GRANADA, 116 - CENTRO - PLATO, 116 - CENTRO - TENERIFE, 120 - SUR - SANTA ANA</t>
  </si>
  <si>
    <t>ASOCIACION AGROPECUARIA ESPERANZA VERDE</t>
  </si>
  <si>
    <t>901084405-8</t>
  </si>
  <si>
    <t>Debe allegar acreditación de experiencia en los grupos de: Alimentos manufacturados, Alimentos nativos, Amasijos, Bebidas, Carnes Frescas (Refrigeradas o Congeladas), Cereales y derivados, Conservas de frutas/, hortalizas/ leguminosas, Derivados cárnicos, Enlatados cárnicos y derivados, Especias y derivados, Fruta procesada, Frutas frescas, Galletas, Grasas, aceites y derivados, Lácteos fermentados, Lácteos no fermentados, Leguminosas y derivados, Pescados y mariscos, Productos azucarados, Productos de panificación, Quesos, Sector defensa, Verduras, hortalizas y derivados. En consecuencia, se requiere subsanar conforme a lo dispuesto en el numeral 16.19.1 del Pliego de Condiciones, acreditando experiencia específica para dichos grupos.</t>
  </si>
  <si>
    <t>22 - ZODES MOMPOX - MARGARITA_x000D_</t>
  </si>
  <si>
    <t>Asociacion Agropecuaria Heroes de Margarita 06</t>
  </si>
  <si>
    <t>901836319-0_x000D_</t>
  </si>
  <si>
    <t xml:space="preserve"> 901836319-0</t>
  </si>
  <si>
    <t>ASOCIACION AGROPECUARIA MAR CARIBE -ASAMAR</t>
  </si>
  <si>
    <t>901197612-1</t>
  </si>
  <si>
    <t>901197612 - 1</t>
  </si>
  <si>
    <t>78 - COSTANERA - CANALETE	78 - COSTANERA - LOS CORDOBAS	78 - COSTANERA - MOÑITOS	78 - COSTANERA - PUERTO ESCONDIDO	78 - COSTANERA - SAN ANTERO	78 - COSTANERA - SAN BERNARDO DEL VIENTO</t>
  </si>
  <si>
    <t>ASOCIACION AGROPECUARIA PEQUENOS PRODUCTORES EN LOS CORREGIMIENTOS DE CHIQUI Y OTROS</t>
  </si>
  <si>
    <t>901154400-2</t>
  </si>
  <si>
    <t>ASOCIACION AGROPECUARIA PESQUERA INDUSTRIAL Y DE CAMPESINOS VICTIMAS DEL MUNICIPIO DE MORALES BOLIVA</t>
  </si>
  <si>
    <t>901538603-1</t>
  </si>
  <si>
    <t>ASOCIACION AGROPECUARIA VALLES DE ALEGRIA</t>
  </si>
  <si>
    <t>901795835-2</t>
  </si>
  <si>
    <t>16.3 CARTA DE PRESENTACIÓN DE LA PROPUESTA – FORMATO 1
16.14 CONSULTA CERTIFICADO REDAM - REGISTRO DE DEUDORES ALIMENTARIOS MOROSOS
16.19.1 Condiciones de experiencia Lote 1 – suministro o compraventa de alimentos. Para Los proponentes del SEGMENTO 1-ECONOMIA POPULAR, Y ACFC
16.4 COMPROMISO ANTICORRUPCIÓN – FORMATO 2</t>
  </si>
  <si>
    <t>No aporto carta de presentación de la propuesta
La certificación de experiencia no cuenta con todos los grupos de alimentos ofertados
No aporto compromiso anticorrupción
No aporto certificado de REDAM</t>
  </si>
  <si>
    <t>No acredita experiencia para el grupo de alimentos:
Productos azucarados</t>
  </si>
  <si>
    <t>75 - ALTO SINU - TIERRALTA	75 - ALTO SINU - VALENCIA	80 - SAN JORGE - BUENAVISTA	80 - SAN JORGE - PLANETA RICA	81 - SINU MEDIO - CERETE	81 - SINU MEDIO - CIENAGA DE ORO	81 - SINU MEDIO - SAN CARLOS	81 - SINU MEDIO - SAN PELAYO</t>
  </si>
  <si>
    <t>ASOCIACION AGROPECUARIA VICTIMAS SEGUNDOS OCUPANTES VEREDA EL COROZO MONTERIA</t>
  </si>
  <si>
    <t>901599197-1</t>
  </si>
  <si>
    <t>16.19.1 Condiciones de experiencia Lote 1 – suministro o compraventa de alimentos. Para Los proponentes del SEGMENTO 1-ECONOMIA POPULAR, Y ACFC  
16.16.1 Registro General de Pequeños Productores de la Agricultura Campesina, Familiar y Comunitaria para el Lote 1
16.5 CERTIFICADO DE EXISTENCIA Y REPRESENTACIÓN LEGAL.</t>
  </si>
  <si>
    <t>No aporto certificado de experiencia con to el grupo de alimentos ofertados
No aporta Registro de pequeño productor
El certificado de existencia tiene limitaciones</t>
  </si>
  <si>
    <t>75 - ALTO SINU - TIERRALTA 75 - ALTO SINU - VALENCIA</t>
  </si>
  <si>
    <t>ASOCIACION AGROPECUARIA Y DE MIEL LA FORTALEZA</t>
  </si>
  <si>
    <t>900535885-2</t>
  </si>
  <si>
    <t>16.5 CERTIFICADO DE EXISTENCIA Y REPRESENTACIÓN LEGAL EL CERTIFICADO ESTA DESACTUALIZADO Y EL REPRESENTANTE LEGAL TIENE FACULTADES LIMITADAS</t>
  </si>
  <si>
    <t>No aporta autorización al representante legal sin limitaciones para contratar con fecha anterior al 03/06/2025, ademas de estar desactualizado.</t>
  </si>
  <si>
    <t>68 - NORTE - PUEBLO BELLO 68 - NORTE - VALLEDUPAR</t>
  </si>
  <si>
    <t>ASOCIACION AGROPECUARIA Y ECOLOGICA DEL CARIBE</t>
  </si>
  <si>
    <t>901356599-6</t>
  </si>
  <si>
    <t>16.3 CARTA DE PRESENTACIÓN DE LA PROPUESTA – FORMATO 1
16.4 COMPROMISO ANTICORRUPCIÓN – FORMATO 2
16.7 DOCUMENTO DE IDENTIDAD (Proponente o Representante Legal)</t>
  </si>
  <si>
    <t xml:space="preserve">No aporta formato 1 carta de presentación de la propuesta.
No aporta formato 2 compromiso anticorrupción.
No aporta documento de identidad del representante legal de la asociación.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</si>
  <si>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Durante el período de evaluación por error no se rechazo el proponente por tamaño empresarial, sin embargo durante el traslado verificando el Certificado de Existencia y Representación legal se evidencia que la asociación se encuentra como pequeña empresa, por lo anterior se rechaza la oferta según Numeral  2.25.1 literal a, del pliego de condiciones , por no cumplir con los criterios establecidos.</t>
  </si>
  <si>
    <t>Asociacion Agroproductores del Tolima Mangovipaz</t>
  </si>
  <si>
    <t>901290056-3</t>
  </si>
  <si>
    <t>asociación ambiental colombia verde y sotenible</t>
  </si>
  <si>
    <t>900859279-1</t>
  </si>
  <si>
    <t>900859279 - 1</t>
  </si>
  <si>
    <t>8 - OCCIDENTE - SANTA FE DE ANTIOQUIA	9 - ORIENTE - GUARNE	9 - ORIENTE - LA CEJA	9 - ORIENTE - MARINILLA	9 - ORIENTE - PEÑOL	9 - ORIENTE - RIONEGRO	9 - ORIENTE - EL SANTUARIO	12 - VALLE DEL ABURRA - BARBOSA	12 - VALLE DEL ABURRA - BELLO	12 - VALLE DEL ABURRA - COPACABANA	12 - VALLE DEL ABURRA - ENVIGADO	12 - VALLE DEL ABURRA - GIRARDOTA	12 - VALLE DEL ABURRA - LA ESTRELLA	12 - VALLE DEL ABURRA - MEDELLIN	12 - VALLE DEL ABURRA - SABANETA</t>
  </si>
  <si>
    <t>Asociacion Cafe Tosti</t>
  </si>
  <si>
    <t>901700581-1</t>
  </si>
  <si>
    <t xml:space="preserve">Certificado de existencia y representación legal vencido 
El representante legal se encuentra limitado por cuantía, se requiere autorización del órgano social con fecha anterior al 03 de junio 2025
</t>
  </si>
  <si>
    <t>ASOCIACION CAMPESINA AGROPECUARIA DE PEQUENOS PRODUCTORES EN CONFLUENCIA POR COLOMBIA</t>
  </si>
  <si>
    <t>901828002-8</t>
  </si>
  <si>
    <t>4 - BAJO CAUCA - CAUCASIA 11 - URABA - APARTADO 11 - URABA - ARBOLETES 11 - URABA - SAN JUAN DE URABA 22 - ZODES MOMPOX - SANTA CRUZ DE MOMPOX 26 - ZODES NORTE - CARTAGENA DE INDIAS 64 - SUR - BOLIVAR 64 - SUR - SUCRE 68 - NORTE - VALLEDUPAR 71 - DARIEN - UNGUIA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</si>
  <si>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CAMPESINA AGROPECUARIA PRODUCCIR Y PROSPERAR</t>
  </si>
  <si>
    <t>901854866-4</t>
  </si>
  <si>
    <t>No aporta autorización al representante legal sin limitaciones para contratar con fecha anterior al 03/06/2025
Debe presentar certificación de experiencia de los productos ofertados</t>
  </si>
  <si>
    <t>ASOCIACION CAMPESINA AMBIENTAL PESQUERA Y TURISTICA CUATRO BOCAS</t>
  </si>
  <si>
    <t>900996984-0</t>
  </si>
  <si>
    <t>EL término de duración de la Asociación es inferior al  plazo de ejecución y liquidación del AMP y un (1) año más</t>
  </si>
  <si>
    <t>21 - BOGOTA - BOGOTA. D.C. 91 - SABANA CENTRO - CAJICA 91 - SABANA CENTRO - CHIA 92 - SABANA OCCIDENTE - BOJACA 92 - SABANA OCCIDENTE - FACATATIVA 92 - SABANA OCCIDENTE - FUNZA 92 - SABANA OCCIDENTE - MADRID 92 - SABANA OCCIDENTE - MOSQUERA</t>
  </si>
  <si>
    <t>ASOCIACION CAMPESINA APOSENTOS BOJACA ACAB</t>
  </si>
  <si>
    <t>901753677-5</t>
  </si>
  <si>
    <t>16.19.1 Condiciones de experiencia Lote 1 – suministro o compraventa de alimentos. Para Los proponentes del SEGMENTO 1-ECONOMIA POPULAR, Y ACFC
16.14 CONSULTA CERTIFICADO REDAM - REGISTRO DE DEUDORES ALIMENTARIOS MOROSOS</t>
  </si>
  <si>
    <t xml:space="preserve">No aporta certificcación de experiencia para los grupos de alimentos que ofertó.
No aporta certificado REDAM. </t>
  </si>
  <si>
    <t>5 - MAGDALENA MEDIO - MACEO, 5 - MAGDALENA MEDIO - PUERTO BERRIO, 5 - MAGDALENA MEDIO - PUERTO NARE, 8 - OCCIDENTE - SANTA FE DE ANTIOQUIA, 12 - VALLE DEL ABURRA - MEDELLIN, 22 - ZODES MOMPOX - CICUCO, 22 - ZODES MOMPOX - SANTA CRUZ DE MOMPOX, 22 - ZODES MOMPOX - SAN FERNANDO, 22 - ZODES MOMPOX - TALAIGUA NUEVO, 51 - MAGDALENA CALDENSE - LA DORADA, 51 - MAGDALENA CALDENSE - SAMANA, 75 - ALTO SINU - TIERRALTA, 75 - ALTO SINU - VALENCIA, 76 - BAJO SINU - CHIMA, 76 - BAJO SINU - COTORRA, 76 - BAJO SINU - LORICA, 76 - BAJO SINU - MOMIL, 76 - BAJO SINU - PURISIMA DE LA CONCEPCION, 76 - BAJO SINU - TUCHIN, 81 - SINU MEDIO - CERETE, 81 - SINU MEDIO - CIENAGA DE ORO, 81 - SINU MEDIO - SAN CARLOS, 81 - SINU MEDIO - SAN PELAYO, 83 - ALTO MAGDALENA - GIRARDOT, 83 - ALTO MAGDALENA - JERUSALEN, 83 - ALTO MAGDALENA - NILO, 113 - MEDIA GUAJIRA - RIOHACHA, 113 - MEDIA GUAJIRA - DIBULLA, 114 - ALTA GUAJIRA - MANAURE, 114 - ALTA GUAJIRA - URIBIA, 115 - BAJA GUAJIRA - FONSECA, 115 - BAJA GUAJIRA - URUMITA</t>
  </si>
  <si>
    <t>ASOCIACION CAMPESINA DE MUJERES EMPRENDEDORAS DE MONTELIBANO</t>
  </si>
  <si>
    <t>901912787-1</t>
  </si>
  <si>
    <t xml:space="preserve">16.19.1 Condiciones de experiencia Lote 1 – suministro o compraventa de alimentos. Para Los proponentes del SEGMENTO 1-ECONOMIA POPULAR, Y ACFC
16.5 CERTIFICADO DE EXISTENCIA Y REPRESENTACIÓN LEGAL.
</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</si>
  <si>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t>
  </si>
  <si>
    <t>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t>
  </si>
  <si>
    <t>ASOCIACION CAMPESINA FRUTOS DE PAZ</t>
  </si>
  <si>
    <t>901647567-1</t>
  </si>
  <si>
    <t xml:space="preserve">No aporto certificación de experiencia de los productos ofertados </t>
  </si>
  <si>
    <t>180 - CENTRO - RESTREPO, 181 - SUR - PALMIRA, 181 - SUR - CALI, 181 - SUR - JAMUNDI, 181 - SUR - LA CUMBRE, 181 - SUR - VIJES, 181 - SUR - YUMBO</t>
  </si>
  <si>
    <t>ASOCIACION CAMPESINA FUTURO 2</t>
  </si>
  <si>
    <t>805028560-5</t>
  </si>
  <si>
    <t xml:space="preserve">1.No se acredita experiencia para el  grupo de alimentos (Huevos).
2. Certificado de existencia y representación legal de fecha 08/04/2025 y presenta el representante legal limitaciones para contratar.  
</t>
  </si>
  <si>
    <t>26 - ZODES NORTE - CARTAGENA DE INDIAS	28 - ZODES MOJANA - MAGANGUE	29 - ZODES MONTES DE MARIA - EL CARMEN DE BOLIVAR	64 - SUR - BOLIVAR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161 - VELEZ - BOLIVAR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182 - NORTE - BOLIVAR</t>
  </si>
  <si>
    <t>Asociacion Campesina Isla Blanca</t>
  </si>
  <si>
    <t>901728947-3</t>
  </si>
  <si>
    <t>Aportar el Certificado de los antecedentes de la junta central de contadores del revisor fiscal</t>
  </si>
  <si>
    <t>Liseth Pérez</t>
  </si>
  <si>
    <t>5 - MAGDALENA MEDIO - CARACOLI, 5 - MAGDALENA MEDIO - MACEO, 5 - MAGDALENA MEDIO - PUERTO BERRIO, 7 - NORTE - VALDIVIA, 7 - NORTE - YARUMAL, 11 - URABA - APARTADO, 11 - URABA - ARBOLETES, 11 - URABA - CAREPA, 11 - URABA - CHIGORODO, 11 - URABA - MURINDO, 11 - URABA - MUTATA, 11 - URABA - NECOCLI, 11 - URABA - SAN JUAN DE URABA, 11 - URABA - SAN PEDRO DE URABA, 13 - SABANA - ARAUCA, 13 - SABANA - PUERTO RONDON, 19 - ORIENTAL - SABANAGRANDE, 19 - ORIENTAL - SANTO TOMAS, 22 - ZODES MOMPOX - MARGARITA, 22 - ZODES MOMPOX - SANTA CRUZ DE MOMPOX, 23 - ZODES MOMPOX / ZODES LOBA - HATILLO DE LOBA, 27 - ZODES MAGDALENA MEDIO - MORALES, 28 - ZODES MOJANA - MAGANGUE, 51 - MAGDALENA CALDENSE - NORCASIA, 51 - MAGDALENA CALDENSE - SAMANA, 53 - ZONA DE RIOS - CARTAGENA DEL CHAIRA, 57 - SABANA - SAN LUIS DE PALENQUE,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83 - ALTO MAGDALENA - RICAURTE, 87 - MAGDALENA CENTRO - BITUIMA, 87 - MAGDALENA CENTRO - CHAGUANI, 113 - MEDIA GUAJIRA - RIOHACHA, 113 - MEDIA GUAJIRA - DIBULLA, 115 - BAJA GUAJIRA - URUMITA</t>
  </si>
  <si>
    <t>ASOCIACION CAMPESINA LA FORTALEZA</t>
  </si>
  <si>
    <t>901734727-4</t>
  </si>
  <si>
    <t>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</si>
  <si>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No aporta certificado de antecedentes disciplinarios emitido por la Procuraduría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</si>
  <si>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aporta el certificado de antecedentes disciplianrios de la Procuraduría General de la Nacion</t>
  </si>
  <si>
    <t>20 - COSTERA - JUAN DE ACOSTA, 20 - COSTERA - TUBARA, 22 - ZODES MOMPOX - CICUCO, 22 - ZODES MOMPOX - MARGARITA, 22 - ZODES MOMPOX - TALAIGUA NUEVO, 27 - ZODES MAGDALENA MEDIO - CANTAGALLO, 27 - ZODES MAGDALENA MEDIO - MORALES, 27 - ZODES MAGDALENA MEDIO - SANTA ROSA DEL SUR, 42 - RICAURTE - RAQUIRA, 42 - RICAURTE - TINJACA, 51 - MAGDALENA CALDENSE - LA DORADA, 51 - MAGDALENA CALDENSE - SAMANA, 51 - MAGDALENA CALDENSE - VICTORIA,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87 - MAGDALENA CENTRO - BELTRAN, 87 - MAGDALENA CENTRO - BITUIMA, 87 - MAGDALENA CENTRO - CHAGUANI, 87 - MAGDALENA CENTRO - GUAYABAL DE SIQUIMA, 87 - MAGDALENA CENTRO - PULI, 87 - MAGDALENA CENTRO - SAN JUAN DE RIOSECO, 90 - RIO NEGRO - EL PEÑON, 90 - RIO NEGRO - SAN CAYETANO, 96 - UBATE - GUACHETA, 113 - MEDIA GUAJIRA - DIBULLA, 114 - ALTA GUAJIRA - URIBIA, 115 - BAJA GUAJIRA - ALBANIA</t>
  </si>
  <si>
    <t>asociación campesina las cazuelas</t>
  </si>
  <si>
    <t>901876571-1</t>
  </si>
  <si>
    <t>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t>
  </si>
  <si>
    <t xml:space="preserve">La certificación para acreditar la experiencia, no contempla valor del contrato ni alimentos, para verificación, de acuerdo con los grupos que presento en la oferta. 
No aporta autorización al representante legal sin limitaciones de cuantía para contratar con fecha anterior al 03/06/2025, de acuerdo con lo validado en el certificado de existencia y representación legal.                                                                                                                                                                                    No aparece en la página de la registraduria. </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</si>
  <si>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aporta el certificado de antecedentes disciplianrios de la Procuraduría General de la Nacion </t>
  </si>
  <si>
    <t>ASOCIACION CAMPESINA PARA EL FORTALECIMIENTO Y DESARROLLO RURAL DEL CESAR</t>
  </si>
  <si>
    <t>901374274-4</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</si>
  <si>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Tamaño empresarial "PEQUEÑA EMPRESA"</t>
  </si>
  <si>
    <t>ian bustos</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</si>
  <si>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t>
  </si>
  <si>
    <t>ASOCIACION CAMPESINA PERLA DEL SUR</t>
  </si>
  <si>
    <t>901187819-6</t>
  </si>
  <si>
    <t>16.5 CERTIFICADO DE EXISTENCIA Y REPRESENTACIÓN LEGAL EL CERTIFICADO ESTA DESACTUALIZADO Y EL REPRESENTANTE LEGAL TIENE FACULTADES LIMITADAS
16.19.1 Condiciones de experiencia Lote 1 – suministro o compraventa de alimentos. Para Los proponentes del SEGMENTO 1-ECONOMIA POPULAR, Y ACFC</t>
  </si>
  <si>
    <t xml:space="preserve">No aporta autorización al representante legal sin limitaciones para contratar con fecha anterior al 03/06/2025, documento adjunto no cuenta con firma de todos los miembros de la junta.
No aporto certificación de experiencia de los productos ofertados </t>
  </si>
  <si>
    <t>4 - BAJO CAUCA - CAUCASIA 11 - URABA - APARTADO 11 - URABA - ARBOLETES 11 - URABA - SAN JUAN DE URABA 22 - ZODES MOMPOX - SANTA CRUZ DE MOMPOX 26 - ZODES NORTE - CARTAGENA DE INDIAS 64 - SUR - BOLIVAR 64 - SUR - SUCRE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</si>
  <si>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CAMPESINA PIE FIRME SOMOS AGRO</t>
  </si>
  <si>
    <t>901805936-2</t>
  </si>
  <si>
    <t>El certificado de experiencia no presenta fecha de inicio y finalizacion del contrato ademas no cuenta con todos los grupos de alimentos presentados, El certificado de existencia y representacion legal el representante legal esta limitado en cuantia.</t>
  </si>
  <si>
    <t>Asociacion campesina pijao</t>
  </si>
  <si>
    <t>901840027-0</t>
  </si>
  <si>
    <t>4 - BAJO CAUCA - CAUCASIA	11 - URABA - APARTADO	11 - URABA - ARBOLETES	11 - URABA - CAREPA	11 - URABA - CHIGORODO	11 - URABA - MURINDO	11 - URABA - MUTATA	11 - URABA - NECOCLI	11 - URABA - SAN JUAN DE URABA	11 - URABA - SAN PEDRO DE URABA	11 - URABA - TURBO	11 - URABA - VIGIA DEL FUERTE	22 - ZODES MOMPOX - SANTA CRUZ DE MOMPOX	26 - ZODES NORTE - CARTAGENA DE INDIAS	64 - SUR - BOLIVAR	64 - SUR - SUCRE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</si>
  <si>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CAMPESINA POR MIS DERECHOS</t>
  </si>
  <si>
    <t>901071618-3</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</si>
  <si>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</si>
  <si>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 xml:space="preserve"> 901071618-3_x000D_</t>
  </si>
  <si>
    <t xml:space="preserve">Representante legal limitado, se requiere autorización del órgano social para contratar sin límite de cuantía. 
No aporta experiencia para todos los grupos de alimentos a los que se presentó (pendiente galletas, leguminozas y derivados)
No aporta el certificado REDAM </t>
  </si>
  <si>
    <t xml:space="preserve">148 - MEDIO PUTUMAYO - VILLAGARZON					</t>
  </si>
  <si>
    <t>Asociacion Campesina Sembradores de Futuro</t>
  </si>
  <si>
    <t>907877507-4</t>
  </si>
  <si>
    <t>901877507-4</t>
  </si>
  <si>
    <t>116 - CENTRO - ARIGUANI 116 - CENTRO - CHIVOLO 116 - CENTRO - NUEVA GRANADA 116 - CENTRO - PLATO 116 - CENTRO - TENERIFE 120 - SUR - SANTA ANA</t>
  </si>
  <si>
    <t>ASOCIACION CAMPESINA TOROSENTAO</t>
  </si>
  <si>
    <t>900766477-1</t>
  </si>
  <si>
    <t>No aporta autorización al representante legal sin limitaciones para contratar con fecha anterior al 03/06/2025
Debe presentar certificación de experiencia de los productos ofertados
El certificado de experiencia no cuenta con todos los grupos de alimentos ofertados.</t>
  </si>
  <si>
    <t>4 - BAJO CAUCA - CAUCASIA	
11 - URABA - APARTADO	
11 - URABA - ARBOLETES	
11 - URABA - SAN JUAN DE URABA	
22 - ZODES MOMPOX - SANTA CRUZ DE MOMPOX	
26 - ZODES NORTE - CARTAGENA DE INDIAS	
64 - SUR - BOLIVAR	
64 - SUR - SUCRE	
68 - NORTE - VALLEDUPAR	
71 - DARIEN - UNGUIA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</si>
  <si>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ASOCIACION CAMPESINA UNIDOS PARA EL DESARROLLO AGROINDUSTRIAL VEREDA LA PANCHA</t>
  </si>
  <si>
    <t>900691471-4</t>
  </si>
  <si>
    <t>ASOCIACION CAMPESINA Y AGROPECUARIA AGROCULTURA VIVA</t>
  </si>
  <si>
    <t>900182774-7</t>
  </si>
  <si>
    <t>LA ANCP-CCE INFORMA QUE SEGÚN PLIEGO DE CONDICIONES  EL NUMERAL 16.19, DEBE APORTAR FACTURA POR CADA GRUPO DE ALIMENTOS OFERTADO 
16.3 CARTA DE PRESENTACIÓN DE LA PROPUESTA – FORMATO 1
16.4 COMPROMISO ANTICORRUPCIÓN – FORMATO 2
16.7 DOCUMENTO DE IDENTIDAD (Proponente o Representante Legal)</t>
  </si>
  <si>
    <t xml:space="preserve">No aporta factura por cada grupo de alimentos ofertados
No aporta formato 1 carta de presentación de la propuesta.
No aporta formato 2 compromiso anticorrupción.
No aporta documento de identidad del representante legal de la asociación. </t>
  </si>
  <si>
    <t>3.Cartagena	4.Barranquilla	5.Sincelejo</t>
  </si>
  <si>
    <t>ASOCIACION CAMPESINA Y AGROPECUARIA SEMILLAS DE LIBERTAD</t>
  </si>
  <si>
    <t>901767842-5</t>
  </si>
  <si>
    <t xml:space="preserve">
16.5 CERTIFICADO DE EXISTENCIA Y REPRESENTACIÓN LEGAL (establece limite pero no lo especifica)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</si>
  <si>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PROPONENTE NO COTIZA AL MENOS UN ALIMENTO PARA EL GRUPO LACTEOS FERMENTADOS, POR TAL RAZÓN SE RECHAZA LA OFERTA PARA ESTE GRUPO, HACIENDO EFECTIVA LA CAUSAL DE RECHAZO "O" ESPECIFICADA EN EL NUMERAL 2.25.1 DEL PLIEGO DE CONDICIONES 
Para los productos o grupos de alimentos que el proponente oferta, se debe allegar el Certifficado de Experiencia conforme a lo estipulado en el numeral 16.19.1 del Pliego de Condiciones, dado que falta el valor del contrato y productos y/o grupos de alimentos vendidos)
Allegar el Formato 5 CERTIFICADO DE PAGOS DE SEGURIDAD SOCIAL Y APORTES PARAFISCALES (PERSONAS JURÍDICAS) debidamente diligenciado
Allegar CERTIFICADO REDAM - REGISTRO DE DEUDORES ALIMENTARIOS MOROSOS
Allegar Certificado Procuraduría (Antecedentes disciplinarios) de la Asociación (Nit Persona Jurídica)</t>
  </si>
  <si>
    <t>No acredita experiencia para el Grupo de Alimento QUESOS.
El proponente no allegó el Acta de la junta directiva donde se autoriza al Representante Legal para contratar sin límite de cuantía. 
Causal de recchazo: 
2.25.1 Literal Q Cuando el proponente no subsane, subsane en forma incorrecta o subsane fuera del término fijado en el pliego de condiciones, la información o documentación solicitada respecto de un requisito o documento habilitante.</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</si>
  <si>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163 - MONTES DE MARIA - SINCELEJO</t>
  </si>
  <si>
    <t>Asociacion Campesina y Social de Bajo Grande</t>
  </si>
  <si>
    <t>901634029-2</t>
  </si>
  <si>
    <t xml:space="preserve">16.5 CERTIFICADO DE EXISTENCIA Y REPRESENTACIÓN LEGAL REQUIERE AUTORIZACIÓN DE LA JUNTA DIRECTIVA SIN LIMITE DE CUANTÍA.
16.7 DOCUMENTO DE IDENTIDAD (Proponente o Representante Legal)
</t>
  </si>
  <si>
    <t>No aporta documento de identidad
El certificado de existencia y representación legal tiene limitaciones se requiere autorización del órgano social</t>
  </si>
  <si>
    <t>ASOCIACION CAMPESINOS POR LA PAZ Y LA TIERRA</t>
  </si>
  <si>
    <t>901867388-1</t>
  </si>
  <si>
    <t>4 - BAJO CAUCA - CAUCASIA, 4 - BAJO CAUCA - EL BAGRE, 4 - BAJO CAUCA - NECHI, 11 - URABA - APARTADO, 11 - URABA - ARBOLETES, 11 - URABA - SAN JUAN DE URABA,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182 - NORTE - BOLIVAR</t>
  </si>
  <si>
    <t>ASOCIACION CAMPESINOS VICTIMAS DE MONTEVIDEO</t>
  </si>
  <si>
    <t>901504838-7</t>
  </si>
  <si>
    <t>16.19.1 Condiciones de experiencia Lote 1 – suministro o compraventa de alimentos. Para Los proponentes del SEGMENTO 1-ECONOMIA POPULAR, Y ACFC.  16.12 VERIFICACIÓN INEXISTENCIA ANTECEDENTES FISCALES, DISCIPLINARIOS, JUDICIALES, Y DELITOS SEXUALES
16.5 CERTIFICADO DE EXISTENCIA Y REPRESENTACIÓN LEGAL.</t>
  </si>
  <si>
    <t xml:space="preserve">1, Debe subsanar experiencia, no aporta valores y tampoco los alimentos suministrados.
2 No aporta el acta del órgano social para contratar sin límite cuantía, con fecha anterior al cierre de presentación de ofertas, es decir 03 de junio 2025. </t>
  </si>
  <si>
    <t>21 - BOGOTA - BOGOTA. D.C.	85 - GUALIVA - LA VEGA	85 - GUALIVA - SAN FRANCISCO	85 - GUALIVA - SASAIMA	85 - GUALIVA - UTICA	85 - GUALIVA - VILLETA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94 - SUMAPAZ - ARBELAEZ	94 - SUMAPAZ - FUSAGASUGA	94 - SUMAPAZ - GRANADA	94 - SUMAPAZ - SAN BERNARDO	94 - SUMAPAZ - SILVANIA	95 - TEQUENDAMA - ANAPOIMA	95 - TEQUENDAMA - APULO	95 - TEQUENDAMA - LA MESA	95 - TEQUENDAMA - TENA</t>
  </si>
  <si>
    <t>Asociacion Colombiana de Productores Agroindustriales Acoproagro In</t>
  </si>
  <si>
    <t>901790356-3</t>
  </si>
  <si>
    <t>No aporto formato de experiencia con todos los grupos de alimentos ofertados. Se otorga puntage con el Formato 8A, no se le dieron los puntos 5 (certificado de manipulación de alimentos dado que quien certifica no es una entidad acreditada para emitir certificados educativos formales, 6. Ya que el contrato se encuentra en ejecución y no aporta entrega a satisfacción, el 8. Sin partidas arancelarias.</t>
  </si>
  <si>
    <t>8 - OCCIDENTE - SABANALARGA, 16 - AREA METROPOLITANA - BARRANQUILLA, 16 - AREA METROPOLITANA - GALAPA, 16 - AREA METROPOLITANA - MALAMBO, 16 - AREA METROPOLITANA - PUERTO COLOMBIA, 16 - AREA METROPOLITANA - SOLEDAD, 17 - SUR - CAMPO DE LA CRUZ, 18 - CENTRO - BARANOA, 18 - CENTRO - SABANALARGA, 19 - ORIENTAL - SABANAGRANDE</t>
  </si>
  <si>
    <t>ASOCIACION COLOMBIANA PROSPERA Y VISIBLE</t>
  </si>
  <si>
    <t>901857382-5</t>
  </si>
  <si>
    <t>7 - NORTE - TOLEDO</t>
  </si>
  <si>
    <t>ASOCIACION COLOMBIANA TODO EN AGRICULTURA -ASOCOLTEA-</t>
  </si>
  <si>
    <t>901419713-1</t>
  </si>
  <si>
    <t>16.5 CERTIFICADO DE EXISTENCIA Y REPRESENTACIÓN LEGAL EL CERTIFICADO ESTA DESACTUALIZADO Y EL REPRESENTANTE LEGAL TIENE FACULTADES LIMITADAS, 16.14 CONSULTA CERTIFICADO REDAM - REGISTRO DE DEUDORES ALIMENTARIOS MOROSOS</t>
  </si>
  <si>
    <t>No aporta autorización al representante legal sin limitaciones para contratar con fecha anterior al 03/06/2025, no aporta el certificado de deudores morosos alimentarios REDAM</t>
  </si>
  <si>
    <t>Asociacion corregimental de usuarios campesinos de cispataca</t>
  </si>
  <si>
    <t>823003535-8</t>
  </si>
  <si>
    <t>823003535 - 8</t>
  </si>
  <si>
    <t>181 - SUR - PALMIRA	181 - SUR - PRADERA	181 - SUR - EL CERRITO	181 - SUR - GINEBRA	181 - SUR - CALI	181 - SUR - CANDELARIA	181 - SUR - DAGUA	181 - SUR - FLORIDA	181 - SUR - JAMUNDI	181 - SUR - LA CUMBRE	181 - SUR - VIJES	181 - SUR - YUMBO</t>
  </si>
  <si>
    <t>ASOCIACION CUNICOLA SENOR CONEJO</t>
  </si>
  <si>
    <t>901290959-9</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</si>
  <si>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allega el documento. </t>
  </si>
  <si>
    <t>30 - CENTRO - CHIVATA	30 - CENTRO - COMBITA	30 - CENTRO - SAMACA	30 - CENTRO - SIACHOQUE	30 - CENTRO - TUNJA	30 - CENTRO - TUTA	30 - CENTRO - VENTAQUEMADA	33 - LA LIBERTAD - LABRANZAGRANDE	33 - LA LIBERTAD - PAJARITO	33 - LA LIBERTAD - PAYA	33 - LA LIBERTAD - PISBA	36 - NEIRA - GARAGOA	36 - NEIRA - MACANAL	36 - NEIRA - SAN LUIS DE GACENO	36 - NEIRA - SANTA MARIA	38 - OCCIDENTE - CHIQUINQUIRA	38 - OCCIDENTE - MUZO	41 - ORIENTE - CHIVOR	41 - ORIENTE - GUATEQUE	41 - ORIENTE - TENZA	43 - SUGAMUXI - AQUITANIA	43 - SUGAMUXI - MONGUA	43 - SUGAMUXI - NOBSA	43 - SUGAMUXI - SOGAMOSO	43 - SUGAMUXI - TIBASOSA	44 - TUNDAMA - DUITAMA	44 - TUNDAMA - PAIPA	45 - VALDERRAMA - PAZ DE RIO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125 - CAPITAL - CORDILLERA - VILLAVICENCIO	125 - CAPITAL - CORDILLERA - RESTREPO	126 - RIO META - BARRANCA DE UPIA	126 - RIO META - PUERTO GAITAN</t>
  </si>
  <si>
    <t>Asociacion de Acuicultores del Pauto</t>
  </si>
  <si>
    <t>901436495-2</t>
  </si>
  <si>
    <t>16.5 CERTIFICADO DE EXISTENCIA Y REPRESENTACIÓN LEGAL.
16.14 CONSULTA CERTIFICADO REDAM - REGISTRO DE DEUDORES ALIMENTARIOS MOROSOS</t>
  </si>
  <si>
    <t xml:space="preserve"> 901436495-2</t>
  </si>
  <si>
    <t>El certificado de existencia y representación tiene limitaciones y debe actualizar
16.14 CONSULTA CERTIFICADO REDAM - REGISTRO DE DEUDORES ALIMENTARIOS MOROSOS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</si>
  <si>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subsanó correctamente el Certificado de Existencia y representación legal y no aportó el Certificado REDAM</t>
  </si>
  <si>
    <t>157 - YARIGUIES - BARRANCABERMEJA</t>
  </si>
  <si>
    <t>ASOCIACION DE AFRODESCENDIENTES DE LA VEREDA 16 DE JULIO</t>
  </si>
  <si>
    <t>901076123-2</t>
  </si>
  <si>
    <t> 16.14 CONSULTA CERTIFICADO REDAM - REGISTRO DE DEUDORES ALIMENTARIOS MOROSOS</t>
  </si>
  <si>
    <t xml:space="preserve"> 901076123-2</t>
  </si>
  <si>
    <t xml:space="preserve"> De acuerdo con lo establecido en el numeral 16.14 CONSULTA CERTIFICADO REDAM - REGISTRO DE DEUDORES  ALIMENTARIOS MOROSOS el proponente debe allegar este certificado dado que se encuentra vencido antes de la fecha de cierre.
</t>
  </si>
  <si>
    <t>ASOCIACION DE AGRICULTORES 12 DE ABRIL 2005</t>
  </si>
  <si>
    <t>900730330-2</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</si>
  <si>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25 - ZODES DIQUE - MAHATES 25 - ZODES DIQUE - ARJONA 25 - ZODES DIQUE - ARROYOHONDO 25 - ZODES DIQUE - CALAMAR 26 - ZODES NORTE - TURBACO 66 - CENTRO - CHIMICHAGUA 66 - CENTRO - CHIRIGUANA 66 - CENTRO - CURUMANI 67 - NOROCCIDENTAL - BOSCONIA 67 - NOROCCIDENTAL - EL COPEY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163 - MONTES DE MARIA - COLOSO 163 - MONTES DE MARIA - MORROA 163 - MONTES DE MARIA - OVEJAS 163 - MONTES DE MARIA - SINCELEJO 165 - SABANAS - BUENAVISTA 165 - SABANAS - COROZAL 165 - SABANAS - EL ROBLE 165 - SABANAS - GALERAS 165 - SABANAS - LOS PALMITOS 165 - SABANAS - SAMPUES 165 - SABANAS - SAN JUAN DE BETULIA 165 - SABANAS - SAN PEDRO 165 - SABANAS - SAN LUIS DE SINCE</t>
  </si>
  <si>
    <t>ASOCIACION DE AGRICULTORES DE DISCIPLINA</t>
  </si>
  <si>
    <t>900438623-4</t>
  </si>
  <si>
    <t>16.19.1 Condiciones de experiencia Lote 1 – suministro o compraventa de alimentos. Para Los proponentes del SEGMENTO 1-ECONOMIA POPULAR, Y ACFC, 16.5 CERTIFICADO DE EXISTENCIA Y REPRESENTACIÓN LEGAL.</t>
  </si>
  <si>
    <t>eL certificado de experiencia  no cuenta con todos los grupos de alimentos presentados, No presenta certificado de existancia y representacion legal</t>
  </si>
  <si>
    <t xml:space="preserve">2.25  CAUSALES DE RECHAZO  
2.25.1 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  </t>
  </si>
  <si>
    <t>149 - PLAN - ARMENIA 149 - PLAN - FILANDIA 149 - PLAN - CIRCASIA 149 - PLAN - LA TEBAIDA 149 - PLAN - QUIMBAYA 150 - CORDILLERANOS - BUENAVISTA 150 - CORDILLERANOS - CALARCA 150 - CORDILLERANOS - CORDOBA 150 - CORDILLERANOS - SALENTO 151 - UNO - VERTIENTE ORIENTAL - DOSQUEBRADAS 151 - UNO - VERTIENTE ORIENTAL - PEREIRA 180 - CENTRO - CAICEDONIA 182 - NORTE - CARTAGO</t>
  </si>
  <si>
    <t>ASOCIACION DE AGRICULTORES LA GRANJA FILANDIA</t>
  </si>
  <si>
    <t>901719471-1</t>
  </si>
  <si>
    <t>ASOCIACION DE AGRICULTORES UNIDOS POR VALENCIA</t>
  </si>
  <si>
    <t>900646511-1</t>
  </si>
  <si>
    <t>16.5 CERTIFICADO DE EXISTENCIA Y REPRESENTACIÓN LEGAL.
16.19.1 Condiciones de experiencia Lote 1 – suministro o compraventa de alimentos. Para Los proponentes del SEGMENTO 1-ECONOMIA POPULAR, Y ACFC
16.3 CARTA DE PRESENTACIÓN DE LA PROPUESTA – FORMATO 1
16.14 CONSULTA CERTIFICADO REDAM - REGISTRO DE DEUDORES ALIMENTARIOS MOROSOS</t>
  </si>
  <si>
    <t>El certificado de existencia y representación legal se encuentra vencido
No aporta experiencia para todos los grupos de alimentos a los que se presentó
Aporta Formato 1 - carta de presentación de la propuesta con datos de otro proponente
No aporta certificado REDAM</t>
  </si>
  <si>
    <t>8 - OCCIDENTE - ARMENIA	21 - BOGOTA - BOGOTA. D.C.	49 - CENTRO SUR - MANIZALES	51 - MAGDALENA CALDENSE - LA DORADA	94 - SUMAPAZ - FUSAGASUGA	151 - UNO - VERTIENTE ORIENTAL - PEREIRA	167 - COPES REG NORTE PLAN - HONDA	169 - COPES REG ORIENTE - MELGAR	171 - COPES REG SURORIENTE - ESPINAL	172 - COPES ESPECIAL IBAGUE - IBAGUE	179 - COPES ESPECIAL CAJAMARCA - CAJAMARCA	180 - CENTRO - CALIMA	181 - SUR - CALI</t>
  </si>
  <si>
    <t>ASOCIACION DE ARRACACHEROS DE CAJAMARCA Y ANAIME ASOARRACACHOS</t>
  </si>
  <si>
    <t>900997622-4</t>
  </si>
  <si>
    <t>68 - NORTE - MANAURE BALCON DEL CESAR 87 - MAGDALENA CENTRO - BELTRAN 87 - MAGDALENA CENTRO - BITUIMA 87 - MAGDALENA CENTRO - CHAGUANI 87 - MAGDALENA CENTRO - GUAYABAL DE SIQUIMA 87 - MAGDALENA CENTRO - PULI 87 - MAGDALENA CENTRO - SAN JUAN DE RIOSECO 87 - MAGDALENA CENTRO - VIANI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</si>
  <si>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ASOCIACION DE AUTORIDADES TRADICIONALES INDIGENAS WAYUU LA UNION</t>
  </si>
  <si>
    <t>900203590-0</t>
  </si>
  <si>
    <t>No aporto certificación de experiencia con el monto de venta.</t>
  </si>
  <si>
    <t>150 - CORDILLERANOS - PIJAO</t>
  </si>
  <si>
    <t>ASOCIACION DE BANANICULTORES Y PLATANICULTORES DEL MUNICIPIO DE PIJAO</t>
  </si>
  <si>
    <t>900049031-5</t>
  </si>
  <si>
    <t>16.5 CERTIFICADO DE EXISTENCIA Y REPRESENTACIÓN LEGAL. (SIN LIMITE DE CUANTIA)
16.19.1 Condiciones de experiencia Lote 1 – suministro o compraventa de alimentos. Para Los proponentes del SEGMENTO 1-ECONOMIA POPULAR, Y ACFC</t>
  </si>
  <si>
    <t>1. debe aportar el documento  de autorización de la junta directiva donde autoriza al representante legal a celebrar contratos sin limites de cuantía, conforme a lo establecido en el pliego. 
2. Debe aportar la experiencia relacionada con los grupos de alimentos frutas y verduras</t>
  </si>
  <si>
    <t>ASOCIACION DE BIENESTAR SOCIAL POPULAR</t>
  </si>
  <si>
    <t>901688140-4</t>
  </si>
  <si>
    <t>21 - BOGOTA - BOGOTA. D.C.	83 - ALTO MAGDALENA - GIRARDOT	83 - ALTO MAGDALENA - RICAURTE	83 - ALTO MAGDALENA - TOCAIMA	84 - BAJO MAGDALENA - CAPARRAPI	84 - BAJO MAGDALENA - GUADUAS	85 - GUALIVA - ALBAN	85 - GUALIVA - LA PEÑA	85 - GUALIVA - LA VEGA	85 - GUALIVA - NIMAIMA	85 - GUALIVA - NOCAIMA	85 - GUALIVA - QUEBRADANEGRA	85 - GUALIVA - SAN FRANCISCO	85 - GUALIVA - SASAIMA	85 - GUALIVA - SUPATA	85 - GUALIVA - UTICA	85 - GUALIVA - VERGARA	85 - GUALIVA - VILLETA	90 - RIO NEGRO - LA PALMA	90 - RIO NEGRO - PACHO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FUSAGASUGA	95 - TEQUENDAMA - ANAPOIMA	95 - TEQUENDAMA - ANOLAIMA	95 - TEQUENDAMA - APULO	95 - TEQUENDAMA - CACHIPAY	95 - TEQUENDAMA - EL COLEGIO	95 - TEQUENDAMA - LA MESA	95 - TEQUENDAMA - QUIPILE	95 - TEQUENDAMA - SAN ANTONIO DEL TEQUENDAMA	95 - TEQUENDAMA - TENA	95 - TEQUENDAMA - VIOTA	96 - UBATE - VILLA DE SAN DIEGO DE UBATE</t>
  </si>
  <si>
    <t>Asociación de buenas prácticas agrícolas con visión social Buenavista ASOAGROBUENAVISTA</t>
  </si>
  <si>
    <t>900616814-8</t>
  </si>
  <si>
    <t>900616814-8_x000D_</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</si>
  <si>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26 - ZODES NORTE - CARTAGENA DE INDIAS 119 - SANTA MARTA - SANTA MARTA</t>
  </si>
  <si>
    <t>ASOCIACION DE CAMPESINOS AFRO VEREDA SARMIENTO</t>
  </si>
  <si>
    <t>901862943-7</t>
  </si>
  <si>
    <t>No aporta autorización al representante legal sin limitaciones para contratar con fecha anterior al 03/06/2025, no presenta informacion del tamaño empresarial.
documento adjunto no cuenta con firma de todos los miembros de la junta.</t>
  </si>
  <si>
    <t>ASOCIACION DE CAMPESINOS AFROCOLOMBIANOS DESPLAZADOS DE COLOMBIA</t>
  </si>
  <si>
    <t>901725433-6</t>
  </si>
  <si>
    <t>80 - SAN JORGE - LA APARTADA	80 - SAN JORGE - MONTELIBANO	80 - SAN JORGE - PUERTO LIBERTADOR</t>
  </si>
  <si>
    <t>asociación de campesinos agricultores del alto san Jorge</t>
  </si>
  <si>
    <t>901769917-8</t>
  </si>
  <si>
    <t>Debe subsanar le certificado de existencia y representación legal toda vez que el representante legal se encuentra limitado por cuantía. Debe aportar acta del órgano social competente con autorización al representante legal para contratar sin límite de cuantía con fecha anterior al 03/06/2025.</t>
  </si>
  <si>
    <t>Asociacion de campesinos cafeteros de la sierra nevada de Santa Marta</t>
  </si>
  <si>
    <t>901098361-3</t>
  </si>
  <si>
    <t>ASOCIACION DE CAMPESINOS DEL CORREGIMIENTO DE NUEVA LUCIA</t>
  </si>
  <si>
    <t>901648196-5</t>
  </si>
  <si>
    <t xml:space="preserve">901648196-5	
</t>
  </si>
  <si>
    <t>116 - CENTRO - CHIVOLO	116 - CENTRO - NUEVA GRANADA	116 - CENTRO - PLATO	116 - CENTRO - TENERIFE	118 - RIO - EL PIÑON	118 - RIO - PIVIJAY	118 - RIO - ZAPAYAN</t>
  </si>
  <si>
    <t>ASOCIACION DE CAMPESINOS DESPLAZADOS DE CHIBOLO MAGDALENA</t>
  </si>
  <si>
    <t>901093460-1</t>
  </si>
  <si>
    <t>16.4 COMPROMISO ANTICORRUPCIÓN – FORMATO 2
16.19.1 Condiciones de experiencia Lote 1 – suministro o compraventa de alimentos. Para Los proponentes del SEGMENTO 1-ECONOMIA POPULAR, Y ACFC</t>
  </si>
  <si>
    <t xml:space="preserve">
En el compromiso anticorrupción se debe ajustar la RAZÓN SOCIAL  y el NIT
No aportó experiencia para todos los grupos de alimentos que presentó</t>
  </si>
  <si>
    <t>La Agencia Nacional de Contratación Pública Colombia Compra Eficiente informa al proponente que se rechaza la oferta según el numeral del pliego de condiciones 2.25.1 Causales de rechazo comunes para Lote 1 Suministro o compraventa de Alimentos y Lote 2 Servicios Logísticos, literal A.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t>
  </si>
  <si>
    <t>5 - MAGDALENA MEDIO - CARACOLI, 5 - MAGDALENA MEDIO - MACEO, 5 - MAGDALENA MEDIO - PUERTO BERRIO, 5 - MAGDALENA MEDIO - PUERTO NARE, 5 - MAGDALENA MEDIO - PUERTO TRIUNFO, 5 - MAGDALENA MEDIO - YONDO, 11 - URABA - APARTADO, 11 - URABA - ARBOLETES, 11 - URABA - CAREPA, 11 - URABA - CHIGORODO, 11 - URABA - MURINDO, 11 - URABA - MUTATA, 11 - URABA - NECOCLI, 11 - URABA - SAN JUAN DE URABA, 11 - URABA - SAN PEDRO DE URABA, 11 - URABA - TURBO, 11 - URABA - VIGIA DEL FUERTE, 34 - LENGUPA - SAN EDUARDO, 34 - LENGUPA - ZETAQUIRA,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84 - BAJO MAGDALENA - CAPARRAPI, 84 - BAJO MAGDALENA - GUADUAS, 84 - BAJO MAGDALENA - PUERTO SALGAR, 87 - MAGDALENA CENTRO - GUAYABAL DE SIQUIMA, 87 - MAGDALENA CENTRO - PULI, 87 - MAGDALENA CENTRO - SAN JUAN DE RIOSECO, 96 - UBATE - LENGUAZAQUE, 96 - UBATE - SIMIJACA, 115 - BAJA GUAJIRA - LA JAGUA DEL PILAR, 115 - BAJA GUAJIRA - SAN JUAN DEL CESAR,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</si>
  <si>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CAMPESINOS IMPULSANDO PROGRESO</t>
  </si>
  <si>
    <t>901949251-4</t>
  </si>
  <si>
    <t>16.19.1 Condiciones de experiencia Lote 1 – suministro o compraventa de alimentos. Para Los proponentes del SEGMENTO 1-ECONOMIA POPULAR, Y ACFC.</t>
  </si>
  <si>
    <t>1. El proponete debe subsanar certificado de experiencia, ya que no cuenta con las especificaiones requeridas en el pliego de condiciones.</t>
  </si>
  <si>
    <t>ASOCIACION DE CAMPESINOS NACIONAL PRIMARIA POR LA PAZ VICTIMAS INDIGENAS DEL CONFLICTO</t>
  </si>
  <si>
    <t>901752851-6</t>
  </si>
  <si>
    <t xml:space="preserve">El proponente no queda habilitado  para el grupo de alimentos de carnes frescas y huevos, toda vez que no se relaciona  ningún alimento de estos grupos en el certificado de experiencia. </t>
  </si>
  <si>
    <t xml:space="preserve">Juan Carlos Duarte Hernández </t>
  </si>
  <si>
    <t>ASOCIACION DE CAMPESINOS PRODUCTIVOS DE BOLIVAR</t>
  </si>
  <si>
    <t>900994673-6</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</si>
  <si>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t>
  </si>
  <si>
    <t>ASOCIACION DE CAMPESINOS SINUANOS SEMBRADORES DE ESPERANZA</t>
  </si>
  <si>
    <t xml:space="preserve"> 901807084-1_x000D_</t>
  </si>
  <si>
    <t>901807084 - 1</t>
  </si>
  <si>
    <t>75-ALTO SINU-VALENCIA</t>
  </si>
  <si>
    <t>ASOCIACION DE CAMPESINOS UNIDOS POR EL CAMPO VC</t>
  </si>
  <si>
    <t>901671862-9</t>
  </si>
  <si>
    <t>113 - MEDIA GUAJIRA - RIOHACHA 113 - MEDIA GUAJIRA - DIBULLA 115 - BAJA GUAJIRA - LA JAGUA DEL PILAR 115 - BAJA GUAJIRA - URUMITA 115 - BAJA GUAJIRA - VILLANUEVA</t>
  </si>
  <si>
    <t>ASOCIACION DE CAMPESINOS VEREDA EL LIMONAL</t>
  </si>
  <si>
    <t>900945796-5</t>
  </si>
  <si>
    <t>900943796-5</t>
  </si>
  <si>
    <t>No aporta el certificado de deudores morosos alimentarios REDAM</t>
  </si>
  <si>
    <t>116 - CENTRO - CHIVOLO	116 - CENTRO - PLATO	116 - CENTRO - TENERIFE	117 - NORTE - ALGARROBO	118 - RIO - PIVIJAY	118 - RIO - ZAPAYAN</t>
  </si>
  <si>
    <t>ASOCIACION DE CAMPESINOS VEREDA EL TORITO</t>
  </si>
  <si>
    <t>900619943-3</t>
  </si>
  <si>
    <t>16.5 CERTIFICADO DE EXISTENCIA Y REPRESENTACIÓN LEGAL. (SIN LIMITE PARA CONTRATAR)
16.19.1 Condiciones de experiencia Lote 1 – suministro o compraventa de alimentos. Para Los proponentes del SEGMENTO 1-ECONOMIA POPULAR, Y ACFC</t>
  </si>
  <si>
    <t xml:space="preserve">1. Aportar el documento Autorización de la junta directiva donde autoriza al representante legal a celebrar contratos sin limites de cuantía.
2. Debe aportar la experiencia relacionada con los grupos de alimentos Alimentos manufacturados, alimentos nativos, amasijos, bebidas, carnes frescas, cereales, consevas, derivados carnicos, enlatados, especias, fruta procesada, galletas, grasas y aceites, huevos, lacteos fermentados y no fermentados, leguminosas, pescados, productos azucarados, productos de panificacion, quesos, sector defensa. 
3. La asociación cuenta con revisor fiscal por lo cual este debe firmar los documentos en los que así se señale. </t>
  </si>
  <si>
    <t>4 - BAJO CAUCA - CAUCASIA	11 - URABA - APARTADO	11 - URABA - ARBOLETES	11 - URABA - SAN JUAN DE URABA	22 - ZODES MOMPOX - SANTA CRUZ DE MOMPOX	26 - ZODES NORTE - CARTAGENA DE INDIAS	64 - SUR - BOLIVAR	64 - SUR - SUCRE	68 - NORTE - VALLEDUPAR	71 - DARIEN - UNGUIA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91 - SABANA CENTRO - CAJICA</t>
  </si>
  <si>
    <t xml:space="preserve">ASOCIACION DE CAMPESINOS VIDA DEL BARRIO PALMASORIANA DE PLANETA RICA </t>
  </si>
  <si>
    <t>901717913-6</t>
  </si>
  <si>
    <t xml:space="preserve">Certificado de existencia No aporta autorización al representante legal sin limitaciones para contratar con fecha anterior al 03/06/2025.
Podrá subsanar este requisito hasta el 17 de julio 2025 a las 11:59pm a través de la plataforma de Mi Mercado Popular </t>
  </si>
  <si>
    <t>asociación de campesinos y agricultores del corregimiento La playa Nuestras raices</t>
  </si>
  <si>
    <t>901811284-3</t>
  </si>
  <si>
    <t>asociación de campesinos y campesinas de la apartada de Valencia</t>
  </si>
  <si>
    <t>901708306-7</t>
  </si>
  <si>
    <t xml:space="preserve">16 - AREA METROPOLITANA - BARRANQUILLA	16 - AREA METROPOLITANA - GALAPA	16 - AREA METROPOLITANA - MALAMBO	16 - AREA METROPOLITANA - PUERTO COLOMBIA	16 - AREA METROPOLITANA - SOLEDAD	18 - CENTRO - BARANOA	19 - ORIENTAL - PONEDERA		</t>
  </si>
  <si>
    <t>ASOCIACION DE CASETEROS DEL ATLANTICO ASOFORTURS</t>
  </si>
  <si>
    <t>901874866-1</t>
  </si>
  <si>
    <t>16.5 CERTIFICADO DE EXISTENCIA Y REPRESENTACIÓN LEGAL.
16.14 CONSULTA CERTIFICADO REDAM - REGISTRO DE DEUDORES ALIMENTARIOS MOROSOS
16.16.4 Registro Único Tributario
16.9 - CERTIFICADO DE PAGOS DE SEGURIDAD SOCIAL Y APORTES PARAFISCALES (PERSONAS JURÍDICAS) – FORMATO 5.
16.16.1 Registro General de Pequeños Productores de la Agricultura Campesina, Familiar y Comunitaria para el Lote 1</t>
  </si>
  <si>
    <t>No cuenta con registro de productor
No adjunta Certificado REDAM
Certificado de Existencia y representación tiene limitaciones
No adjunta Declaración juramentada de Parafiscales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</si>
  <si>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Teniendo en cuenta que el certificado de existencia y representación legal indica que la Asociación cuenta con la figura de revisor fiscal, se solicitó ajustar el formato de parafiscales para que éste fuera diligenciado y firmado por el revisor fiscal, además de aportar copia de su tarjeta profesional y certificado de antecedentes profesionales. El proponte efectivamente presentó la subsanación aportando lo requerido, sin embargo, el certificado de antecedentes profesionales del revisor fiscal se encuentra desactualizado (fecha de expedición: 21/04/2025). En consecuencia, se procede a rechazar la oferta. Aunado a ello, a pesar de que el revisor fiscal firma el certificado de parafiscales, quien lo diligencia es el representante legal.</t>
  </si>
  <si>
    <t>ASOCIACION DE CULTIVOS CAMPESINOS</t>
  </si>
  <si>
    <t>901810696-1</t>
  </si>
  <si>
    <t>ASOCIACION DE DESPLAZADOS DEL BRILLANTE PIRU</t>
  </si>
  <si>
    <t>900221643-9</t>
  </si>
  <si>
    <t>No aporta experiencia para todos los grupos de alimentos a los que se presentó. 
No aporta el certificado de REDAM</t>
  </si>
  <si>
    <t>En atención a que el oferente se presentó a todos los grupos de alimentos, pero únicamente allegó la documentación requerida para acreditar experiencia en los siguientes: 1) Cereales y derivados; 2) Frutas frescas; 3) Leguminosas y derivados; y 4) Verduras, hortalizas y derivados, se dispone el rechazo parcial de la oferta, habilitándose únicamente para los grupos antes relacionados y rechazándose para los demás grupos de alimentos.
Lo anterior, en aplicación de lo establecido en el numeral 2.25, literal (v) del Pliego de Condiciones del Acuerdo Marco de Precios “Suministro o compraventa de alimentos perecederos y no perecederos para consumo humano y su respectiva entrega”:
(v) No acreditar la experiencia de acuerdo con lo establecido en el presente Pliego de Condiciones y en el Anexo Técnico correspondiente.</t>
  </si>
  <si>
    <t>116 - CENTRO - PLATO, 120 - SUR - EL BANCO, 120 - SUR - PIJIÑO DEL CARMEN, 120 - SUR - SANTA ANA, 120 - SUR - SANTA BARBARA DE PINTO</t>
  </si>
  <si>
    <t>ASOCIACION DE EMPRENDEDORES INNOVADORES Y PRODUCTORES DEL CAMPO</t>
  </si>
  <si>
    <t>901487528-5</t>
  </si>
  <si>
    <t>180 - CENTRO - ANDALUCIA	180 - CENTRO - GUADALAJARA DE BUGA	180 - CENTRO - BUGALAGRANDE	180 - CENTRO - GUACARI	180 - CENTRO - RIOFRIO	180 - CENTRO - SAN PEDRO	180 - CENTRO - TRUJILLO	180 - CENTRO - TULUA	180 - CENTRO - SEVILLA	181 - SUR - PALMIRA	181 - SUR - EL CERRITO	182 - NORTE - LA UNION	182 - NORTE - LA VICTORIA	182 - NORTE - ROLDANILLO	182 - NORTE - ZARZAL</t>
  </si>
  <si>
    <t>Asociacion de Familias Agropecuarias Campesinas AFAC</t>
  </si>
  <si>
    <t>900168088-4</t>
  </si>
  <si>
    <t>16.6 REGISTRO DE MATRÍCULA MERCANTIL – (EN CASO DE APLICAR) (SIN LIMITE DE CUANTIA) 
16.16.4 Registro Único Tributario
16.19.1 Condiciones de experiencia Lote 1 – suministro o compraventa de alimentos. Para Los proponentes del SEGMENTO 1-ECONOMIA POPULAR, Y ACFC</t>
  </si>
  <si>
    <t>1.Debe presentar documento donde conste que el representante legal no tiene limitaciones para contratar.
2. Debe presentar soportes de acreditación de la experiencia para los grupos de alimentos a los que presento oferta.
3. Debe aportar RUT y no el formato de declaración de renta de la DIAN</t>
  </si>
  <si>
    <t>El proponente no presento subsanaciones en las fechas de translado.
En consecuencia, y de conformidad con lo dispuesto en el numeral 2.25 “Causales de Rechazo” del Pliego de Condiciones, específicamente en el numeral 2.25.1 “Causales de rechazo comunes para el Lote 1 – Suministro o Compraventa de Alimentos y el Lote 2 – Servicios Logísticos”, literal Q, que establece como causal de rechazo: “Cuando el proponente no subsane, subsane en forma incorrecta o subsane fuera del término fijado en el Pliego de Condiciones, la información o documentación solicitada respecto de un requisito o documento habilitante”. por lo anterior se procede al rechazo de la oferta presentada por el proponente.</t>
  </si>
  <si>
    <t>ASOCIACION DE FAMILIAS Y TRABAJADORES DEL CAMPO DE BERASTEGUI</t>
  </si>
  <si>
    <t>901694842-0</t>
  </si>
  <si>
    <t>14 - PIE DE MONTE - FORTUL	14 - PIE DE MONTE - SARAVENA	14 - PIE DE MONTE - TAME</t>
  </si>
  <si>
    <t>ASOCIACION DE FORTULENOS POR LA PAZ</t>
  </si>
  <si>
    <t>901211898-0</t>
  </si>
  <si>
    <t>16.5 CERTIFICADO DE EXISTENCIA Y REPRESENTACIÓN LEGAL.
16.3 CARTA DE PRESENTACIÓN DE LA PROPUESTA – FORMATO 1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</si>
  <si>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representante legal está limitado, se requiere autorización del órgano social para contratar sin límite de cuantía
No aporta carta de presentación de la oferta
No aporta formato 5 - certificado de pagos de seguridad social
No aporta certificado REDAM
No aporta experiencia</t>
  </si>
  <si>
    <t>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103 - MUNICIPIO GUAVIARE 1 - CALAMAR	104 - MUNICIPIO GUAVIARE 2 - EL RETORNO	106 - MUNICIPIO GUAVIARE 4 - SAN JOSE DEL GUAVIARE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t>
  </si>
  <si>
    <t>ASOCIACION DE FRUTICULTORES DEL LLANO</t>
  </si>
  <si>
    <t>901088318-3</t>
  </si>
  <si>
    <t>16.5 CERTIFICADO DE EXISTENCIA Y REPRESENTACIÓN LEGAL.
16.4 COMPROMISO ANTICORRUPCIÓN – FORMATO 2</t>
  </si>
  <si>
    <t>901088318-3_x000D_</t>
  </si>
  <si>
    <t xml:space="preserve">El representante legal está limitado por cuantía, se requiere autorización del órgano social
En el formato 2 - compromiso anticorrupción no coincide el nombre y firma del representante legal </t>
  </si>
  <si>
    <t>1.Santa Marta 2.Riohacha 3.Cartagena 4.Barranquilla 5.Sincelejo 6.Monteria 7.Medellin 21.Bogota</t>
  </si>
  <si>
    <t>ASOCIACION DE GUAJIROS EMPRENDEDORES ZOAN E</t>
  </si>
  <si>
    <t>901332725-4</t>
  </si>
  <si>
    <t>No aporta autorización al representante legal sin limitaciones para contratar con fecha anterior al 03/06/2025
el certificado de experiencia no cuenta con todos los grupos de alimentos ofertados. (Faltan verduras y pescados)</t>
  </si>
  <si>
    <t xml:space="preserve">Naila Yalí Valencia </t>
  </si>
  <si>
    <t>ASOCIACION DE HOGARES DE BIENESTAR SAMARIA POLVORINES PARTE ALTA</t>
  </si>
  <si>
    <t>805009682-4</t>
  </si>
  <si>
    <t>El proponente aporta el certificado de existencia y representación legal expedido por el ICBF, sin embargo este documentos no permite verificar el objeto social, las facultades del representante legal en cuanto si existe limitación de cuantía, duración de la persona jurídica y el alcance para la celebración de contratos. Se solicita al proponente allegar los documentos a que haya lugar en donde  se pueda validar o aclarar toda la información del alcance de la persona jurídica, cumpliendo con lo establecido en el numeral 16.5. del pliego de condiciones definitivo.</t>
  </si>
  <si>
    <t xml:space="preserve">Q. Cuando el proponente no subsane, subsane en forma incorrecta o subsane fuera del término fijado en el pliego de condiciones, la información o documentación solicitada respecto de un requisito o documento habilitante.
El proponente no subsana: El proponente aporta el certificado de existencia y representación legal expedido por el ICBF, sin embargo este documentos no permite observar  el objeto social, las facultades del representante legal en cuanto a si existe limitación de cuantía, duración de la persona jurídica y el alcance para la celebración de contratos. Se solicitó al proponente durante la etapa de subsanación  allegar los documentos a que haya lugar en donde  se pudiera validar  toda la información del alcance de la persona jurídica, cumpliendo con lo establecido en el numeral 16.5 del pliego de condiciones y  allega una autocertificación indicando que no tiene limitación para contratar y no allega documentos en donde se pueda observar  el objeto social, las facultades del representante legal en cuanto a si existe limitación de cuantía, duración de la persona jurídica y el alcance para la celebración de contratos. </t>
  </si>
  <si>
    <t>Margarita Martinez</t>
  </si>
  <si>
    <t>ASOCIACION DE INTERES SOCIAL Y DESARROLLO COMUNITARIO DEL DEPARTAMENTO DEL MAGDALENA ASODEMAG</t>
  </si>
  <si>
    <t>819002408-1</t>
  </si>
  <si>
    <t>77 - CENTRO - MONTERIA	79 - SABANAS - CHINU	79 - SABANAS - SAHAGUN	79 - SABANAS - SAN ANDRES DE SOTAVENTO</t>
  </si>
  <si>
    <t>ASOCIACION DE JOVENES "CORAZON INCLUYENTE" DEL CORREGIMIENTO DE FLECHA TUCHIN</t>
  </si>
  <si>
    <t>901665208-7</t>
  </si>
  <si>
    <t>901665208 - 7</t>
  </si>
  <si>
    <t>ASOCIACION DE JOVENES PRODUCTORES DEL SINU</t>
  </si>
  <si>
    <t>901917585-1</t>
  </si>
  <si>
    <t xml:space="preserve"> 901917585-1</t>
  </si>
  <si>
    <t>ASOCIACION DE MUJERES AFROCARIBE DE SANTA LUCI</t>
  </si>
  <si>
    <t>901500541-7</t>
  </si>
  <si>
    <t>113 - MEDIA GUAJIRA - RIOHACHA	113 - MEDIA GUAJIRA - DIBULLA	114 - ALTA GUAJIRA - MAICAO	114 - ALTA GUAJIRA - MANAURE	114 - ALTA GUAJIRA - URIBIA</t>
  </si>
  <si>
    <t>ASOCIACION DE MUJERES AXE PARA LOS NEGROS</t>
  </si>
  <si>
    <t>901296851-1</t>
  </si>
  <si>
    <t xml:space="preserve"> 901296851-1</t>
  </si>
  <si>
    <t>116 - CENTRO - CHIVOLO 116 - CENTRO - NUEVA GRANADA 116 - CENTRO - PLATO 116 - CENTRO - TENERIFE 118 - RIO - PEDRAZA 118 - RIO - ZAPAYAN 120 - SUR - SANTA ANA</t>
  </si>
  <si>
    <t>ASOCIACION DE MUJERES BALUARTES DE CHIBOLO MAGDALENA</t>
  </si>
  <si>
    <t>901826651-9</t>
  </si>
  <si>
    <t xml:space="preserve">el certificado de experiencia no cuenta con todos los grupos de alimentos presentados, </t>
  </si>
  <si>
    <t>Asociación de mujeres campesinas  y agro empresarias de tierralta Córdoba</t>
  </si>
  <si>
    <t>901694841-3</t>
  </si>
  <si>
    <t>No diligenció la oferta económica, formato 10A, razón por la cual, se rechaza la oferta de conformidad con lo establecido en el ítem 2.25 CAUSALES DE RECHAZO, literal  “O. La omisión de la propuesta económica o Factor Económico...”</t>
  </si>
  <si>
    <t>Diana Camila Lopéz Rodríguez</t>
  </si>
  <si>
    <t>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94 - SUMAPAZ - ARBELAEZ, 94 - SUMAPAZ - CABRERA, 94 - SUMAPAZ - FUSAGASUGA, 94 - SUMAPAZ - GRANADA, 94 - SUMAPAZ - PANDI, 94 - SUMAPAZ - PASCA, 94 - SUMAPAZ - SAN BERNARDO, 94 - SUMAPAZ - SILVANIA, 94 - SUMAPAZ - TIBACUY, 94 - SUMAPAZ - VENECIA, 96 - UBATE - CARMEN DE CARUPA, 96 - UBATE - CUCUNUBA, 96 - UBATE - FUQUENE, 96 - UBATE - GUACHETA, 96 - UBATE - LENGUAZAQUE, 96 - UBATE - SIMIJACA, 96 - UBATE - SUSA, 96 - UBATE - SUTATAUSA, 96 - UBATE - TAUSA, 96 - UBATE - VILLA DE SAN DIEGO DE UBATE</t>
  </si>
  <si>
    <t>ASOCIACION DE MUJERES CAMPESINAS DEL MUNICIPIO DE SILVANIA</t>
  </si>
  <si>
    <t>901945463-0</t>
  </si>
  <si>
    <t xml:space="preserve">
16.5 CERTIFICADO DE EXISTENCIA Y REPRESENTACIÓN LEGA
16.9 - CERTIFICADO DE PAGOS DE SEGURIDAD SOCIAL Y APORTES PARAFISCALES (PERSONAS JURÍDICAS) – FORMATO 5.
16.19.1 Condiciones de experiencia Lote 1 – suministro o compraventa de alimentos. Para Los proponentes del SEGMENTO 1-ECONOMIA POPULAR, Y ACFC
</t>
  </si>
  <si>
    <t xml:space="preserve">1. El proponente debe subsanar certificado de existencia y representacion legal, teniendo en cuenta que debe adjuntar el documento expedido por el órgano social competente donde se especifique que el representante legal no tiene límite de cuantía para suscribir contratos con el estado. 
2. El proponente debe subsanar el formato de pagos de seguridad social y aportes parafiscales, teniendo en cuenta que no relaciona firma dentro del formato requerido.
3, No presenta certificación para los grupos de alimentos (alimentos nativos, leguminozas y derivados, productos azucarados y sector defensa). </t>
  </si>
  <si>
    <t>ASOCIACION DE MUJERES CAMPESINAS GESTION DE FUTUROS</t>
  </si>
  <si>
    <t>901849847-4</t>
  </si>
  <si>
    <t>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</si>
  <si>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MUJERES CAMPESINAS RURALES ETNICAS DEL CORREGIMIENTO DEL CHICHO</t>
  </si>
  <si>
    <t>901558583-6</t>
  </si>
  <si>
    <t>ASOCIACION DE MUJERES DEL CORREGIMIENTO DE SAN MARTIN</t>
  </si>
  <si>
    <t>823001610-3</t>
  </si>
  <si>
    <t>823001610 - 3</t>
  </si>
  <si>
    <t xml:space="preserve">75 - ALTO SINU - VALENCIA					</t>
  </si>
  <si>
    <t>asociación de mujeres desplazadas de villanueva</t>
  </si>
  <si>
    <t>901161607-9</t>
  </si>
  <si>
    <t>Asociacion de Mujeres Desplazadas del Cesar</t>
  </si>
  <si>
    <t>900112906-3</t>
  </si>
  <si>
    <t>90011 2 906 - 3</t>
  </si>
  <si>
    <t>4 - BAJO CAUCA - CACERES	4 - BAJO CAUCA - CAUCASIA	4 - BAJO CAUCA - EL BAGRE	4 - BAJO CAUCA - NECHI	4 - BAJO CAUCA - TARAZA	4 - BAJO CAUCA - ZARAGOZA	11 - URABA - APARTADO	11 - URABA - ARBOLETES	11 - URABA - CAREPA	11 - URABA - CHIGORODO	11 - URABA - MURINDO	11 - URABA - MUTATA	11 - URABA - NECOCLI	11 - URABA - SAN JUAN DE URABA	11 - URABA - SAN PEDRO DE URABA	11 - URABA - TURBO	11 - URABA - VIGIA DEL FUERTE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164 - MORROSQUILLO - COVEÑAS	164 - MORROSQUILLO - PALMITO	164 - MORROSQUILLO - SAN ONOFRE	164 - MORROSQUILLO - SAN JOSE DE TOLUVIEJO	164 - MORROSQUILLO - SANTIAGO DE TOLU</t>
  </si>
  <si>
    <t>ASOCIACION DE MUJERES EMPRENDEDORAS LOMA DEL GUAYABO</t>
  </si>
  <si>
    <t>901341841-9</t>
  </si>
  <si>
    <t>116 - CENTRO - NUEVA GRANADA	 116 - CENTRO - PLATO 116 - CENTRO - TENERIFE 120 - SUR - EL BANCO 120 - SUR - PIJIÑO DEL CARMEN 120 - SUR - SANTA ANA	120 - SUR - SANTA BARBARA DE PINTO</t>
  </si>
  <si>
    <t>ASOCIACION DE MUJERES FORMADORAS DE VIDA POR LA PAZ</t>
  </si>
  <si>
    <t>901488544-8</t>
  </si>
  <si>
    <t xml:space="preserve">16.5 CERTIFICADO DE EXISTENCIA Y REPRESENTACIÓN LEGAL.
16.19.1 Condiciones de experiencia Lote 1 – suministro o compraventa de alimentos. Para Los proponentes del SEGMENTO 1-ECONOMIA POPULAR, Y ACFC
</t>
  </si>
  <si>
    <t xml:space="preserve">El representante legal se encuentra limitado para contratar, se requiere  autorización del óirgano social para contratar sin limite de cuantia 
No aportó experiencia para todos los grupos de alimentos que presentó. 
</t>
  </si>
  <si>
    <t>ASOCIACION DE MUJERES MANOS AMIGAS</t>
  </si>
  <si>
    <t>901569883-8</t>
  </si>
  <si>
    <t xml:space="preserve"> 901569883-8 </t>
  </si>
  <si>
    <t>75 - ALTO SINU - TIERRALTA	75 - ALTO SINU - VALENCIA	76 - BAJO SINU - COTORRA	76 - BAJO SINU - LORICA	76 - BAJO SINU - MOMIL	76 - BAJO SINU - PURISIMA DE LA CONCEPCION	76 - BAJO SINU - TUCHIN</t>
  </si>
  <si>
    <t>ASOCIACION DE MUJERES MODISTAS ARTESANAS CAMPESINAS PRODUCTORAS ZENUES DEL MUNICIPIO DE TUCHIN</t>
  </si>
  <si>
    <t>901532437-6</t>
  </si>
  <si>
    <t>La experiencia no relaciona el grupo de alimentos al cual se presento</t>
  </si>
  <si>
    <t>ASOCIACION DE MUJERES PERSEVERANTES</t>
  </si>
  <si>
    <t>901333524-5</t>
  </si>
  <si>
    <t xml:space="preserve">16.14 CONSULTA CERTIFICADO REDAM - REGISTRO DE DEUDORES ALIMENTARIOS MOROSOS
16.5 CERTIFICADO DE EXISTENCIA Y REPRESENTACIÓN LEGAL ACTUALIZADO Y SIN LIMITE DE CUANTÍA. 
16.19.1 Condiciones de experiencia Lote 1 – suministro o compraventa de alimentos. Para Los proponentes del SEGMENTO 1-ECONOMIA POPULAR, Y ACFC
</t>
  </si>
  <si>
    <t>1. Debe aportar certificación de experiencia por cada grupo de alimentos en el cual presenta oferta, para los grupos amasijos, bebidas, carnes, conservas, derivados carnicos, fruta procesada, galletas, grasas, huevos, lacteos, leguminosas, pescados y mariscos, productos azucarados, panificacion, quesos, verduras y sector defensa. 
2. Debe aportar el documento Autorización de la junta directiva para la representante legal de celebrar contratos sin limites de cuantía, 
3. Debe aportar el documento Consulta Certificado REDAM (Registro de Deudores Alimentarios Morosos).</t>
  </si>
  <si>
    <t>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t>
  </si>
  <si>
    <t>ASOCIACION DE MUJERES PRODUCTORAS AGROPECUARIAS DE LA TOMA</t>
  </si>
  <si>
    <t>901189332-0</t>
  </si>
  <si>
    <t xml:space="preserve">La certificación de experiencia no corresponde con todos los grupos de alimentos ofertados </t>
  </si>
  <si>
    <t>107 - CENTRO - GARZON	107 - CENTRO - GIGANTE	108 - NORTE - COLOMBIA	108 - NORTE - BARAYA	108 - NORTE - TELLO	108 - NORTE - VILLAVIEJA	109 - NORORIENTE - NEIVA	109 - NORORIENTE - CAMPOALEGRE	109 - NORORIENTE - RIVERA	110 - NOROCCIDENTE - PALERMO	110 - NOROCCIDENTE - YAGUARA	112 - SUR - PITALITO</t>
  </si>
  <si>
    <t>asociación de mujeres productoras del municipio de colombia huila</t>
  </si>
  <si>
    <t>901298869-0</t>
  </si>
  <si>
    <t>16.5 CERTIFICADO DE EXISTENCIA Y REPRESENTACIÓN LEGAL. (SIN LIMITE PARA CONTRATAR)</t>
  </si>
  <si>
    <t>1. Debe aportar el documento Autorización de la junta directiva donde autoriza al representante legal a celebrar contratos sin limites de cuantía, conforme a lo establecido en el pliego. Lo anterior ya que no es clara la redaccion relacionada con las limitaciones en el certificado de camara de comercio.</t>
  </si>
  <si>
    <t>5 - MAGDALENA MEDIO - MACEO, 5 - MAGDALENA MEDIO - PUERTO BERRIO, 5 - MAGDALENA MEDIO - PUERTO NARE, 5 - MAGDALENA MEDIO - PUERTO TRIUNFO, 11 - URABA - APARTADO, 11 - URABA - ARBOLETES, 11 - URABA - CAREPA, 11 - URABA - CHIGORODO, 11 - URABA - MURINDO, 11 - URABA - MUTATA, 11 - URABA - NECOCLI, 11 - URABA - SAN JUAN DE URABA, 11 - URABA - SAN PEDRO DE URABA, 11 - URABA - TURBO, 11 - URABA - VIGIA DEL FUERTE,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</si>
  <si>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asociación de mujeres rurales creando opotunidades -</t>
  </si>
  <si>
    <t>901948961-0</t>
  </si>
  <si>
    <t>ASOCIACION DE MUJERES RURALES EMPRENDEDORAS DE ANCON</t>
  </si>
  <si>
    <t>901884548-5</t>
  </si>
  <si>
    <t>113 - MEDIA GUAJIRA - RIOHACHA, 113 - MEDIA GUAJIRA - DIBULLA, 114 - ALTA GUAJIRA - MAICAO</t>
  </si>
  <si>
    <t>asociación de mujeres semillas del futuro</t>
  </si>
  <si>
    <t>901307435-8</t>
  </si>
  <si>
    <t>16.3 CARTA DE PRESENTACIÓN DE LA PROPUESTA – FORMATO 1
16.4 COMPROMISO ANTICORRUPCIÓN – FORMATO 2
16.9 - CERTIFICADO DE PAGOS DE SEGURIDAD SOCIAL Y APORTES PARAFISCALES (PERSONAS JURÍDICAS) – FORMATO 5.
16.19.1 Condiciones de experiencia Lote 1 – suministro o compraventa de alimentos. Para Los proponentes del SEGMENTO 1-ECONOMIA POPULAR, Y ACFC.</t>
  </si>
  <si>
    <t>1. El proponente debe subsanar formato teniendo en cuenta que no aporta el formato diligenciado.
2. El proponente debe subsanar formato 1 teniendo en cuenta que no aporta el formato diligenciado.
3. El proponente debe subsanar formato 5 teniendo en cuenta que no aporta el formato diligenciado.
4. El proponente debe subsanar formato de experiencia, teniendo en cuenta que no aporta el formato diligenciado.</t>
  </si>
  <si>
    <t>12 - VALLE DEL ABURRA - MEDELLIN 16 - AREA METROPOLITANA - BARRANQUILLA 21 - BOGOTA - BOGOTA. D.C. 68 - NORTE - VALLEDUPAR 142 - OCCIDENTE - OCAÑA 143 - ORIENTAL - SAN JOSE DE CUCUTA 160 - METROPOLITANA - BUCARAMANGA</t>
  </si>
  <si>
    <t>Asociacion de Mujeres Unidas por un Cambio</t>
  </si>
  <si>
    <t>901360245-1</t>
  </si>
  <si>
    <t>16.5 CERTIFICADO DE EXISTENCIA Y REPRESENTACIÓN LEGAL
16.3 CARTA DE PRESENTACIÓN DE LA PROPUESTA – FORMATO 1
16.4 COMPROMISO ANTICORRUPCIÓN – FORMATO 2
16.14 CONSULTA CERTIFICADO REDAM - REGISTRO DE DEUDORES ALIMENTARIOS MOROSOS</t>
  </si>
  <si>
    <t>Certificado de existencia y representación legal vencido
No firma el formato 1 - carta de presentación de oferta ni el formato 2 - compromiso anticorrupción
No aporta el certificado REDAM</t>
  </si>
  <si>
    <t>ASOCIACION DE ORGANIZACION DE COMUNIDADES NEGRAS DE SUCRE KUSUTO</t>
  </si>
  <si>
    <t>800253928-7</t>
  </si>
  <si>
    <t xml:space="preserve"> 800253928-7</t>
  </si>
  <si>
    <t>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t>
  </si>
  <si>
    <t>ASOCIACION DE PADRES USUARIOS DE LOS HOGARES COMUNITARIOS DE BIENESTAR FAMILIAR BARRIO OBRERO</t>
  </si>
  <si>
    <t>811021158-7</t>
  </si>
  <si>
    <t>El certificado de existencia y representación legal se encuentra vencido</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</si>
  <si>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16.5 CERTIFICADO DE EXISTENCIA Y REPRESENTACIÓN LEGAL. (El documento aportado tiene fecha de emisión del 16/01/2025, con una vigencia de tres (3) meses, lo que indica que no se encuentra dentro del rango de fechas establecido en el Pliego de Condiciones: posterior al 17/04/2025 y anterior al 03/06/2025 (fecha de cierre del proceso).</t>
  </si>
  <si>
    <t>21 - BOGOTA - BOGOTA. D.C.	30 - CENTRO - TUNJA	38 - OCCIDENTE - CHIQUINQUIRA	40 - OCCIDENTE - SABOYA	42 - RICAURTE - ARCABUCO	42 - RICAURTE - CHITARAQUE	42 - RICAURTE - MONIQUIRA	42 - RICAURTE - SAN JOSE DE PARE	42 - RICAURTE - SANTANA	42 - RICAURTE - VILLA DE LEYVA	154 - COMUNERA - CONFINES	154 - COMUNERA - OIBA	154 - COMUNERA - SOCORRO	154 - COMUNERA - SUAITA	156 - GUANENTA - SAN GIL	160 - METROPOLITANA - BUCARAMANGA	160 - METROPOLITANA - FLORIDABLANCA	160 - METROPOLITANA - GIRON	160 - METROPOLITANA - PIEDECUESTA	161 - VELEZ - AGUADA	161 - VELEZ - BARBOSA	161 - VELEZ - CHIPATA	161 - VELEZ - GUAVATA	161 - VELEZ - GÜEPSA	161 - VELEZ - LA PAZ	161 - VELEZ - PUENTE NACIONAL	161 - VELEZ - SAN BENITO	161 - VELEZ - VELEZ</t>
  </si>
  <si>
    <t>Asociacion de paneleros del municipio de la Paz Santander- pulvipanela</t>
  </si>
  <si>
    <t>901522380-2</t>
  </si>
  <si>
    <t xml:space="preserve">16.5 CERTIFICADO DE EXISTENCIA Y REPRESENTACIÓN LEGAL ACTUALIZADO Y SIN LIMITE PARA CONTRATAR. </t>
  </si>
  <si>
    <t>1. Debe aportar el documento autorización de la junta directiva donde autoriza al representante legal a celebrar contratos sin limites de cuantía, conforme a lo establecido en el pliego.</t>
  </si>
  <si>
    <t>ASOCIACION DE PANELEROS Y PRODUCTORES DE CANA DE FILADELFIA</t>
  </si>
  <si>
    <t>900257011-1</t>
  </si>
  <si>
    <t>ASOCIACION DE PEQUENOS AGRICULTORES DEL MUNICIPIO DE SAN PELAYO VEREDA MORROCOY</t>
  </si>
  <si>
    <t>901854365-6</t>
  </si>
  <si>
    <t>Juan Sebastián Pineda</t>
  </si>
  <si>
    <t>116 - CENTRO - ARIGUANI	117 - NORTE - CIENAGA	117 - NORTE - FUNDACION	119 - SANTA MARTA - SANTA MARTA</t>
  </si>
  <si>
    <t>ASOCIACION DE PEQUENOS PRODUCTORES AGROPECUARIOS DEL MUNICIPIO DE ARIGUANI</t>
  </si>
  <si>
    <t>819004829-8</t>
  </si>
  <si>
    <t>No aporta experiencia para todos los grupos de alimentos a los que presenta oferta</t>
  </si>
  <si>
    <t>La Agencia Nacional de Contratación Pública – Colombia Compra Eficiente informa que, teniendo en cuenta la documentación aportada por el proponente:
Se habilita la oferta para el grupo de Frutas Frescas, dado que se allegó factura de venta que acredita la experiencia requerida en este grupo.
Se rechaza la oferta para el grupo de Verduras, Hortalizas y Derivados, toda vez que el proponente no subsanó en debida forma los documentos exigidos para acreditar la experiencia en dicho grupo. En efecto, la certificación presentada no cumple con lo dispuesto en el numeral 16.19 “Condiciones de experiencia” del Pliego de Condiciones, por haber sido expedida con fecha posterior al cierre del proceso.
En consecuencia, y en atención a lo establecido en el numeral 2.25 “Causales de Rechazo”, literal a, del Pliego de Condiciones del proceso de selección CCENEG-01-083-2024, se habilita la oferta únicamente para el grupo de Frutas Frescas y se rechaza para el grupo de Verduras, Hortalizas y Derivados, al no cumplir con los requisitos habilitantes establecidos en el numeral 16 del mismo pliego.</t>
  </si>
  <si>
    <t>22 - ZODES MOMPOX - CICUCO 22 - ZODES MOMPOX - SANTA CRUZ DE MOMPOX 22 - ZODES MOMPOX - SAN FERNANDO 22 - ZODES MOMPOX - TALAIGUA NUEVO 120 - SUR - PIJIÑO DEL CARMEN 120 - SUR - SAN SEBASTIAN DE BUENAVISTA 120 - SUR - SAN ZENON 120 - SUR - SANTA ANA 120 - SUR - SANTA BARBARA DE PINTO</t>
  </si>
  <si>
    <t>ASOCIACION DE PEQUENOS PRODUCTORES AGROPECUARIOS DEL MUNICIPIO DE SAN ZENON-ASOPROAMUCASAN</t>
  </si>
  <si>
    <t>17902371-6</t>
  </si>
  <si>
    <t xml:space="preserve"> 900114901-6</t>
  </si>
  <si>
    <t>4 - BAJO CAUCA - CAUCASIA	11 - URABA - APARTADO	11 - URABA - ARBOLETES	11 - URABA - SAN JUAN DE URABA	22 - ZODES MOMPOX - SANTA CRUZ DE MOMPOX	26 - ZODES NORTE - CARTAGENA DE INDIAS	64 - SUR - BOLIVAR	64 - SUR - SUCRE	75 - ALTO SINU - TIERRALTA	76 - BAJO SINU - COTORRA	76 - BAJO SINU - LORICA	76 - BAJO SINU - PURISIMA DE LA CONCEPCION	79 - SABANAS - CHINU	79 - SABANAS - SAHAGUN	79 - SABANAS - SAN ANDRES DE SOTAVENTO	81 - SINU MEDIO - CERETE	81 - SINU MEDIO - CIENAGA DE ORO	81 - SINU MEDIO - SAN CARLOS	81 - SINU MEDIO - SAN PELAYO	91 - SABANA CENTRO - CAJICA</t>
  </si>
  <si>
    <t>asociación de pequenos productores cosecheros del rio Sinu</t>
  </si>
  <si>
    <t>901924937-1</t>
  </si>
  <si>
    <t xml:space="preserve">NO CUMPLE </t>
  </si>
  <si>
    <t>16.5 CERTIFICADO DE EXISTENCIA Y REPRESENTACIÓN LEGAL.
16.19.1 Condiciones de experiencia Lote 1 – suministro o compraventa de alimentos. Para Los proponentes del SEGMENTO 1-ECONOMIA POPULAR, Y ACFC
16.9 - CERTIFICADO DE PAGOS DE SEGURIDAD SOCIAL Y APORTES PARAFISCALES (PERSONAS JURÍDICAS) – FORMATO 5.</t>
  </si>
  <si>
    <t>No aporta autorización del órgano social para contratar sin límite de cuantía 
La certificación de experiencia no cuenta con información de valor del contrato ni alimentos. 
No firma el formato 5 - Certificado pagos de seguridad social y aportes parafiscales</t>
  </si>
  <si>
    <t>Jhonatan Sandoval</t>
  </si>
  <si>
    <t>76 - BAJO SINU - LORICA	76 - BAJO SINU - MOMIL	76 - BAJO SINU - PURISIMA DE LA CONCEPCION	78 - COSTANERA - MOÑITOS	78 - COSTANERA - SAN ANTERO	78 - COSTANERA - SAN BERNARDO DEL VIENTO</t>
  </si>
  <si>
    <t>Asociacion de Pequenos Productores del Corregimiento Candelaria y Otros</t>
  </si>
  <si>
    <t>901071002-7</t>
  </si>
  <si>
    <t xml:space="preserve">No aporta experiencia para todos los grupos de alimentos a los que se presentó
</t>
  </si>
  <si>
    <t>116 - CENTRO - TENERIFE	118 - RIO - CERRO DE SAN ANTONIO	118 - RIO - CONCORDIA	118 - RIO - EL PIÑON	118 - RIO - PEDRAZA	118 - RIO - PIVIJAY	118 - RIO - REMOLINO	118 - RIO - ZAPAYAN</t>
  </si>
  <si>
    <t>ASOCIACION DE PEQUENOS PRODUCTORES SIN TIERRA DE ZAPAYAN MAGDALENA</t>
  </si>
  <si>
    <t>900807188-5</t>
  </si>
  <si>
    <t xml:space="preserve">1. El certificado de existencia y representacion legal debe ser expedido posterior al 17 de abril del 2025. 
2. Debe aportar el documento  de autorización de la junta directiva donde autoriza al representante legal a celebrar contratos sin limites de cuantía.
3. debe aportar la experiencia relacionada para los grupos de alimentos alimentos manufacturados, alimentos nativos, amasijos, bebidas, carnes frescas, conservas, derivados carnicos, enlatados, especias, fruta procesada, galletas, grasas y aceites, huevos, lacteos fermentados y no fermentados, leguminosas, pescados, productos azucarados, productos de panificacion, quesos, sector defensa . </t>
  </si>
  <si>
    <t>180 - CENTRO - GUADALAJARA DE BUGA 180 - CENTRO - GUACARI 180 - CENTRO - TULUA 181 - SUR - PALMIRA 181 - SUR - EL CERRITO 181 - SUR - CALI 181 - SUR - CANDELARIA 181 - SUR - DAGUA 181 - SUR - JAMUNDI 181 - SUR - YUMBO 182 - NORTE - ROLDANILLO 182 - NORTE - ZARZAL</t>
  </si>
  <si>
    <t>ASOCIACION DE PEQUENOS PRODUCTORES Y AGRICULTORES COMUNITARIOS DEL VALLE DEL CAUCA</t>
  </si>
  <si>
    <t>901835449-5</t>
  </si>
  <si>
    <t>181 - SUR - PALMIRA, 181 - SUR - CALI, 181 - SUR - CANDELARIA, 181 - SUR - DAGUA, 181 - SUR - JAMUNDI, 181 - SUR - YUMBO</t>
  </si>
  <si>
    <t>ASOCIACION DE PEQUENOS PRODUCTORES Y FINCAS DEL VALLE</t>
  </si>
  <si>
    <t>901917592-3</t>
  </si>
  <si>
    <t>16.7 DOCUMENTO DE IDENTIDAD (Proponente o Representante Legal)
16.5 CERTIFICADO DE EXISTENCIA Y REPRESENTACIÓN LEGAL.
16.19.1 Condiciones de experiencia Lote 1 – suministro o compraventa de alimentos. Para Los proponentes del SEGMENTO 1-ECONOMIA POPULAR, Y ACFC</t>
  </si>
  <si>
    <t xml:space="preserve">No allega documento de identidad
Certificado de existencia y representacion legal no cumple con fecha de expedición. 
No aporta documentos establecidos para acreditar la experiencia (certificación de un contrato ejecutado, contrato con acta de liquidación o factura de venta). </t>
  </si>
  <si>
    <t>ASOCIACION DE PESCADORES DEL CORREGIMIENTO DE SANJOSE DE SACO</t>
  </si>
  <si>
    <t>901855103-8</t>
  </si>
  <si>
    <t>La experiencia presentada no es suficiente para los siguientes grupos de alimentos: frutas frescas; pescados y mariscos; quesos; verduras y hortalizas; y lácteos fermentados.</t>
  </si>
  <si>
    <t>116 - CENTRO - SABANAS DE SAN ANGEL, 117 - NORTE - ALGARROBO, 117 - NORTE - ARACATACA, 117 - NORTE - FUNDACION</t>
  </si>
  <si>
    <t>ASOCIACION DE PESCADORES DEL MUNICIPIO DE ALGARROBO MAGDALENA</t>
  </si>
  <si>
    <t>901497008-1</t>
  </si>
  <si>
    <t>La experiencia no es suficiente para los siguientes grupos de alimentos: alimentos manufactura; amasijos; bebidas; carnes frescas; conservas de frutas; derivados cárnicos; enlatados cárnicos; especias y derivados; fruta procesada; frutas frescas; galletas; grasas, aceites y derivados aceite de palma; huevos; lácteos y fermentados, lácteos no fermentados; leguminosas y derivados; pescados y mariscos; productos azucarados; productos de panificación; quesos; sector defensa.</t>
  </si>
  <si>
    <t>Asociacion de pescadores y agricultores de cano viejo</t>
  </si>
  <si>
    <t>812006829-1</t>
  </si>
  <si>
    <t>Asociacion de piscicultores del Sur del Valle del Cauca por la Paz</t>
  </si>
  <si>
    <t>901172745-4</t>
  </si>
  <si>
    <t>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</si>
  <si>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ASOCIACION DE PRODUCTORES AGRICOLA FE Y ESPERANZA</t>
  </si>
  <si>
    <t>901713629-0</t>
  </si>
  <si>
    <t xml:space="preserve">Debe allegar certificado de experiencia con todos los grupos de alimentos presentados, </t>
  </si>
  <si>
    <t>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t>
  </si>
  <si>
    <t>ASOCIACION DE PRODUCTORES AGRICOLAS Y PECUARIOS DE LA AMAZONIA</t>
  </si>
  <si>
    <t>901916285-2</t>
  </si>
  <si>
    <t>No aporta experiencia para todos los grupos a los que se presentó</t>
  </si>
  <si>
    <t>La ANCP-CCE informa que se ha subsanado parcialmente la experiencia solicitada, anexándose la certificación correspondiente conforme al numeral 16.19 del Pliego de Condiciones, para los siguientes grupos de alimentos: cereales y derivados; frutas frescas; grasas, aceites y derivados; huevos; leguminosas y derivados; quesos; y verduras, hortalizas y derivados.
Sin embargo, el certificado no acredita experiencia en los grupos de: conservas de frutas, hortalizas y leguminosas; lácteos fermentados; lácteos no fermentados; y productos del sector defensa, por lo que se rechaza la propuesta en dichos grupos.</t>
  </si>
  <si>
    <t>12 - VALLE DEL ABURRA - MEDELLIN	21 - BOGOTA - BOGOTA. D.C.	109 - NORORIENTE - NEIVA	112 - SUR - PITALITO	151 - UNO - VERTIENTE ORIENTAL - PEREIRA	172 - COPES ESPECIAL IBAGUE - IBAGUE	181 - SUR - CALI</t>
  </si>
  <si>
    <t>ASOCIACION DE PRODUCTORES AGROAMBIENTALES DEL MUNICIPIO DE SAN AGUSTIN -ASOCLARAGRO</t>
  </si>
  <si>
    <t>901838524-3</t>
  </si>
  <si>
    <t xml:space="preserve">16.5  CERTIFICADO DE EXISTENCIA Y REPRESENTACIÓN LEGAL.
16.9 - CERTIFICADO DE PAGOS DE SEGURIDAD SOCIAL Y APORTES PARAFISCALES (PERSONAS JURÍDICAS) – FORMATO 5. 
ó
16.10 DECLARACIÓN JURAMENTADA DE PAGOS CORRESPONDIENTES A LOS SISTEMAS DE SEGURIDAD SOCIAL Y APORTES PARAFISCALES (PERSONAS NATURALES) – FORMATO 6 
</t>
  </si>
  <si>
    <t>Certificado de existencia y Representación tiene limitaciones. (200 SMMLV)
No aporta formato de parafiscales 
formato 5 o 6</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</si>
  <si>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</si>
  <si>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PRODUCTORES AGROECOLOGICOS Y PECUARIOS DE CORDOBA PLANETA CAMPO VERDE</t>
  </si>
  <si>
    <t>901708163-0</t>
  </si>
  <si>
    <t xml:space="preserve">No aporta experiencia para todos los grupos de alimentos que ofertó (Verduras, hortalizas y derivados y huevos)
La certificación de experiencia no indica el monto del contrato. 
Se solicita aclarar en un documento suscrito por el representante legal si los alimentos para los que presenta precios en $1000 hacen parte de su oferta económica o corresponden a errores de digitación. </t>
  </si>
  <si>
    <t>11 - URABA - CAREPA	11 - URABA - CHIGORODO	11 - URABA - MURINDO	11 - URABA - MUTATA	11 - URABA - NECOCLI	11 - URABA - SAN JUAN DE URABA	11 - URABA - SAN PEDRO DE URABA	11 - URABA - TURBO	11 - URABA - VIGIA DEL FUERTE	14 - PIE DE MONTE - ARAUQUITA	14 - PIE DE MONTE - FORTUL	14 - PIE DE MONTE - SARAVENA	14 - PIE DE MONTE - TAME	23 - ZODES MOMPOX / ZODES LOBA - HATILLO DE LOBA	24 - ZODES LOBA - ALTOS DEL ROSARIO	27 - ZODES MAGDALENA MEDIO - SANTA ROSA DEL SUR	28 - ZODES MOJANA - MAGANGUE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115 - BAJA GUAJIRA - FONSECA	115 - BAJA GUAJIRA - HATONUEVO	115 - BAJA GUAJIRA - SAN JUAN DEL CESAR	115 - BAJA GUAJIRA - URUMITA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</si>
  <si>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PRODUCTORES AGROINDUSTRIALES DE CHOCHO</t>
  </si>
  <si>
    <t>900050694-1</t>
  </si>
  <si>
    <t>21 - BOGOTA - BOGOTA. D.C.	91 - SABANA CENTRO - CAJICA	91 - SABANA CENTRO - CHIA	91 - SABANA CENTRO - COGUA	91 - SABANA CENTRO - GACHANCIPA	91 - SABANA CENTRO - NEMOCON	91 - SABANA CENTRO - SOPO	91 - SABANA CENTRO - TABIO	91 - SABANA CENTRO - TOCANCIPA	91 - SABANA CENTRO - ZIPAQUIRA	92 - SABANA OCCIDENTE - COTA	92 - SABANA OCCIDENTE - EL ROSAL	92 - SABANA OCCIDENTE - FACATATIVA	92 - SABANA OCCIDENTE - FUNZA	92 - SABANA OCCIDENTE - MADRID	92 - SABANA OCCIDENTE - MOSQUERA	92 - SABANA OCCIDENTE - SUBACHOQUE	92 - SABANA OCCIDENTE - TENJO	93 - SOACHA - SIBATE	93 - SOACHA - SOACHA</t>
  </si>
  <si>
    <t>ASOCIACION DE PRODUCTORES AGROPECUARIA ASOAGROVIVO</t>
  </si>
  <si>
    <t>MICROEMPRESA-PERSONA SINGULAR</t>
  </si>
  <si>
    <t>901766273-1</t>
  </si>
  <si>
    <t>ASOCIACION DE PRODUCTORES AGROPECUARIOS AFROCOLOMBIANOS DEL CORREGIMIENTO DE LA VENTURA</t>
  </si>
  <si>
    <t>901507931-8</t>
  </si>
  <si>
    <t>ASOCIACION DE PRODUCTORES AGROPECUARIOS DE EL ENCANTO</t>
  </si>
  <si>
    <t xml:space="preserve"> 900639057-8</t>
  </si>
  <si>
    <t>Asociacion de productores agropecuarios de las veredas cascajal bajo silvania y el pinal</t>
  </si>
  <si>
    <t>900611317-6</t>
  </si>
  <si>
    <t>182 - NORTE - TORO</t>
  </si>
  <si>
    <t>ASOCIACION DE PRODUCTORES AGROPECUARIOS DE TORO</t>
  </si>
  <si>
    <t>901411383-8</t>
  </si>
  <si>
    <t>16.19.1 Condiciones de experiencia Lote 1 – suministro o compraventa de alimentos. Para Los proponentes del SEGMENTO 1-ECONOMIA POPULAR, Y ACFC.
'- 16.5 CERTIFICADO DE EXISTENCIA Y REPRESENTACIÓN LEGAL. (FECHA EXPEDICION)
16.3 CARTA DE PRESENTACIÓN DE LA PROPUESTA – FORMATO 1(NO PRESENTA FORMATO)
16.9 - CERTIFICADO DE PAGOS DE SEGURIDAD SOCIAL Y APORTES PARAFISCALES (PERSONAS JURÍDICAS) – FORMATO 5.</t>
  </si>
  <si>
    <t xml:space="preserve">1. El proponente debe subsanar el certificado de existencia y representacion legal ya que presenta fecha de expedicion por fuera del rango solicitado, por tanto se debe subsanar aportando documento con fecha actualizada.puede subsanar dentro del  termino establecido, adiconal a esto presenta limitaciones.
2. El proponente debe subsanar la certifcacion de experiencia ya que no anexa ningun documento sdolicitado.
3. El proponente debe subsanar formato 1 carta de presentacion de la propuesta, debido a que no anexo firma.
4. El proponente debe subsanar el formato de pagos de seguridad social y aportes parafiscales, formato 5, teniendo en cuenta que el que anexa no se encuentra firmado.
</t>
  </si>
  <si>
    <t>El proponente no subana lo requerido, en tal virtud, se rechaza la oferta de conformidad con el numeral 2.25.1 Causales de rechazo comunes para Lote 1 Suministro o compraventa de Alimentos y Lote 2 Servicios Logísticos1. Literal Q "Cuando el proponente no subsane, subsane en forma incorrecta o subsane fuera del término fijado en el pliego de condiciones, la información o documentación solicitada respecto de un requisito o documento habilitante."</t>
  </si>
  <si>
    <t>3 - EJE AMAZONAS - LETICIA</t>
  </si>
  <si>
    <t>ASOCIACION DE PRODUCTORES AGROPECUARIOS DEL AMAZONAS</t>
  </si>
  <si>
    <t>838000222-9</t>
  </si>
  <si>
    <t>80 - SAN JORGE - SAN JOSE DE URE	80 - SAN JORGE - AYAPEL	80 - SAN JORGE - LA APARTADA	80 - SAN JORGE - MONTELIBANO	80 - SAN JORGE - PUERTO LIBERTADOR</t>
  </si>
  <si>
    <t>ASOCIACION DE PRODUCTORES AGROPECUARIOS ECOLOGICOS DEL SUR DE CORDOBA - AGROECOSURCO</t>
  </si>
  <si>
    <t>900623183-8</t>
  </si>
  <si>
    <t>No aporta experiencia para todos los grupos de alimentos a los que se presentó.</t>
  </si>
  <si>
    <t>ASOCIACION DE PRODUCTORES AGROPECUARIOS INDIGENAS DE SANTANDER DE LA CRUZ</t>
  </si>
  <si>
    <t>901694281-9</t>
  </si>
  <si>
    <t xml:space="preserve"> 901694281-9</t>
  </si>
  <si>
    <t>5 - MAGDALENA MEDIO - CARACOLI, 5 - MAGDALENA MEDIO - MACEO, 5 - MAGDALENA MEDIO - PUERTO BERRIO, 5 - MAGDALENA MEDIO - PUERTO NARE, 11 - URABA - MURINDO, 11 - URABA - MUTATA, 11 - URABA - NECOCLI, 11 - URABA - SAN JUAN DE URABA, 11 - URABA - SAN PEDRO DE URABA, 11 - URABA - TURBO, 11 - URABA - VIGIA DEL FUERTE,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</si>
  <si>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PRODUCTORES AGROPECUARIOS Y ARTESANAL DE DORADA</t>
  </si>
  <si>
    <t>812007474-5</t>
  </si>
  <si>
    <t>16.19.1 Condiciones de experiencia Lote 1 – suministro o compraventa de alimentos. Para Los proponentes del SEGMENTO 1-ECONOMIA POPULAR, Y ACFC.  
16.5 CERTIFICADO DE EXISTENCIA Y REPRESENTACIÓN LEGAL.
16.16.4 Registro Único Tributario</t>
  </si>
  <si>
    <t>Debe subsanar experiencia, no aporta valores y tampoco los alimentos suministrados.
Debe subsanar documento de existencia y representacion legal, lo envia desactualizado.
Debe suministrar el Registro Unico de Proponentes (RUT).</t>
  </si>
  <si>
    <r>
      <t xml:space="preserve">La </t>
    </r>
    <r>
      <rPr>
        <b/>
        <sz val="11"/>
        <color rgb="FF000000"/>
        <rFont val="Arial"/>
      </rPr>
      <t>ANCP-CCE</t>
    </r>
    <r>
      <rPr>
        <sz val="11"/>
        <color rgb="FF000000"/>
        <rFont val="Arial"/>
      </rPr>
      <t xml:space="preserve"> informa que se ha subsanado parcialmente la experiencia solicitada, anexándose la certificación correspondiente conforme al numeral 16.19 del Pliego de Condiciones, para los siguientes grupos de alimentos:  huevos y verduras, por lo cual no queda habilitado para frutas.</t>
    </r>
  </si>
  <si>
    <t>21 - BOGOTA - BOGOTA. D.C.	83 - ALTO MAGDALENA - GIRARDOT	86 - GUAVIO - LA CALERA	89 - ORIENTE - CAQUEZA	89 - ORIENTE - CHIPAQUE	89 - ORIENTE - FOSCA	89 - ORIENTE - GUTIERREZ	89 - ORIENTE - QUETAME	89 - ORIENTE - UNE	91 - SABANA CENTRO - CHIA	91 - SABANA CENTRO - ZIPAQUIRA	92 - SABANA OCCIDENTE - FACATATIVA	92 - SABANA OCCIDENTE - FUNZA	92 - SABANA OCCIDENTE - MADRID	92 - SABANA OCCIDENTE - MOSQUERA	92 - SABANA OCCIDENTE - ZIPACON	93 - SOACHA - SIBATE	93 - SOACHA - SOACHA	94 - SUMAPAZ - FUSAGASUGA	95 - TEQUENDAMA - LA MESA	121 - ARIARI - GRANADA	122 - ALTO ARIARI - CENTRO - ACACIAS	125 - CAPITAL - CORDILLERA - VILLAVICENCIO	169 - COPES REG ORIENTE - MELGAR	172 - COPES ESPECIAL IBAGUE - IBAGUE</t>
  </si>
  <si>
    <t>ASOCIACION DE PRODUCTORES AGROPECUARIOS Y CAFICULTORES DE GUTIERREZ</t>
  </si>
  <si>
    <t>901871785-8</t>
  </si>
  <si>
    <t xml:space="preserve">Certificado de existencia No aporta autorización al representante legal sin limitaciones para contratar con fecha anterior al 03/06/2025.
Certificado de experiencia no relación por lo menos un alimento del grupo de sector defensa.
Podrá subsanar este requisito hasta el 17 de julio 2025 a las 11:59pm a través de la plataforma de Mi Mercado Popular </t>
  </si>
  <si>
    <t xml:space="preserve">El proponente no presentó experiencia para el grupo de alimentos sector defensa, por lo cual solo queda habilitado para el grupo de leguminosas y derivados. </t>
  </si>
  <si>
    <t>ASOCIACION DE PRODUCTORES AGROPECUARIOS Y PISCICOLAS DE LA VEREDA ARMENIA DEL MUNICIPIO DE CANALETE</t>
  </si>
  <si>
    <t>901324442-1</t>
  </si>
  <si>
    <t>901324442 - 1</t>
  </si>
  <si>
    <t>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36 - NEIRA - CHINAVITA 36 - NEIRA - GARAGOA 36 - NEIRA - MACANAL 36 - NEIRA - PACHAVITA 36 - NEIRA - SAN LUIS DE GACENO 36 - NEIRA - SANTA MARIA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109 - NORORIENTE - NEIVA 109 - NORORIENTE - CAMPOALEGRE 109 - NORORIENTE - ALGECIRAS 109 - NORORIENTE - HOBO 109 - NORORIENTE - RIVERA 149 - PLAN - ARMENIA 149 - PLAN - FILANDIA 149 - PLAN - CIRCASIA 149 - PLAN - LA TEBAIDA 149 - PLAN - MONTENEGRO 149 - PLAN - QUIMBAYA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t>
  </si>
  <si>
    <t>ASOCIACION DE PRODUCTORES ANDINOS</t>
  </si>
  <si>
    <t>901733785-7</t>
  </si>
  <si>
    <t> 16.5 CERTIFICADO DE EXISTENCIA Y REPRESENTACIÓN LEGAL.</t>
  </si>
  <si>
    <t>Debe allegar acta del órgano social compentente con autorización al representante legal para contratar sin límite de cuantía, acta con fecha igual o anterior al cierre del proceso (03 de junio de 2025).</t>
  </si>
  <si>
    <t>La Agencia Nacional de Contratación Pública – Colombia Compra Eficiente informa que, de conformidad con lo establecido en el numeral 2.25 Causales de Rechazo, apartado 2.25.1 Causales de rechazo comunes para el Lote 1 (Suministro o compraventa de alimentos) y el Lote 2 (Servicios logísticos), literal Q, durante el término otorgado para la subsanación el proponente no presentó el documento que acredita la autorización de la junta directiva para que la representante legal pueda celebrar contratos sin límite de cuantía, conforme a lo exigido en el pliego de condiciones.
En consecuencia, el proponente no cumple con el requisito habilitante, razón por la cual su propuesta es rechazada.</t>
  </si>
  <si>
    <t> 89 - ORIENTE - CAQUEZA	
89 - ORIENTE - CHIPAQUE
89 - ORIENTE - GUAYABETAL	
89 - ORIENTE - QUETAME	
89 - ORIENTE - UNE</t>
  </si>
  <si>
    <t>ASOCIACION DE PRODUCTORES DE FRUTAS Y VERDURAS DE UNE - ASOSUPERFRUVERUNE</t>
  </si>
  <si>
    <t>900738215-1</t>
  </si>
  <si>
    <t> 81 - SINU MEDIO - CERETE	
81 - SINU MEDIO - CIENAGA DE ORO	
81 - SINU MEDIO - SAN CARLOS	
81 - SINU MEDIO - SAN PELAYO</t>
  </si>
  <si>
    <t>ASOCIACION DE PRODUCTORES DE HORTALIZAS FRUTAS Y PLANTAS AROMATICAS DEL MUNICIPIO DE CERETE - HORTYF</t>
  </si>
  <si>
    <t>900575241-0</t>
  </si>
  <si>
    <t>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</si>
  <si>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PRODUCTORES DE RINCON DE LAS FLORES PARA EL DESARROLLO DE COROZAL</t>
  </si>
  <si>
    <t>901226912-1</t>
  </si>
  <si>
    <t>16.5 CERTIFICADO DE EXISTENCIA Y REPRESENTACIÓN LEGAL.
18 CRITERIOS DE EVALUCIÓN DE LAS OFERTAS</t>
  </si>
  <si>
    <t xml:space="preserve">Debe aportar acta de órgano social autorizando al representan legal para contratar sin límite de cuantía con fecha anterior al 03 de junio de 2025
Debe aclarar mediante documento suscrito por el representante legal si el NIT registrado en la oferta económica corresponde al oferente o se trata de un error de digitación. 
Podrá subsanar este requisito hasta el 17 de julio 2025 a las 11:59pm a través de la plataforma de Mi Mercado Popular </t>
  </si>
  <si>
    <t>29 - ZODES MONTES DE MARIA - CORDOBA 77 - CENTRO - MONTERIA 81 - SINU MEDIO - CERETE 81 - SINU MEDIO - SAN CARLOS 81 - SINU MEDIO - SAN PELAYO 163 - MONTES DE MARIA - CHALAN 163 - MONTES DE MARIA - COLOSO 163 - MONTES DE MARIA - SINCELEJO 164 - MORROSQUILLO - COVEÑAS 164 - MORROSQUILLO - PALMITO 164 - MORROSQUILLO - SAN JOSE DE TOLUVIEJO 164 - MORROSQUILLO - SANTIAGO DE TOLU</t>
  </si>
  <si>
    <t>ASOCIACION DE PRODUCTORES DEL BAJO - ASOPROBAJO</t>
  </si>
  <si>
    <t>901172793-8</t>
  </si>
  <si>
    <t>16.5 CERTIFICADO DE EXISTENCIA Y REPRESENTACIÓN LEGAL EL CERTIFICADO ESTA DESACTUALIZADO Y EL REPRESENTANTE LEGAL TIENE FACULTADES LIMITADAS
16.19.1 Condiciones de experiencia Lote 1 – suministro o compraventa de alimentos. Para Los proponentes del SEGMENTO 1-ECONOMIA POPULAR, Y ACFC.</t>
  </si>
  <si>
    <t xml:space="preserve">No aporta autorización al representante legal sin limitaciones para contratar con fecha anterior al 03/06/2025
La certificación de experiencia debe anexar a la copia del contrato acta de recibo a satisfacción, o
acta de liquidación </t>
  </si>
  <si>
    <t>ASOCIACION DE PRODUCTORES DEL CAMPO DE LA MESA</t>
  </si>
  <si>
    <t>900910091-1</t>
  </si>
  <si>
    <t>21 - BOGOTA - BOGOTA. D.C. 51 - MAGDALENA CALDENSE - LA DORADA 84 - BAJO MAGDALENA - CAPARRAPI 84 - BAJO MAGDALENA - GUADUAS 84 - BAJO MAGDALENA - PUERTO SALGAR 91 - SABANA CENTRO - CAJICA 91 - SABANA CENTRO - CHIA 91 - SABANA CENTRO - GACHANCIPA 91 - SABANA CENTRO - TOCANCIPA 91 - SABANA CENTRO - ZIPAQUIRA 92 - SABANA OCCIDENTE - COTA 92 - SABANA OCCIDENTE - FACATATIVA 92 - SABANA OCCIDENTE - FUNZA 92 - SABANA OCCIDENTE - MADRID 92 - SABANA OCCIDENTE - MOSQUERA 93 - SOACHA - SOACHA</t>
  </si>
  <si>
    <t>ASOCIACION DE PRODUCTORES PANELEROS ASOPANELA CAPARRAPI</t>
  </si>
  <si>
    <t>901722723-3</t>
  </si>
  <si>
    <t xml:space="preserve">113 - MEDIA GUAJIRA - RIOHACHA, 114 - ALTA GUAJIRA - MANAURE, 114 - ALTA GUAJIRA - URIBIA					</t>
  </si>
  <si>
    <t>Asociacion de Productores pesqueros HIMAPAS</t>
  </si>
  <si>
    <t>900876380-8</t>
  </si>
  <si>
    <t>76 - BAJO SINU - TUCHIN	77 - CENTRO - MONTERIA	79 - SABANAS - CHINU	79 - SABANAS - SAHAGUN	79 - SABANAS - SAN ANDRES DE SOTAVENTO	81 - SINU MEDIO - CERETE	163 - MONTES DE MARIA - SINCELEJO	165 - SABANAS - EL ROBLE	165 - SABANAS - SAMPUES	166 - SAN JORGE - CAIMITO	166 - SAN JORGE - LA UNION	166 - SAN JORGE - SAN BENITO ABAD	166 - SAN JORGE - SAN MARCOS</t>
  </si>
  <si>
    <t>ASOCIACION DE PRODUCTORES PROCESADORES Y COMERCIALIZADORES DE MARAÑON Y OTRAS FRUTAS DE CORDOBA Y SUCRE</t>
  </si>
  <si>
    <t>900246930-6</t>
  </si>
  <si>
    <t>Rechazado por no dar cumplimiento a las condiciones previstas en el pliego de condiciones en su literal 3.2.1.1 donde se manifiesta que el segmento exclusivo para promover la participación de actores que en los términos del artículo 2.2.16.1.4. del Decreto 874 de 2024, “…se entiende por economía popular a los oficios y ocupaciones mercantiles relacionados con la producción, distribución y comercialización de bienes y
servicios, y no mercantiles, que hagan referencia a actividades domésticas o comunitarias, desarrolladas por unidades económicas de baja escala ya sea personales, familiares, micronegocios o microempresas, en cualquier sector económico. Los actores de la Economía Popular pueden realizar sus actividades de manera individual, en unidades económicas, u organizados de manera asociativa” .  Dado que aparece en el Certificado de existencia y representación legal como MEDIANA empresa y debía presentarse en el segmento 2 en este caso</t>
  </si>
  <si>
    <t>ASOCIACION DE PRODUCTORES Y COMERCIALIZADORES AGROPECUARIOS ALGECIRAS GRAN PROGRESO -ASALGPRO</t>
  </si>
  <si>
    <t>901097571-9</t>
  </si>
  <si>
    <t>5 - MAGDALENA MEDIO - CARACOLI, 5 - MAGDALENA MEDIO - MACEO, 5 - MAGDALENA MEDIO - PUERTO BERRIO, 11 - URABA - APARTADO, 11 - URABA - ARBOLETES, 11 - URABA - CAREPA, 11 - URABA - CHIGORODO, 11 - URABA - MURINDO, 11 - URABA - MUTATA, 11 - URABA - NECOCLI, 11 - URABA - SAN JUAN DE URABA, 11 - URABA - SAN PEDRO DE URABA, 51 - MAGDALENA CALDENSE - LA DORADA, 51 - MAGDALENA CALDENSE - NORCASIA, 51 - MAGDALENA CALDENSE - SAMANA, 51 - MAGDALENA CALDENSE - VICTORIA,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115 - BAJA GUAJIRA - EL MOLINO, 115 - BAJA GUAJIRA - FONSECA, 115 - BAJA GUAJIRA - URUMITA, 115 - BAJA GUAJIRA - VILLANUEVA, 162 - MOJANA - GUARANDA, 162 - MOJANA - MAJAGUAL, 162 - MOJANA - SUCRE, 163 - MONTES DE MARIA - CHALAN, 163 - MONTES DE MARIA - COLOSO,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</si>
  <si>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PRODUCTORES Y COMERCIALIZADORES DE PAPAYA Y PRODUCTOS HORTIFRUTICOLA DE TIERRALTA</t>
  </si>
  <si>
    <t>900979319-0</t>
  </si>
  <si>
    <t xml:space="preserve">16.19.1 Condiciones de experiencia Lote 1 – suministro o compraventa de alimentos. Para Los proponentes del SEGMENTO 1-ECONOMIA POPULAR, Y ACFC
16.5 CERTIFICADO DE EXISTENCIA Y REPRESENTACIÓN LEGAL.
</t>
  </si>
  <si>
    <t xml:space="preserve">La certificación para acreditar la experiencia no contempla valor del contrato ni alimentos, para verificación, de acuerdo a los grupos que presento en la oferta. 
No aporta autorización al representante legal sin limitaciones de cuantía para contratar con fecha anterior al 03/06/2025, de acuerdo a lo validado en el certificado de existencia y representación legal. </t>
  </si>
  <si>
    <t>77- CENTRO-MONTERIA</t>
  </si>
  <si>
    <t>ASOCIACION DE PROFESIONALES PARA LA INLCUSION Y DESARROLLO SOCIAL DE LAS COMUNIDADES</t>
  </si>
  <si>
    <t>901948058-4</t>
  </si>
  <si>
    <t>No aporta autorización al representante legal sin limitaciones para contratar con fecha anterior al 03/06/2025
La certificación de experiencia debe contar con fecha de finalizacion e incluir todos los grupos de alimentos a los que se presenta falta verduras</t>
  </si>
  <si>
    <t>ASOCIACION DE PROSUMIDORES AGROECOLOGICOS AGROSOLIDARIA SECCIONAL LA MONTANITA</t>
  </si>
  <si>
    <t>900346572-1</t>
  </si>
  <si>
    <t xml:space="preserve"> 900346572-1</t>
  </si>
  <si>
    <t>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t>
  </si>
  <si>
    <t>ASOCIACION DE SEMBRADORES DEL MAGDALENA JJ</t>
  </si>
  <si>
    <t>901816092-9</t>
  </si>
  <si>
    <t>asociación de servicios y productores agropecuarios</t>
  </si>
  <si>
    <t>901332447-1</t>
  </si>
  <si>
    <t xml:space="preserve">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
</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</si>
  <si>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No se encuentra registrado en la página de la registraduria.
</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</si>
  <si>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Q. Cuando el proponente no subsane, subsane en forma incorrecta o subsane fuera del término fijado en el pliego de condiciones, la información o documentación solicitada respecto de un requisito o documento habilitante. En la subsanació no allega certificado de experiencia. </t>
  </si>
  <si>
    <t>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t>
  </si>
  <si>
    <t>ASOCIACION DE TRABAJADORES NUEV LIDERAZGO DE AGUAZUL</t>
  </si>
  <si>
    <t>900620610-8</t>
  </si>
  <si>
    <t xml:space="preserve"> 900620610-8</t>
  </si>
  <si>
    <t>5 - MAGDALENA MEDIO - CARACOLI, 5 - MAGDALENA MEDIO - MACEO, 5 - MAGDALENA MEDIO - PUERTO BERRIO, 5 - MAGDALENA MEDIO - PUERTO NARE, 5 - MAGDALENA MEDIO - PUERTO TRIUNFO, 5 - MAGDALENA MEDIO - YONDO, 11 - URABA - APARTADO, 11 - URABA - ARBOLETES, 11 - URABA - CAREPA, 11 - URABA - CHIGORODO, 11 - URABA - MURINDO, 11 - URABA - MUTATA, 11 - URABA - NECOCLI, 11 - URABA - SAN JUAN DE URABA, 11 - URABA - SAN PEDRO DE URABA, 11 - URABA - TURBO, 11 - URABA - VIGIA DEL FUERTE, 22 - ZODES MOMPOX - CICUCO, 22 - ZODES MOMPOX - SANTA CRUZ DE MOMPOX, 22 - ZODES MOMPOX - SAN FERNANDO, 22 - ZODES MOMPOX - TALAIGUA NUEVO, 24 - ZODES LOBA - SAN MARTIN DE LOBA, 24 - ZODES LOBA - NOROSI, 25 - ZODES DIQUE - ARJONA, 25 - ZODES DIQUE - ARROYOHONDO, 25 - ZODES DIQUE - CALAMAR, 51 - MAGDALENA CALDENSE - SAMANA,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156 - GUANENTA - PARAMO, 156 - GUANENTA - PINCHOTE,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</si>
  <si>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DE USUARIOS CAMPESINOS Y AGRICULTORES DEL RETIRO DE LOS INDIOS ASOCUCRI</t>
  </si>
  <si>
    <t>901416564-7</t>
  </si>
  <si>
    <t xml:space="preserve">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
</t>
  </si>
  <si>
    <t>901416564-1</t>
  </si>
  <si>
    <t xml:space="preserve">La certificación para acreditar la experiencia no contempla valor del contrato ni alimentos, para verificación, de acuerdo a los grupos que presento en la oferta. 
No aporta autorización al representante legal sin limitaciones de cuantía para contratar con fecha anterior al 03/06/2025, de acuerdo a lo validado en el certificado de existencia y representación legal.       No aporta certificado de antecedentes disciplinarios emitido por la Procuraduría     </t>
  </si>
  <si>
    <t>140 - CENTRO - SANTIAGO	141 - NORTE - TIBU	142 - OCCIDENTE - ABREGO	142 - OCCIDENTE - OCAÑA	143 - ORIENTAL - SAN JOSE DE CUCUTA	143 - ORIENTAL - EL ZULIA	143 - ORIENTAL - LOS PATIOS	143 - ORIENTAL - PUERTO SANTANDER	143 - ORIENTAL - SAN CAYETANO	143 - ORIENTAL - VILLA DEL ROSARIO	144 - SUR OCCIDENTE - MUTISCUA	144 - SUR OCCIDENTE - PAMPLONA	144 - SUR OCCIDENTE - PAMPLONITA	145 - SUR ORIENTE - BOCHALEMA	145 - SUR ORIENTE - CHINACOTA</t>
  </si>
  <si>
    <t>ASOCIACION DE USUARIOS DEL DISTRITO DE ADECUACION DE TIERRAS DE GRAN ESCALA DEL RIO ZULIA ASOZULIA</t>
  </si>
  <si>
    <t>800168858-6</t>
  </si>
  <si>
    <t>16.5 CERTIFICADO DE EXISTENCIA Y REPRESENTACIÓN LEGAL.
16.9 - CERTIFICADO DE PAGOS DE SEGURIDAD SOCIAL Y APORTES PARAFISCALES (PERSONAS JURÍDICAS) – FORMATO 5.</t>
  </si>
  <si>
    <t>800158858-6</t>
  </si>
  <si>
    <t>No aporta certificado de existencia y representación legal
No firma la revisora fiscal en el formato 5 - certificado de pagos y aportes a seguridad social</t>
  </si>
  <si>
    <t>66 - CENTRO - CHIMICHAGUA 66 - CENTRO - CHIRIGUANA 66 - CENTRO - CURUMANI 66 - CENTRO - LA JAGUA DE IBIRICO 66 - CENTRO - PAILITAS 67 - NOROCCIDENTAL - ASTREA 67 - NOROCCIDENTAL - BOSCONIA 67 - NOROCCIDENTAL - EL COPEY 68 - NORTE - BECERRIL 68 - NORTE - AGUSTIN CODAZZI 68 - NORTE - LA PAZ 68 - NORTE - MANAURE BALCON DEL CESAR 68 - NORTE - PUEBLO BELLO 68 - NORTE - SAN DIEGO 68 - NORTE - VALLEDUPAR 69 - SUR - AGUACHICA 69 - SUR - GAMARRA 69 - SUR - PELAYA 69 - SUR - RIO DE ORO 69 - SUR - SAN ALBERTO 69 - SUR - SAN MARTIN</t>
  </si>
  <si>
    <t>Asociacion de Usuarios Rivera del Rio II</t>
  </si>
  <si>
    <t>800141538-7</t>
  </si>
  <si>
    <t>LA ANCP-CCE INFORMA QUE DEBE ALLEGAR EL CERTIFICADO DE EXISTENCIA Y REPRESENTACIÓN LEGAL DE ACUERDO CON EL PLIEGO DE CONDICIONES SEGÚN EL NUMERAL 16.5
16.14 CONSULTA CERTIFICADO REDAM - REGISTRO DE DEUDORES ALIMENTARIOS MOROSOS</t>
  </si>
  <si>
    <t>No aportó los certificados DE EXISTENCIA Y REPRESENTACIÓN LEGAL y REDAM</t>
  </si>
  <si>
    <t> 76 - BAJO SINU - CHIMA	
76 - BAJO SINU - TUCHIN	
79 - SABANAS - CHINU</t>
  </si>
  <si>
    <t>ASOCIACION DE VICTIMAS EMMANUEL</t>
  </si>
  <si>
    <t>901939922-5</t>
  </si>
  <si>
    <t>No presenta el documento de certificacion de la experiencia.</t>
  </si>
  <si>
    <t>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</si>
  <si>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ASOCIACION DE VICTIMAS EMPRENDEDORAS DE PESCADO MEDIO</t>
  </si>
  <si>
    <t>901463387-1</t>
  </si>
  <si>
    <t xml:space="preserve">16.5 CERTIFICADO DE EXISTENCIA Y REPRESENTACIÓN LEGAL.16.19.1 Condiciones de experiencia Lote 1 – suministro o compraventa de alimentos. Para Los proponentes del SEGMENTO 1-ECONOMIA POPULAR, Y ACFC </t>
  </si>
  <si>
    <t>El certificado de existencia y representacion legal se encuentra vencido, Ademas el representante legal se encuentra limitado en cuantia ,No aporta autorización al representante legal sin limitaciones para contratar con fecha anterior al 03/06/2025, En el certificado de experiencia no abarca todos los grupos de alimentos presentados</t>
  </si>
  <si>
    <t> 5 - MAGDALENA MEDIO - CARACOLI	
5 - MAGDALENA MEDIO - MACEO	
5 - MAGDALENA MEDIO - PUERTO BERRIO	
5 - MAGDALENA MEDIO - PUERTO NARE	
5 - MAGDALENA MEDIO - PUERTO TRIUNFO	
5 - MAGDALENA MEDIO - YONDO	
21 - BOGOTA - BOGOTA. D.C.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t>
  </si>
  <si>
    <t>ASOCIACION DEPARTAMENTAL DE MUJERES CAMPESINAS E INDIGENAS DE SANTANDER - ADEMUCIS</t>
  </si>
  <si>
    <t>800129467-3</t>
  </si>
  <si>
    <t>No aporta autorización al representante legal sin limitaciones para contratar con fecha anterior al 03/06/2025
el certificado de experiencia no cuenta con todos los grupos de alimentos presentados.</t>
  </si>
  <si>
    <t> 117 - NORTE - CIENAGA	
117 - NORTE - FUNDACION	
117 - NORTE - PUEBLOVIEJO	
117 - NORTE - ZONA BANANERA	
119 - SANTA MARTA - SANTA MARTA</t>
  </si>
  <si>
    <t>ASOCIACION DEPARTAMENTAL DE MUJERES CAMPESINAS INDIGENAS Y NEGRAS DEL MAGDALENA</t>
  </si>
  <si>
    <t>901003099-0</t>
  </si>
  <si>
    <t>16.5 CERTIFICADO DE EXISTENCIA Y REPRESENTACIÓN LEGAL EL CERTIFICADO ESTA DESACTUALIZADO Y EL REPRESENTANTE LEGAL TIENE FACULTADES LIMITADAS
6.19.1 Condiciones de experiencia Lote 1 – suministro o compraventa de alimentos. Para Los proponentes del SEGMENTO 1-ECONOMIA POPULAR, Y ACFC</t>
  </si>
  <si>
    <t>No aporta autorización al representante legal sin limitaciones para contratar con fecha anterior al 03/06/2025, no presenta informacion del tamaño empresarial.
documento adjunto no cuenta con firma de todos los miembros de la junta.
No aporta certificaciones de experiencia con todos los grupos de alimentos ofertados</t>
  </si>
  <si>
    <t>70 - ATRATO - ATRATO	70 - ATRATO - BAGADO	70 - ATRATO - BOJAYA	70 - ATRATO - EL CARMEN DE ATRATO	70 - ATRATO - LLORO	70 - ATRATO - MEDIO ATRATO	70 - ATRATO - QUIBDO	70 - ATRATO - RIO QUITO	71 - DARIEN - ACANDI	71 - DARIEN - CARMEN DEL DARIEN	71 - DARIEN - RIOSUCIO	71 - DARIEN - UNGUIA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t>
  </si>
  <si>
    <t>ASOCIACION DEPARTAMENTAL DE USUARIOS CAMPESINOS DEL CHOCO (ANUC CHOCO)</t>
  </si>
  <si>
    <t>800139714-0_x000D_</t>
  </si>
  <si>
    <t>Certificado de existencia y representación legal vencido</t>
  </si>
  <si>
    <t>ASOCIACION DIVERSA DE LOS MONTES DE MARIA</t>
  </si>
  <si>
    <t>901757992-9</t>
  </si>
  <si>
    <t> 21 - BOGOTA - BOGOTA. D.C.</t>
  </si>
  <si>
    <t>ASOCIACION ECOSECHA DEL MUNICIPIO DE SASAIMA</t>
  </si>
  <si>
    <t>901799475-2</t>
  </si>
  <si>
    <t>16.5 CERTIFICADO DE EXISTENCIA Y REPRESENTACIÓN LEGAL, EL REPRESENTANTE LEGAL TIENE FACULTADES LIMITADAS
16.14 CONSULTA CERTIFICADO REDAM - REGISTRO DE DEUDORES ALIMENTARIOS MOROSOS</t>
  </si>
  <si>
    <t>Certificado de existencia fecha de expedicion inderior a la establecida en el pliego ,No aporta autorización al representante legal sin limitaciones para contratar con fecha anterior al 03/06/2025
aporta certificado REDAM</t>
  </si>
  <si>
    <t>La autorización para contratar sin límite de cuantía debió ser otorgada por el órgano estatutario competente, esto es, la Asamblea General, y no por la Junta Directiva, la cual carece de competencia para sustituir las funciones exclusivas de dicha Asamblea.
En consecuencia, la autorización presentada no subsana válidamente la restricción de cuantía, lo que configura el incumplimiento del numeral 16.5 del pliego, en lo que respecta a la exigencia de acreditar facultades plenas del representante legal antes del 03 de junio de 2025. 2.25.1 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t>
  </si>
  <si>
    <t>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75 - ALTO SINU - TIERRALTA	75 - ALTO SINU - VALENCIA	76 - BAJO SINU - CHIMA	76 - BAJO SINU - COTORRA	76 - BAJO SINU - LORICA	76 - BAJO SINU - MOMIL	76 - BAJO SINU - PURISIMA DE LA CONCEPCION	76 - BAJO SINU - TUCHIN	78 - COSTANERA - CANALETE	78 - COSTANERA - LOS CORDOBAS	78 - COSTANERA - MOÑITOS	78 - COSTANERA - PUERTO ESCONDIDO	78 - COSTANERA - SAN ANTERO	78 - COSTANERA - SAN BERNARDO DEL VIENTO	79 - SABANAS - CHINU	79 - SABANAS - SAHAGUN	79 - SABANAS - SAN ANDRES DE SOTAVENTO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</si>
  <si>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ASOCIACION ETNICA POR EL TEJIDO SOCIAL DE LOS AFROS</t>
  </si>
  <si>
    <t>901164768-1</t>
  </si>
  <si>
    <t xml:space="preserve"> 901164768-1</t>
  </si>
  <si>
    <t> 116 - CENTRO - ARIGUANI	116 - CENTRO - CHIVOLO	116 - CENTRO - NUEVA GRANADA	116 - CENTRO - PLATO	116 - CENTRO - SABANAS DE SAN ANGEL	116 - CENTRO - TENERIFE	117 - NORTE - ALGARROBO	117 - NORTE - EL RETEN	117 - NORTE - FUNDACION	118 - RIO - PEDRAZA	118 - RIO - PIVIJAY	118 - RIO - SALAMINA	118 - RIO - ZAPAYAN	119 - SANTA MARTA - SANTA MARTA	120 - SUR - EL BANCO	120 - SUR - GUAMAL	120 - SUR - PIJIÑO DEL CARMEN	120 - SUR - SANTA ANA	120 - SUR - SANTA BARBARA DE PINTO</t>
  </si>
  <si>
    <t>ASOCIACION ETNICO CAMPESINA SANTA MARIA DE PLATO MAGDALENA</t>
  </si>
  <si>
    <t>901606380-4</t>
  </si>
  <si>
    <t>172 - COPES ESPECIAL IBAGUE - IBAGUE</t>
  </si>
  <si>
    <t>ASOCIACION FINCA ECOTURISTICA LA PIZARRA</t>
  </si>
  <si>
    <t>901329038-1</t>
  </si>
  <si>
    <t> 117 - NORTE - ALGARROBO	117 - NORTE - ARACATACA	117 - NORTE - CIENAGA	117 - NORTE - EL RETEN	117 - NORTE - FUNDACION	117 - NORTE - PUEBLOVIEJO	117 - NORTE - ZONA BANANERA	119 - SANTA MARTA - SANTA MARTA</t>
  </si>
  <si>
    <t>ASOCIACION FRUTAS TROPICALES DEL MAGDALENA</t>
  </si>
  <si>
    <t>901718538-1</t>
  </si>
  <si>
    <t>No aporta autorización al representante legal sin limitaciones para contratar con fecha anterior al 03/06/2025, documento presentado no cuenta con firmas de todos los integrantes de la asociación.
No aporta certificaciones de experiencia con todos los grupos de alimentos ofertados (verduras)</t>
  </si>
  <si>
    <t>4. Calidad de productor agropecuario local (Tenencia de la tierra) si el proponente es ACFC, o Encadenamiento con microempresas/Zasca (18.5.4, p. 218) si es microempresa</t>
  </si>
  <si>
    <t>5 - MAGDALENA MEDIO - CARACOLI	5 - MAGDALENA MEDIO - MACEO	5 - MAGDALENA MEDIO - PUERTO BERRIO	5 - MAGDALENA MEDIO - PUERTO NARE	5 - MAGDALENA MEDIO - PUERTO TRIUNFO	5 - MAGDALENA MEDIO - YONDO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72 - PACIFICO NORTE - BAHIA SOLANO	72 - PACIFICO NORTE - JURADO	72 - PACIFICO NORTE - NUQUI	73 - PACIFICO SUR - ALTO BAUDO	73 - PACIFICO SUR - BAJO BAUDO	73 - PACIFICO SUR - El Litoral del San Juan	73 - PACIFICO SUR - MEDIO BAUDO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86 - GUAVIO - GACHALA	86 - GUAVIO - GACHETA	86 - GUAVIO - GAMA	86 - GUAVIO - GUASCA	86 - GUAVIO - GUATAVITA	86 - GUAVIO - JUNIN	86 - GUAVIO - LA CALERA	86 - GUAVIO - UBALA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125 - CAPITAL - CORDILLERA - VILLAVICENCIO	125 - CAPITAL - CORDILLERA - CUMARAL	125 - CAPITAL - CORDILLERA - EL CALVARIO	125 - CAPITAL - CORDILLERA - RESTREPO	125 - CAPITAL - CORDILLERA - SAN JUANITO	126 - RIO META - BARRANCA DE UPIA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169 - COPES REG ORIENTE - MELGAR	171 - COPES REG SURORIENTE - GUAMO	171 - COPES REG SURORIENTE - PRADO	172 - COPES ESPECIAL IBAGUE - IBAGUE	181 - SUR - PALMIRA	181 - SUR - PRADERA	181 - SUR - EL CERRITO	181 - SUR - GINEBRA	181 - SUR - CALI	181 - SUR - CANDELARIA	181 - SUR - DAGUA	181 - SUR - FLORIDA	181 - SUR - JAMUNDI	181 - SUR - LA CUMBRE	181 - SUR - VIJES	181 - SUR - YUMBO	182 - NORTE - ALCALA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</si>
  <si>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ASOCIACION GENERAL DE UNIVERSITARIOS Y PROFESIONALES DE COLOMBIA ASOUPC</t>
  </si>
  <si>
    <t>900827878-4</t>
  </si>
  <si>
    <t>28 - ZODES MOJANA - MAGANGUE	29 - ZODES MONTES DE MARIA - CORDOBA	64 - SUR - BOLIVAR	75 - ALTO SINU - TIERRALTA	75 - ALTO SINU - VALENCIA	76 - BAJO SINU - CHIMA	76 - BAJO SINU - COTORRA	76 - BAJO SINU - LORICA	76 - BAJO SINU - MOMIL	76 - BAJO SINU - PURISIMA DE LA CONCEPCION	76 - BAJO SINU - TUCHIN	77 - CENTRO - MONTERIA	78 - COSTANERA - CANALETE	78 - COSTANERA - MOÑITOS	78 - COSTANERA - PUERTO ESCONDIDO	78 - COSTANERA - SAN ANTERO	78 - COSTANERA - SAN BERNARDO DEL VIENTO	80 - SAN JORGE - SAN JOSE DE URE	80 - SAN JORGE - AYAPEL	80 - SAN JORGE - BUENAVISTA	80 - SAN JORGE - MONTELIBANO	80 - SAN JORGE - PLANETA RICA	80 - SAN JORGE - PUEBLO NUEVO	81 - SINU MEDIO - CERETE	81 - SINU MEDIO - CIENAGA DE ORO	81 - SINU MEDIO - SAN CARLOS	81 - SINU MEDIO - SAN PELAYO	162 - MOJANA - SUCRE	163 - MONTES DE MARIA - CHALAN	163 - MONTES DE MARIA - COLOSO	163 - MONTES DE MARIA - MORROA	163 - MONTES DE MARIA - OVEJAS	163 - MONTES DE MARIA - SINCELEJO	165 - SABANAS - BUENAVISTA	165 - SABANAS - COROZAL	165 - SABANAS - EL ROBLE	165 - SABANAS - GALERAS	165 - SABANAS - LOS PALMITOS	165 - SABANAS - SAMPUES	165 - SABANAS - SAN JUAN DE BETULIA	165 - SABANAS - SAN PEDRO	165 - SABANAS - SAN LUIS DE SINCE</t>
  </si>
  <si>
    <t>ASOCIACION GRANJA INTEGRAL SANTA MONICA VEREDA LOS VOLAO DE MONITOS CORDOBA</t>
  </si>
  <si>
    <t>901888635-6</t>
  </si>
  <si>
    <t xml:space="preserve"> 901888635-6_x000D_</t>
  </si>
  <si>
    <t xml:space="preserve">Aporta certificado REDAM con fecha mayor a 3 meses al momento del cierre del proceso. </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</si>
  <si>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181 - SUR - CANDELARIA</t>
  </si>
  <si>
    <t>Asociacion gremial agropecuaria ambientalista de colombia</t>
  </si>
  <si>
    <t>901728352-1</t>
  </si>
  <si>
    <t xml:space="preserve"> 901728352-1</t>
  </si>
  <si>
    <t>ASOCIACION GREMIAL AMBIENTALISTA SOLUCION VERDE DEL CORREGIMIENTO DE PALMAR DE CANDELARIA ASOGREVERD</t>
  </si>
  <si>
    <t>901824759-6</t>
  </si>
  <si>
    <t>21 - BOGOTA - BOGOTA. D.C.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t>
  </si>
  <si>
    <t>Asociacion gremial Colombia agro</t>
  </si>
  <si>
    <t>901135427-1</t>
  </si>
  <si>
    <t>16.5 CERTIFICADO DE EXISTENCIA Y REPRESENTACIÓN LEGAL
16.19.1 Condiciones de experiencia Lote 1 – suministro o compraventa de alimentos. Para Los proponentes del SEGMENTO 1-ECONOMIA POPULAR, Y ACFC</t>
  </si>
  <si>
    <t>No aporta autorización de junta directiva para contratar sin límite de cuantía.
No aporta certificcación de experiencia para los grupos de alimentos que ofertó  (alimentos manufacturados, bebidas,cereales, fruta procesada, frutas frescas, grasas, huevos, productos azucarados, quesos)</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</si>
  <si>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19 - ORIENTAL - PALMAR DE VARELA, 19 - ORIENTAL - PONEDERA, 19 - ORIENTAL - SABANAGRANDE, 19 - ORIENTAL - SANTO TOMAS, 20 - COSTERA - JUAN DE ACOSTA, 20 - COSTERA - PIOJO, 20 - COSTERA - TUBARA</t>
  </si>
  <si>
    <t>ASOCIACION GREMIAL DE PRODUCTORES Y COMERCIALIZADORES AGRICOLAS DE COLOMBIA SIGLA AGROPROCODE</t>
  </si>
  <si>
    <t>800180537-6</t>
  </si>
  <si>
    <t xml:space="preserve">16.13 VERIFICACIÓN DEL PAGO DE MULTAS POR INFRACCIONES AL CÓDIGO NACIONAL DE POLICÍA Y CONVIVENCIA
16.10 DECLARACIÓN JURAMENTADA DE PAGOS CORRESPONDIENTES A LOS SISTEMAS DE SEGURIDAD SOCIAL Y APORTES PARAFISCALES (PERSONAS NATURALES) – FORMATO 6 </t>
  </si>
  <si>
    <t xml:space="preserve">800180537-6 
</t>
  </si>
  <si>
    <t>1. El proponente presenta 1 medida correctiva en proceso, debe allegar el soporte de pago de la medida el cual deberá tener fecha anterior al cierre del proceso, es decir 3 de junio de 2025.
2. El proponente debe subsanar el formato declaracion juramentada de pagos correspondientes a los sistemas de seguridad social y aportes parafiscales, teniendo en cuenta que no relaciona el formato requerido.</t>
  </si>
  <si>
    <t>ASOCIACION GREMIAL DE TRABAJADORES DEL ATLANTICO AGROATLANTICO</t>
  </si>
  <si>
    <t>901321333-3</t>
  </si>
  <si>
    <t> 8 - OCCIDENTE - ARMENIA	12 - VALLE DEL ABURRA - MEDELLIN	21 - BOGOTA - BOGOTA. D.C.	49 - CENTRO SUR - MANIZALES	59 - CENTRO - POPAYAN	64 - SUR - ARGELIA	64 - SUR - BALBOA	64 - SUR - BOLIVAR	64 - SUR - SUCRE	64 - SUR - PATIA	109 - NORORIENTE - NEIVA	127 - CENTRO - NARIÑO	151 - UNO - VERTIENTE ORIENTAL - PEREIRA	172 - COPES ESPECIAL IBAGUE - IBAGUE	181 - SUR - PALMIRA	181 - SUR - CALI	181 - SUR - JAMUNDI	181 - SUR - VIJES	181 - SUR - YUMBO	182 - NORTE - CARTAGO	183 - PACIFICO - BUENAVENTURA</t>
  </si>
  <si>
    <t>ASOCIACION HOGAR DE FORMACION Y PRODUCCION CAMPESINA DE ARGELIA</t>
  </si>
  <si>
    <t>817004875-1</t>
  </si>
  <si>
    <t>16.5 CERTIFICADO DE EXISTENCIA Y REPRESENTACIÓN LEGAL.    16.12 certificado de antecedentes disciplinarios emitido por la Procuraduría</t>
  </si>
  <si>
    <t xml:space="preserve">
El certificado de existencia y representación legal no cumple con la fecha de expedición, es del (31/03/2025).
No se encuentra registrado en la página de la procuraduria. </t>
  </si>
  <si>
    <t>59 - CENTRO - CAJIBIO, 59 - CENTRO - EL TAMBO, 59 - CENTRO - MORALES, 59 - CENTRO - POPAYAN, 59 - CENTRO - TIMBIO, 59 - CENTRO - PURACE, 59 - CENTRO - Silvia, 61 - NORTE - SANTANDER DE QUILICHAO, 61 - NORTE - SUAREZ, 61 - NORTE - CALDONO, 61 - NORTE - JAMBALO, 63 - ORIENTE - TOTORO</t>
  </si>
  <si>
    <t>ASOCIACION INDIGENA LA CANASTA TSAPERAP</t>
  </si>
  <si>
    <t>901920426-1</t>
  </si>
  <si>
    <t>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t>
  </si>
  <si>
    <t xml:space="preserve">1, Se requiere al proponente que subsane la experiencia del grupo de alimentos GRASAS, ACEITES Y DERIVADOS, ya que dentro del documento anexado no se relaciona ningun producto de esre grupo de alimentos.
2,  No aporta el acta del órgano social para contratar sin límite cuantía, con fecha anterior al cierre de presentación de ofertas, es decir 03 de junio 2025. 
Y asi mismo debe actualizar la fecha de xpedicion.
3, El proponente debera realizar la subsanación del formato5 - CERTIFICADO DE PAGOS DE SEGURIDAD SOCIAL Y APORTES PARAFISCALES (PERSONAS JURÍDICAS) </t>
  </si>
  <si>
    <t>ASOCIACION JOVENES PROCESADORES DE FRUTAS Y HORTALIZAS LA UNION</t>
  </si>
  <si>
    <t>No se han encontrado documentos para este proveedor en el IAD.</t>
  </si>
  <si>
    <t>901464862-1</t>
  </si>
  <si>
    <t>No aportó la oferta económica, formato 10A, razón por la cual, se rechaza la oferta de conformidad con lo establecido en el ítem 2.25 CAUSALES DE RECHAZO, literal  “O. La omisión de la propuesta económica o Factor Económico...”</t>
  </si>
  <si>
    <t> 16 - AREA METROPOLITANA - BARRANQUILLA	16 - AREA METROPOLITANA - GALAPA	16 - AREA METROPOLITANA - MALAMBO	16 - AREA METROPOLITANA - PUERTO COLOMBIA	16 - AREA METROPOLITANA - SOLEDAD	26 - ZODES NORTE - CARTAGENA DE INDIAS	26 - ZODES NORTE - CLEMENCIA	26 - ZODES NORTE - SANTA CATALINA	26 - ZODES NORTE - SANTA ROSA	26 - ZODES NORTE - TURBACO	26 - ZODES NORTE - TURBANA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117 - NORTE - ALGARROBO	117 - NORTE - ARACATACA	117 - NORTE - CIENAGA	117 - NORTE - EL RETEN	117 - NORTE - FUNDACION	117 - NORTE - PUEBLOVIEJO	117 - NORTE - ZONA BANANERA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t>
  </si>
  <si>
    <t>ASOCIACION MIXTA AGROPECUARIA DE LA MARGEN DERECHA DEL MUNCIPIO DE SANTA CRUZ DE LORICA DEPARTAMENTO</t>
  </si>
  <si>
    <t>901532640-5</t>
  </si>
  <si>
    <t>La Agencia Nacional de contratación pública se permite informar que en la aclaración de precios artificialmente bajos allegada por el proponente se evidencia una modificación de la oferta económica, por lo tanto, se rechazan los siguientes alimentos: Agua mineral, en bolsa con capacidad de 360 ml  para todas las zonas de cobertura donde presenta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</si>
  <si>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5. Certificados de Calidad e Inocuidad si el proponente es ACFC, Beneficiarios de programas del Ministerio de Comercio (18.5.5, p. 220) si es microempresa</t>
  </si>
  <si>
    <t>Asociacion mujeres luchadoras por san isidro</t>
  </si>
  <si>
    <t>901655061-9</t>
  </si>
  <si>
    <t>ASOCIACION MUJERES RURALES DE LURUACO - EL PODER DE LA TRADICION</t>
  </si>
  <si>
    <t>901779264-1</t>
  </si>
  <si>
    <t>41 - ORIENTE - GUATEQUE, 41 - ORIENTE - GUAYATA, 41 - ORIENTE - SUTATENZA, 82 - ALMEIDAS - CHOCONTA, 82 - ALMEIDAS - MACHETA, 82 - ALMEIDAS - MANTA, 82 - ALMEIDAS - SESQUILE, 82 - ALMEIDAS - SUESCA, 82 - ALMEIDAS - TIBIRITA, 82 - ALMEIDAS - VILLAPINZON, 91 - SABANA CENTRO - CAJICA, 91 - SABANA CENTRO - CHIA, 91 - SABANA CENTRO - COGUA, 91 - SABANA CENTRO - GACHANCIPA, 91 - SABANA CENTRO - NEMOCON, 91 - SABANA CENTRO - SOPO, 91 - SABANA CENTRO - TABIO, 91 - SABANA CENTRO - TOCANCIPA, 91 - SABANA CENTRO - ZIPAQUIRA</t>
  </si>
  <si>
    <t>Asociacion Multiactiva Campesina de Almeidas ASOCALME</t>
  </si>
  <si>
    <t>901846049-1</t>
  </si>
  <si>
    <t>16.19.1 Condiciones de experiencia Lote 1 – suministro o compraventa de alimentos. Para Los proponentes del SEGMENTO 1-ECONOMIA POPULAR, Y ACFC.
'- 16.5 CERTIFICADO DE EXISTENCIA Y REPRESENTACIÓN LEGAL. (FECHA EXPEDICION)
16.14 CONSULTA CERTIFICADO REDAM - REGISTRO DE DEUDORES ALIMENTARIOS MOROSOS.</t>
  </si>
  <si>
    <t>1. No aporto certificación de experiencia para todos los grupos de alimentos ofertados
2. No aporto certificado de existencia actualizado.
3. No aporto certificado REDAM</t>
  </si>
  <si>
    <t>La ANCP informa que su oferta fue Rechazada, dado que no se aporto certificado de experiencia en cada uno de los grupos de alimentos ofertados. Según el numeral 2-25-1 en el literal Q. Cuando el proponente no subsane, subsane en forma incorrecta o subsane fuera del término fijado en el pliego de condiciones, la información o documentación solicitada respecto de un requisito o documento habilitante. (No aporto certificación de experiencia, el allegado es el mismo por el cual se pidio subsanación)</t>
  </si>
  <si>
    <t>21 - BOGOTA - BOGOTA. D.C.	169 - COPES REG ORIENTE - ICONONZO	169 - COPES REG ORIENTE - MELGAR	171 - COPES REG SURORIENTE - ESPINAL	172 - COPES ESPECIAL IBAGUE - IBAGUE</t>
  </si>
  <si>
    <t>asociación multiactiva la esperanza</t>
  </si>
  <si>
    <t>901647767-6</t>
  </si>
  <si>
    <t>16.3 FALTA LA FIRMA EN LA CARTA DE LA PRESENTACIÓN DE LA OFERTA
 16.5 CERTIFICADO DE EXISTENCIA Y REPRESENTACIÓN LEGAL. (SIN LIMITE PARA CONTRATAR)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</si>
  <si>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1. Firmar la carta de presentacion de la propuesta formato 1, 
2. Aportar el certificado de existencia y representacion legal actualizado. 
3. Aportar documento de autorización de la junta directiva donde autoriza al representante legal a celebrar contratos sin limites de cuantía.
4. Debe firmar el formato 5 certificacion de aportes parafiscales. 
5. Debe aportar el certificado REDAM 
6. Aportar experiencia relacionada con el grupo de alimentos en este caso carnes frescas (no ganado en pie).</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</si>
  <si>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t>
  </si>
  <si>
    <t> 16 - AREA METROPOLITANA - BARRANQUILLA	21 - BOGOTA - BOGOTA. D.C.	25 - ZODES DIQUE - SAN ESTANISLAO	25 - ZODES DIQUE - VILLANUEVA	26 - ZODES NORTE - CARTAGENA DE INDIAS	26 - ZODES NORTE - SANTA ROSA</t>
  </si>
  <si>
    <t>ASOCIACION MUNICIPAL DE USUARIOS  CAMPESINOS DE VILLANUEVA DEPARTAMENTO DE  BOLIVAR ANUC MUNICIPIO V</t>
  </si>
  <si>
    <t>901696392-7</t>
  </si>
  <si>
    <t>16.19.1 Condiciones de experiencia Lote 1 – suministro o compraventa de alimentos. Para Los proponentes del SEGMENTO 1-ECONOMIA POPULAR, Y ACFC
"16.12 VERIFICACIÓN INEXISTENCIA ANTECEDENTES FISCALES,
DISCIPLINARIOS, JUDICIALES, Y DELITOS SEXUALES "</t>
  </si>
  <si>
    <t>No aporta certificaciones de experiencia con todos los grupos de alimentos ofertados (pescado)
No aporta certificado de antecedentes persona juridica.</t>
  </si>
  <si>
    <t>6. Certificaciones de 2 o más contratos ejecutados en el término del último año del grupo de alimentos al que se pretende presentar. si el proponente es ACFC, o Contratos de proveeduría adicionales (18.5.6, p. 221) si es microempresa </t>
  </si>
  <si>
    <t>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90 - RIO NEGRO - EL PEÑON	90 - RIO NEGRO - LA PALMA	90 - RIO NEGRO - PACHO	90 - RIO NEGRO - PAIME	90 - RIO NEGRO - SAN CAYETANO	90 - RIO NEGRO - TOPAIPI	90 - RIO NEGRO - VILLAGOMEZ	90 - RIO NEGRO - YACOPI	93 - SOACHA - SIBATE	94 - SUMAPAZ - ARBELAEZ	94 - SUMAPAZ - CABRERA	94 - SUMAPAZ - FUSAGASUGA	94 - SUMAPAZ - GRANADA	94 - SUMAPAZ - PANDI	94 - SUMAPAZ - PASCA	94 - SUMAPAZ - SAN BERNARDO	94 - SUMAPAZ - SILVANIA	94 - SUMAPAZ - TIBACUY	94 - SUMAPAZ - VENECIA</t>
  </si>
  <si>
    <t>asociación municipal de usuarios campesinos de Caparrapi ANUC</t>
  </si>
  <si>
    <t>901638808-1</t>
  </si>
  <si>
    <t>1. Debe aportar certificado de experiencia relacionada para todos los grupos de alimentos ofertados.</t>
  </si>
  <si>
    <t> 116 - CENTRO - ARIGUANI	116 - CENTRO - CHIVOLO	116 - CENTRO - NUEVA GRANADA	116 - CENTRO - PLATO	116 - CENTRO - TENERIFE	118 - RIO - PEDRAZA	118 - RIO - ZAPAYAN</t>
  </si>
  <si>
    <t>ASOCIACION MUNICIPAL DE USUARIOS CAMPESINOS DE CHIVOLO MAGDALENA</t>
  </si>
  <si>
    <t>900569521-3</t>
  </si>
  <si>
    <t xml:space="preserve">16.5 CERTIFICADO DE EXISTENCIA Y REPRESENTACIÓN LEGAL CON LIMITACIONES PARA EL REPRESENTANTE LEGAL
16.19.1 Condiciones de experiencia Lote 1 – suministro o compraventa de alimentos. Para Los proponentes del SEGMENTO 1-ECONOMIA POPULAR, Y ACFC </t>
  </si>
  <si>
    <t>No aporta autorización al representante legal para contratar sin límiye de cuantía con fecha anterior al 03/06/2025
No aporta certificaciones de experiencia con todos los grupos de alimentos ofertados anexar a la copia del contrato  acta de recibo a satisfacción, o
acta de liquidación</t>
  </si>
  <si>
    <t> 81-SINU MEDIO-SAN PELAYO</t>
  </si>
  <si>
    <t>ASOCIACION MUNICIPAL DE USUARIOS CAMPESINOS DE SAN PELAYO DEPARTAMENTO DE CORDOBA</t>
  </si>
  <si>
    <t>MICROEMPRESA</t>
  </si>
  <si>
    <t>901775876-9</t>
  </si>
  <si>
    <t xml:space="preserve">16.19.1 Condiciones de experiencia Lote 1 – suministro o compraventa de alimentos. Para Los proponentes del SEGMENTO 1-ECONOMIA POPULAR, Y ACFC </t>
  </si>
  <si>
    <t xml:space="preserve">901775876-9	
</t>
  </si>
  <si>
    <t>los certificados de experiencia no abarcan todos los grupos de alimentos presentados</t>
  </si>
  <si>
    <t>8. Puntaje por vinculación de personas en condición de discapacidad</t>
  </si>
  <si>
    <t>16 - AREA METROPOLITANA - BARRANQUILLA 26 - ZODES NORTE - CARTAGENA DE INDIAS 29 - ZODES MONTES DE MARIA - EL CARMEN DE BOLIVAR 163 - MONTES DE MARIA - SINCELEJO</t>
  </si>
  <si>
    <t>ASOCIACION MUNICIPAL DE USUARIOS CAMPESINOS DEL CARMEN DE BOLIVAR  ANUC-CDB</t>
  </si>
  <si>
    <t>901905886-1</t>
  </si>
  <si>
    <t>16.16.4 Registro Único Tributario</t>
  </si>
  <si>
    <t>No aporta el Registro Único Tributario - RUT</t>
  </si>
  <si>
    <t> 113-MEDIA GUAJIRA-RIOHACHA</t>
  </si>
  <si>
    <t>ASOCIACION MUTUAL MMA KATOULUU</t>
  </si>
  <si>
    <t>901685555-3</t>
  </si>
  <si>
    <t xml:space="preserve">901685555-3	
</t>
  </si>
  <si>
    <t>E Certificado de existencia y representacion legal esta desactualizado</t>
  </si>
  <si>
    <t xml:space="preserve">Si bien es cierto el proponente en el término del traslado allegó el certificado de existencia y representación legal, este registra fecha (03/07/2025) posterior al cierre del proceso de selección, por lo cual se aplica el literal Q del numeral 2.25.1 del pliego de condiciones definitivo, el cual lo siguiente:
“Q. Cuando el proponente no subsane, subsane en forma incorrecta o subsane fuera del término fijado en el pliego de condiciones, la información o documentación solicitada respecto de un requisito o documento habilitante.”
</t>
  </si>
  <si>
    <t>1 - EJE PUTUMAYO - EL ENCANTO	4 - BAJO CAUCA - TARAZA	8 - OCCIDENTE - ARMENIA	8 - OCCIDENTE - DABEIBA	9 - ORIENTE - EL CARMEN DE VIBORAL	9 - ORIENTE - COCORNA	9 - ORIENTE - GUATAPE	9 - ORIENTE - PEÑOL	9 - ORIENTE - EL SANTUARIO	10 - SUROESTE - URRAO	11 - URABA - MURINDO	12 - VALLE DEL ABURRA - BARBOSA	12 - VALLE DEL ABURRA - ENVIGADO	12 - VALLE DEL ABURRA - GIRARDOTA	12 - VALLE DEL ABURRA - ITAGÜI	12 - VALLE DEL ABURRA - MEDELLIN	16 - AREA METROPOLITANA - BARRANQUILLA	16 - AREA METROPOLITANA - MALAMBO	16 - AREA METROPOLITANA - PUERTO COLOMBIA	16 - AREA METROPOLITANA - SOLEDAD	17 - SUR - CANDELARIA	17 - SUR - MANATI	17 - SUR - SUAN	18 - CENTRO - LURUACO	18 - CENTRO - BARANOA	18 - CENTRO - SABANALARGA	18 - CENTRO - USIACURI	19 - ORIENTAL - PALMAR DE VARELA	19 - ORIENTAL - PONEDERA	19 - ORIENTAL - SABANAGRANDE	20 - COSTERA - PIOJO	21 - BOGOTA - BOGOTA. D.C.	26 - ZODES NORTE - CARTAGENA DE INDIAS	26 - ZODES NORTE - TURBACO	28 - ZODES MOJANA - MAGANGUE	28 - ZODES MOJANA - SAN JACINTO DEL CAUCA	29 - ZODES MONTES DE MARIA - EL CARMEN DE BOLIVAR	29 - ZODES MONTES DE MARIA - CORDOBA	30 - CENTRO - MOTAVITA	30 - CENTRO - SAMACA	30 - CENTRO - SIACHOQUE	30 - CENTRO - SORACA	30 - CENTRO - SOTAQUIRA	30 - CENTRO - TUNJA	30 - CENTRO - VENTAQUEMADA	34 - LENGUPA - ZETAQUIRA	35 - MARQUEZ - RAMIRIQUI	38 - OCCIDENTE - CHIQUINQUIRA	40 - OCCIDENTE - SAN MIGUEL DE SEMA	44 - TUNDAMA - DUITAMA	45 - VALDERRAMA - SOCHA	46 - ALTO OCCIDENTE - RIOSUCIO	46 - ALTO OCCIDENTE - SUPIA	48 - BAJO OCCIDENTE - ANSERMA	49 - CENTRO SUR - CHINCHINA	49 - CENTRO SUR - MANIZALES	50 - NORTE - AGUADAS	50 - NORTE - SALAMINA	52 - ZONA SUR - BELEN DE LOS ANDAQUIES	52 - ZONA SUR - SAN JOSE DEL FRAGUA	53 - ZONA DE RIOS - CARTAGENA DEL CHAIRA	53 - ZONA DE RIOS - CURILLO	53 - ZONA DE RIOS - SOLANO	53 - ZONA DE RIOS - SOLITA	53 - ZONA DE RIOS - MILAN	54 - ZONA CENTRO - FLORENCIA	54 - ZONA CENTRO - MORELIA	55 - ZONA NORTE - EL PAUJIL	55 - ZONA NORTE - PUERTO RICO	55 - ZONA NORTE - SAN VICENTE DEL CAGUAN	55 - ZONA NORTE - EL DONCELLO	56 - PIEDEMONTE - YOPAL	56 - PIEDEMONTE - MONTERREY	57 - SABANA - TRINIDAD	59 - CENTRO - CAJIBIO	59 - CENTRO - EL TAMBO	59 - CENTRO - MORALES	59 - CENTRO - PIENDAMO - TUNIA	59 - CENTRO - POPAYAN	59 - CENTRO - TIMBIO	59 - CENTRO - Silvia	60 - MACIZO - LA SIERRA	60 - MACIZO - ROSAS	60 - MACIZO - SOTARA PAISPAMBA	66 - CENTRO - CURUMANI	66 - CENTRO - TAMALAMEQUE	69 - SUR - GAMARRA	70 - ATRATO - EL CARMEN DE ATRATO	74 - SAN JUAN - ISTMINA	74 - SAN JUAN - UNION PANAMERICANA	77 - CENTRO - MONTERIA	78 - COSTANERA - MOÑITOS	81 - SINU MEDIO - CERETE	81 - SINU MEDIO - CIENAGA DE ORO	83 - ALTO MAGDALENA - AGUA DE DIOS	83 - ALTO MAGDALENA - GIRARDOT	83 - ALTO MAGDALENA - RICAURTE	83 - ALTO MAGDALENA - TOCAIMA	84 - BAJO MAGDALENA - GUADUAS	84 - BAJO MAGDALENA - PUERTO SALGAR	94 - SUMAPAZ - FUSAGASUGA	94 - SUMAPAZ - GRANADA	94 - SUMAPAZ - SAN BERNARDO	94 - SUMAPAZ - SILVANIA	95 - TEQUENDAMA - LA MESA	106 - MUNICIPIO GUAVIARE 4 - SAN JOSE DEL GUAVIARE	113 - MEDIA GUAJIRA - RIOHACHA	113 - MEDIA GUAJIRA - DIBULLA	114 - ALTA GUAJIRA - MAICAO	114 - ALTA GUAJIRA - MANAURE	115 - BAJA GUAJIRA - URUMITA	121 - ARIARI - SAN MARTIN	123 - LA MACARENA - VISTAHERMOSA	126 - RIO META - PUERTO GAITAN	126 - RIO META - PUERTO LOPEZ	129 - GUAMBUYACO - EL TAMBO	130 - SABANA - IMUES	132 - ABADES - SAMANIEGO	136 - RIO MAYO - LA CRUZ	137 - JUANAMBU - BUESACO	137 - JUANAMBU - LA UNION	138 - CORDILLERA - TAMINANGO	146 - ALTO PUTUMAYO - COLON	146 - ALTO PUTUMAYO - SAN FRANCISCO	146 - ALTO PUTUMAYO - SANTIAGO	146 - ALTO PUTUMAYO - SIBUNDOY	147 - BAJO PUTUMAYO - ORITO	147 - BAJO PUTUMAYO - PUERTO ASIS	148 - MEDIO PUTUMAYO - MOCOA	148 - MEDIO PUTUMAYO - VILLAGARZON	149 - PLAN - ARMENIA	149 - PLAN - MONTENEGRO	149 - PLAN - QUIMBAYA	157 - YARIGUIES - CIMITARRA	160 - METROPOLITANA - BUCARAMANGA	160 - METROPOLITANA - PIEDECUESTA	162 - MOJANA - MAJAGUAL	162 - MOJANA - SUCRE	163 - MONTES DE MARIA - COLOSO	163 - MONTES DE MARIA - SINCELEJO	164 - MORROSQUILLO - PALMITO	164 - MORROSQUILLO - SAN ONOFRE	165 - SABANAS - LOS PALMITOS	166 - SAN JORGE - SAN MARCOS	169 - COPES REG ORIENTE - MELGAR	171 - COPES REG SURORIENTE - GUAMO	173 - COPES ESPECIAL COYAIMA Y NATAGAIMA - COYAIMA	173 - COPES ESPECIAL COYAIMA Y NATAGAIMA - NATAGAIMA	179 - COPES ESPECIAL CAJAMARCA - CAJAMARCA	181 - SUR - PALMIRA	181 - SUR - JAMUNDI	181 - SUR - YUMBO	182 - NORTE - ANSERMANUEVO</t>
  </si>
  <si>
    <t>ASOCIACION NACIONAL DE USUARIOS CAMPESINOS ANUC</t>
  </si>
  <si>
    <t>860066487-7</t>
  </si>
  <si>
    <t>860066 - 7</t>
  </si>
  <si>
    <t> 21 - BOGOTA - BOGOTA. D.C.	86 - GUAVIO - GACHALA	86 - GUAVIO - GACHETA	86 - GUAVIO - GAMA	86 - GUAVIO - GUASCA	86 - GUAVIO - GUATAVITA	86 - GUAVIO - JUNIN	86 - GUAVIO - LA CALERA	86 - GUAVIO - UBALA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</si>
  <si>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ASOCIACION PARA EL DESARROLLO AGROPECUARIO TURISTICO Y AMBIENTAL DE UBALA CUNDINAMARCA</t>
  </si>
  <si>
    <t>900343403-1</t>
  </si>
  <si>
    <t>10. Puntaje para fomento de las MiPymes (Pequeño productor de ingresos bajos y pequeño productor)</t>
  </si>
  <si>
    <t>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120 - SUR - EL BANCO	120 - SUR - GUAMAL	120 - SUR - PIJIÑO DEL CARMEN	120 - SUR - SAN SEBASTIAN DE BUENAVISTA	120 - SUR - SAN ZENON	120 - SUR - SANTA ANA	120 - SUR - SANTA BARBARA DE PINTO</t>
  </si>
  <si>
    <t>ASOCIACION PARA EL DESARROLLO REGIONAL DE GANADEROS Y PRODUCTORES AGROPECUARIOS</t>
  </si>
  <si>
    <t>901254920-1</t>
  </si>
  <si>
    <t>16.19.1 Condiciones de experiencia Lote 1 – suministro o compraventa de alimentos. Para Los proponentes del SEGMENTO 1-ECONOMIA POPULAR, Y ACFC  
16.14 CONSULTA CERTIFICADO REDAM - REGISTRO DE DEUDORES ALIMENTARIOS MOROSOS
16.5 CERTIFICADO DE EXISTENCIA Y REPRESENTACIÓN LEGAL.</t>
  </si>
  <si>
    <t>No aporto Certificación con todos los grupos de alimentos que oferto.
El certificado de Existencia y Representación legal tiene limitaciones
No aporto Certificado REDAM</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</si>
  <si>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Debido a que el proponente no allego certificado de Procuraduría de la persona juríidica, se rechza oferta respecto de un requisito o documento habilitante, según el pliego de condiciones en su numeral 16.12 VERIFICACIÓN INEXISTENCIA ANTECEDENTES FISCALES, 
DISCIPLINARIOS, JUDICIALES, Y DELITOS SEXUALES </t>
  </si>
  <si>
    <t> 181 - SUR - PALMIRA	181 - SUR - PRADERA	181 - SUR - EL CERRITO	181 - SUR - GINEBRA	181 - SUR - CALI	181 - SUR - CANDELARIA	181 - SUR - DAGUA	181 - SUR - FLORIDA	181 - SUR - JAMUNDI	181 - SUR - LA CUMBRE	181 - SUR - VIJES	181 - SUR - YUMBO</t>
  </si>
  <si>
    <t>ASOCIACION PARA EL DESARROLLO SOCIAL E INTEGRAL DEL VALLE</t>
  </si>
  <si>
    <t>901474269-6</t>
  </si>
  <si>
    <t>No aporta autorización al representante legal para contratar sin límiye de cuantía con fecha anterior al 03/06/2025</t>
  </si>
  <si>
    <t>11. Puntaje para estimular el productor local si el proponente es ACFC, o Puntaje para promocionar productores locales (18.5.7, p. 222) si es microempresa</t>
  </si>
  <si>
    <t>Asociacion para el Futuro Agropecuario Campesino</t>
  </si>
  <si>
    <t>900755579-7_x000D_</t>
  </si>
  <si>
    <t>900755579-7</t>
  </si>
  <si>
    <t> 25 - ZODES DIQUE - MAHATES	25 - ZODES DIQUE - ARJONA	25 - ZODES DIQUE - CALAMAR	25 - ZODES DIQUE - SAN CRISTOBAL	25 - ZODES DIQUE - SAN ESTANISLAO	25 - ZODES DIQUE - SOPLAVIENTO	25 - ZODES DIQUE - VILLANUEVA	26 - ZODES NORTE - CARTAGENA DE INDIAS</t>
  </si>
  <si>
    <t>ASOCIACION PARA LA VIVIENDA POPULAR AMOR POR SOPLAVIENTO</t>
  </si>
  <si>
    <t>901820513-3</t>
  </si>
  <si>
    <t>16.19.1 Condiciones de experiencia Lote 1 – suministro o compraventa de alimentos. Para Los proponentes del SEGMENTO 1-ECONOMIA POPULAR, Y ACFC
16.12 VERIFICACIÓN INEXISTENCIA ANTECEDENTES FISCALES,
DISCIPLINARIOS, JUDICIALES, Y DELITOS SEXUALES "</t>
  </si>
  <si>
    <t xml:space="preserve">901820513-3	
</t>
  </si>
  <si>
    <t>los certificados de experiencia no abarcan todos los grupos de alimentos presentados en los que se incluya monto y fecha de inicio y finalización.
No aporta certificado de antecedentes persona juridica.</t>
  </si>
  <si>
    <t>25 - ZODES DIQUE - MAHATES	25 - ZODES DIQUE - ARJONA	25 - ZODES DIQUE - CALAMAR	25 - ZODES DIQUE - SAN ESTANISLAO	26 - ZODES NORTE - CARTAGENA DE INDIAS	26 - ZODES NORTE - SANTA CATALINA	26 - ZODES NORTE - SANTA ROSA	26 - ZODES NORTE - TURBACO</t>
  </si>
  <si>
    <t>asociación pescadores y agricultores de barranca nueva</t>
  </si>
  <si>
    <t>900851048-9</t>
  </si>
  <si>
    <t> 16 - AREA METROPOLITANA - BARRANQUILLA	18 - CENTRO - POLONUEVO	18 - CENTRO - LURUACO	18 - CENTRO - BARANOA	18 - CENTRO - SABANALARGA	18 - CENTRO - USIACURI	20 - COSTERA - JUAN DE ACOSTA	20 - COSTERA - PIOJO	20 - COSTERA - TUBARA	66 - CENTRO - CHIMICHAGUA	66 - CENTRO - CHIRIGUANA	66 - CENTRO - CURUMANI	66 - CENTRO - LA JAGUA DE IBIRICO	66 - CENTRO - PAILITAS	66 - CENTRO - TAMALAMEQUE	68 - NORTE - BECERRIL	68 - NORTE - AGUSTIN CODAZZI	68 - NORTE - LA PAZ	68 - NORTE - MANAURE BALCON DEL CESAR	68 - NORTE - PUEBLO BELLO	68 - NORTE - SAN DIEGO	68 - NORTE - VALLEDUPAR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117 - NORTE - ALGARROBO	117 - NORTE - ARACATACA	117 - NORTE - CIENAGA	117 - NORTE - EL RETEN	117 - NORTE - FUNDACION	117 - NORTE - PUEBLOVIEJO	117 - NORTE - ZONA BANANERA	119 - SANTA MARTA - SANTA MARTA</t>
  </si>
  <si>
    <t>ASOCIACION PRODUCTIVA RURAL EKUULU</t>
  </si>
  <si>
    <t>901814862-4</t>
  </si>
  <si>
    <t xml:space="preserve">901814862-4	
</t>
  </si>
  <si>
    <t> 54 - ZONA CENTRO - FLORENCIA	54 - ZONA CENTRO - LA MONTAÑITA	54 - ZONA CENTRO - MORELIA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SANTANDER DE QUILICHAO	63 - ORIENTE - PAEZ	63 - ORIENTE - TOTORO	63 - ORIENTE - INZA	64 - SUR - ARGELIA	64 - SUR - BALBOA	64 - SUR - BOLIVAR	64 - SUR - FLORENCIA	64 - SUR - SUCRE	64 - SUR - MERCADERES	64 - SUR - PATIA	65 - BOTA CAUCANA - SAN SEBASTIAN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127 - CENTRO - CHACHAGÜI	127 - CENTRO - LA FLORIDA	127 - CENTRO - NARIÑO	127 - CENTRO - PASTO	127 - CENTRO - TANGUA	127 - CENTRO - YACUANQUER	128 - OCCIDENTE - CONSACA	128 - OCCIDENTE - SANDONA	128 - OCCIDENTE - ANCUYA	128 - OCCIDENTE - LINARES	146 - ALTO PUTUMAYO - COLON	146 - ALTO PUTUMAYO - SAN FRANCISCO	146 - ALTO PUTUMAYO - SANTIAGO	146 - ALTO PUTUMAYO - SIBUNDOY	147 - BAJO PUTUMAYO - ORITO	147 - BAJO PUTUMAYO - PUERTO ASIS	147 - BAJO PUTUMAYO - PUERTO CAICEDO	147 - BAJO PUTUMAYO - VALLE DEL GUAMUEZ	147 - BAJO PUTUMAYO - SAN MIGUEL	148 - MEDIO PUTUMAYO - MOCOA	148 - MEDIO PUTUMAYO - PUERTO GUZMAN	148 - MEDIO PUTUMAYO - VILLAGARZON</t>
  </si>
  <si>
    <t>ASOCIACION PRODUCTORA AGRICOLA PECUARIA Y FORESTAL DEL MACIZO COLOMBIANO</t>
  </si>
  <si>
    <t>901449756-6</t>
  </si>
  <si>
    <t>16.5 CERTIFICADO DE EXISTENCIA Y REPRESENTACIÓN LEGAL CON LIMITACIONES PARA EL REPRESENTANTE LEGAL
16.12 VERIFICACIÓN INEXISTENCIA ANTECEDENTES FISCALES,
DISCIPLINARIOS, JUDICIALES, Y DELITOS SEXUALES</t>
  </si>
  <si>
    <t xml:space="preserve">901449756-6	
</t>
  </si>
  <si>
    <t>No aporta autorización al representante legal para contratar sin límiye de cuantía con fecha anterior al 03/06/2025
No aporta certificado de antecedentes persona juridica.</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</si>
  <si>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</si>
  <si>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ASOCIACION PRODUCTORES AGROPECUARIOS DE CAMPOBELLO 21 ASOCAMPO - 21</t>
  </si>
  <si>
    <t xml:space="preserve">901526479-0	
</t>
  </si>
  <si>
    <t>No está diligenciada en totalidad la carta de presentación de la oferta</t>
  </si>
  <si>
    <t>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t>
  </si>
  <si>
    <t>ASOCIACION PRODUCTORES CAMPESINOS DE CORDOBA PROCORD</t>
  </si>
  <si>
    <t>900532675-9</t>
  </si>
  <si>
    <t>16.5 CERTIFICADO DE EXISTENCIA Y REPRESENTACIÓN LEGAL CON LIMITACIONES PARA EL REPRESENTANTE LEGAL, 16.19.1 Condiciones de experiencia Lote 1 – suministro o compraventa de alimentos. Para Los proponentes del SEGMENTO 1-ECONOMIA POPULAR, Y ACFC, 16.9 - CERTIFICADO DE PAGOS DE SEGURIDAD SOCIAL Y APORTES PARAFISCALES (PERSONAS JURÍDICAS) – FORMATO 5.</t>
  </si>
  <si>
    <t xml:space="preserve">900532675-9	
</t>
  </si>
  <si>
    <t>No aporta autorización al representante legal para contratar sin límiye de cuantía con fecha anterior al 03/06/2025,en el certificado de experiencia, la copia del contrato debe contar con acta de recibo a satisfaccion o acta de  liquidacion en la cual se relacionen todos los grupos alimenticios a los cuales se presenta, No presenta el formato 5 certificado de pagos de aportes a la seguridad social para personas juridicas.</t>
  </si>
  <si>
    <t>ASOCIACION PROGRESISTA DE CAMPESINOS</t>
  </si>
  <si>
    <t>901796782-5</t>
  </si>
  <si>
    <t xml:space="preserve">901796782-5	
</t>
  </si>
  <si>
    <t>No aporta autorización al representante legal para contratar sin límiye de cuantía con fecha anterior al 03/06/2025
El proponente no presentó la garantía de seriedad de la propuesta, razón por la cual, se rechaza la oferta de conformidad con lo establecido en el item 2.25 CAUSALES DE RECHAZO, literal  "R. La no entrega de la garantía de seriedad de la oferta junto con la propuesta".</t>
  </si>
  <si>
    <t>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t>
  </si>
  <si>
    <t>ASOCIACION PROGRESO AMBIENTAL SOCIAL Y LOGISTICO</t>
  </si>
  <si>
    <t>900986685-0</t>
  </si>
  <si>
    <t xml:space="preserve">76 - BAJO SINU - CHIMA	76 - BAJO SINU - COTORRA	76 - BAJO SINU - LORICA	76 - BAJO SINU - MOMIL	76 - BAJO SINU - PURISIMA DE LA CONCEPCION	76 - BAJO SINU - TUCHIN	81 - SINU MEDIO - CERETE	81 - SINU MEDIO - CIENAGA DE ORO	81 - SINU MEDIO - SAN CARLOS	81 - SINU MEDIO - SAN PELAYO		</t>
  </si>
  <si>
    <t>ASOCIACION PROGRESO COMUNITARIO AGROPECUARIO DEL MUNICIPIO DE CIENEGA DE ORO (APROCOM) Aprocom</t>
  </si>
  <si>
    <t>812004052-7</t>
  </si>
  <si>
    <t>16.19.1 Condiciones de experiencia Lote 1 – suministro o compraventa de alimentos. Para Los proponentes del SEGMENTO 1-ECONOMIA POPULAR, Y ACFC
16.5 CERTIFICADO DE EXISTENCIA Y REPRESENTACIÓN LEGAL. 
16.14 CONSULTA CERTIFICADO REDAM - REGISTRO DE DEUDORES ALIMENTARIOS MOROSOS
16.16.4 Registro Único Tributario</t>
  </si>
  <si>
    <t>no aporta experiencia Actualizar Certificado de Existencia y representación legal.
No aporto RUT
No aporto Certificado REDAM</t>
  </si>
  <si>
    <t xml:space="preserve">El certificado de existencia y representacion legal debe ser con fecha igual o posterior al 17/04/2025 y el aportado es de fecha 11/04/2025 por tanto Según el numeral “2.25 CAUSALES DE RECHAZO, 2.25.1 Causales de rechazo comunes para Lote 1 Suministro o compraventa de Alimentos y Lote 2 Servicios Logísticos, del pliego de condiciones, el oferente se encuentra incurso dentro de las casuales: “A. No cumplan con los requisitos habilitantes de que trata el numeral 4 del presente pliego de condiciones.”, y “Q. Cuando el proponente no subsane, subsane en forma incorrecta o subsane fuera del término fijado en el pliego de condiciones, la información o documentación solicitada respecto de un requisito o documento habilitante.” </t>
  </si>
  <si>
    <t>ASOCIACION QUILLINZAYACO</t>
  </si>
  <si>
    <t>901708405-8</t>
  </si>
  <si>
    <t>No diligenció correctamente el formato 10A  oferta económica, razón por la cual, se rechaza la oferta de conformidad con lo establecido en el ítem 2.25 CAUSALES DE RECHAZO, literal  “O. La omisión de la propuesta económica o Factor Económico...”.</t>
  </si>
  <si>
    <t>Asociacion Raices Anzoategunas</t>
  </si>
  <si>
    <t>901534443-1</t>
  </si>
  <si>
    <t>901534443 - 1</t>
  </si>
  <si>
    <t>Alejandra María Caycedo Niño</t>
  </si>
  <si>
    <t>ASOCIACION SEVICAMPO SEVILLA</t>
  </si>
  <si>
    <t>901116393-7</t>
  </si>
  <si>
    <t>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119 - SANTA MARTA - SANTA MARTA</t>
  </si>
  <si>
    <t>ASOCIACION SOCIAL NEGRO SOY ASOSONES</t>
  </si>
  <si>
    <t>901733160-4</t>
  </si>
  <si>
    <t xml:space="preserve"> 901733160-4</t>
  </si>
  <si>
    <t>163 - MONTES DE MARIA - COLOSO</t>
  </si>
  <si>
    <t>Asociacion territorial afrocolombiana de emigrantes</t>
  </si>
  <si>
    <t>901700029-5</t>
  </si>
  <si>
    <t>El certificado de existencia y representación legal tiene limitaciones y debe actualizar
No aporto REDAM vigente</t>
  </si>
  <si>
    <t> 78 - COSTANERA - CANALETE	78 - COSTANERA - LOS CORDOBAS	78 - COSTANERA - MOÑITOS	78 - COSTANERA - PUERTO ESCONDIDO	78 - COSTANERA - SAN ANTERO	78 - COSTANERA - SAN BERNARDO DEL VIENTO	79 - SABANAS - CHINU	79 - SABANAS - SAHAGUN	79 - SABANAS - SAN ANDRES DE SOTAVENTO</t>
  </si>
  <si>
    <t>ASOCIACION TURISTICA AGROPECUARIA DEL LAGO DE TUCHIN</t>
  </si>
  <si>
    <t>901492917-7</t>
  </si>
  <si>
    <t>No Cumple</t>
  </si>
  <si>
    <t xml:space="preserve"> 901492917-7</t>
  </si>
  <si>
    <t>11 - URABA - APARTADO	11 - URABA - TURBO	12 - VALLE DEL ABURRA - MEDELLIN	71 - DARIEN - ACANDI	71 - DARIEN - RIOSUCIO	71 - DARIEN - UNGUIA	77 - CENTRO - MONTERIA	163 - MONTES DE MARIA - SINCELEJO</t>
  </si>
  <si>
    <t>ASOCIACION YO SI CREO</t>
  </si>
  <si>
    <t>901309738-3</t>
  </si>
  <si>
    <t>Asociaciones aspaintef</t>
  </si>
  <si>
    <t>901205890-8</t>
  </si>
  <si>
    <t>901205890-8_x000D_</t>
  </si>
  <si>
    <t>ASOCOLOMBIA rural (ASOCIACION NACIONAL DE CAMPESINOS ASOCOLOMBIA RURAL)</t>
  </si>
  <si>
    <t>901849917-1</t>
  </si>
  <si>
    <t> 66 - CENTRO - LA JAGUA DE IBIRICO	67 - NOROCCIDENTAL - EL PASO	68 - NORTE - BECERRIL</t>
  </si>
  <si>
    <t>ASODEFOVISAI (ASOCIACIÓN DESPLAZAMIENTO FORZADO VICTIMAS SABANAS DE IBIRICO)</t>
  </si>
  <si>
    <t>901471292-2</t>
  </si>
  <si>
    <t xml:space="preserve">En relación con el literal B (Vigencia) del numeral 16.5 del Pliego de Condiciones definitivo, el cual establece como requisito habilitante que la persona jurídica no debe tener un término de duración inferior al plazo de ejecución y liquidación del Acuerdo Marco de Precios (AMP), y un (1) año adicional, se evidencia que el término de duración del proponente es hasta el 21 de febrero de 2028.
En el término del traslado se solicita al oferente ASOCIACIÓN DESPLAZAMIENTO FORZADO VICTIMAS SABANAS DE IBIRICO, que para efectos del cumplimiento de este requisito, y en atención al término previsto para la presentación de observaciones al informe de verificación o evaluación preliminar, se le requiere que allegue acta del órgano social competente, con fecha igual o anterior al cierre del proceso (03 de junio de 2025), en la cual manifieste su voluntad de mantener vigente el término de duración de la sociedad, por lo menos hasta el mes de septiembre de 2029.
Además, el proponente en el término de este traslado debe allegar acta del órgano social competente, en donde indiquen que el Representante Legal, no tiene limitaciones de cuantía para contratar, esta acta debe tener fecha igual o anterior al 3 de junio de 2025.
</t>
  </si>
  <si>
    <t>21 - BOGOTA - BOGOTA. D.C., 83 - ALTO MAGDALENA - GIRARDOT, 89 - ORIENTE - CAQUEZA, 89 - ORIENTE - CHIPAQUE, 89 - ORIENTE - FOMEQUE, 89 - ORIENTE - FOSCA, 89 - ORIENTE - GUAYABETAL, 89 - ORIENTE - QUETAME, 92 - SABANA OCCIDENTE - FACATATIVA, 93 - SOACHA - SOACHA, 95 - TEQUENDAMA - LA MESA</t>
  </si>
  <si>
    <t>Asofrisagut (ASOCIACION DE PRODUCTORES DE FRIJOL Y SAGU DE
GUTIERREZ)</t>
  </si>
  <si>
    <t>832011016-3</t>
  </si>
  <si>
    <t xml:space="preserve">1, El proponente debe subsanar formato de experiencia, teniendo en cuenta que no cumple con el grupo de alimento (HUEVOS).
2. Certificado de existencia y representación legal, presenta el representante legal limitaciones para contratar.  </t>
  </si>
  <si>
    <t>asoguanbosi (ASOCIACION DE HACEDORES DE GUANDU Y BOLLO DE YUCA DE SIBARCO)</t>
  </si>
  <si>
    <t>901504608-1</t>
  </si>
  <si>
    <t>ASOPECAM (ASOCIACION DE PEQUEÑOS CAFICULTORES DEL CORREGIMIENTO DE LA MARINA)</t>
  </si>
  <si>
    <t>821001043-1</t>
  </si>
  <si>
    <t>Asopeprodecam (ASOCIACION DE PEQUEÑOS PRODUCTORES AGRICOLAS PARA EL DESARROLLO DEL CAMPO EN EL DEPARTAMENTO
DE SUCRE)</t>
  </si>
  <si>
    <t>823004829-2</t>
  </si>
  <si>
    <t> 16 - AREA METROPOLITANA - BARRANQUILLA	16 - AREA METROPOLITANA - GALAPA	16 - AREA METROPOLITANA - MALAMBO	16 - AREA METROPOLITANA - PUERTO COLOMBIA	16 - AREA METROPOLITANA - SOLEDAD	26 - ZODES NORTE - CARTAGENA DE INDIAS	26 - ZODES NORTE - CLEMENCIA	26 - ZODES NORTE - SANTA CATALINA	26 - ZODES NORTE - SANTA ROSA	26 - ZODES NORTE - TURBACO	26 - ZODES NORTE - TURBANA	66 - CENTRO - CHIMICHAGUA	66 - CENTRO - CHIRIGUANA	66 - CENTRO - CURUMANI	66 - CENTRO - LA JAGUA DE IBIRICO	66 - CENTRO - PAILITAS	66 - CENTRO - TAMALAMEQUE	77 - CENTRO - MONTERIA	116 - CENTRO - ARIGUANI	116 - CENTRO - CHIVOLO	116 - CENTRO - NUEVA GRANADA	116 - CENTRO - PLATO	116 - CENTRO - SABANAS DE SAN ANGEL	116 - CENTRO - TENERIFE	119 - SANTA MARTA - SANTA MARTA	163 - MONTES DE MARIA - CHALAN	163 - MONTES DE MARIA - COLOSO	163 - MONTES DE MARIA - MORROA	163 - MONTES DE MARIA - OVEJAS	163 - MONTES DE MARIA - SINCELEJO</t>
  </si>
  <si>
    <t>ASOPRAGLENA (ASOCIACION DE PEQUEÑOS PRODUCTORES AGRICOLAS Y GANADEROS DE LEÑA_x000D_)</t>
  </si>
  <si>
    <t>900955737-2</t>
  </si>
  <si>
    <t xml:space="preserve">certificados de experiencia no relacionan todos los grupos de alimentos presentados, monto y fechas de ejecución </t>
  </si>
  <si>
    <t>21 - BOGOTA - BOGOTA. D.C.	85 - GUALIVA - ALBAN	85 - GUALIVA - LA VEGA	85 - GUALIVA - SAN FRANCISCO	85 - GUALIVA - SASAIMA	85 - GUALIVA - UTICA	85 - GUALIVA - VILLETA	87 - MAGDALENA CENTRO - BITUIMA	87 - MAGDALENA CENTRO - CHAGUANI	87 - MAGDALENA CENTRO - GUAYABAL DE SIQUIMA	87 - MAGDALENA CENTRO - PULI	87 - MAGDALENA CENTRO - SAN JUAN DE RIOSECO	87 - MAGDALENA CENTRO - VIANI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95 - TEQUENDAMA - ANAPOIMA	95 - TEQUENDAMA - ANOLAIMA	95 - TEQUENDAMA - APULO	95 - TEQUENDAMA - CACHIPAY	95 - TEQUENDAMA - EL COLEGIO	95 - TEQUENDAMA - LA MESA	95 - TEQUENDAMA - QUIPILE	95 - TEQUENDAMA - SAN ANTONIO DEL TEQUENDAMA	95 - TEQUENDAMA - TENA	95 - TEQUENDAMA - VIOTA</t>
  </si>
  <si>
    <t>ASOPROAGUACTEROS QUIPILE</t>
  </si>
  <si>
    <t>901660677-5</t>
  </si>
  <si>
    <t xml:space="preserve">
16.5 CERTIFICADO DE EXISTENCIA Y REPRESENTACIÓN LEGAL ACTUALIZADO ( SIN LIMITE DE CUANTÍA CONFORME AL ACTA APORTADA). 
16.19.1 Condiciones de experiencia Lote 1 – suministro o compraventa de alimentos. Para Los proponentes del SEGMENTO 1-ECONOMIA POPULAR, Y ACFC</t>
  </si>
  <si>
    <t>1. Debe aportar certificación de experiencia por cada grupo de alimentos en el cual presenta oferta, los grupos amasijos,frutas frescas, huevos, productos azucarados, quesos, sector defensa y verduras. 
2. Debe aportar el certificado de existencia y representacion legal actualizado.</t>
  </si>
  <si>
    <t>4 - BAJO CAUCA - CAUCASIA, 4 - BAJO CAUCA - EL BAGRE, 4 - BAJO CAUCA - NECHI, 4 - BAJO CAUCA - TARAZA, 4 - BAJO CAUCA - ZARAGOZA, 11 - URABA - APARTADO, 11 - URABA - ARBOLETES, 11 - URABA - CAREPA, 11 - URABA - CHIGORODO, 11 - URABA - MURINDO, 11 - URABA - MUTATA, 11 - URABA - NECOCLI, 11 - URABA - SAN JUAN DE URABA, 11 - URABA - SAN PEDRO DE URABA, 11 - URABA - TURBO, 11 - URABA - VIGIA DEL FUERTE,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</si>
  <si>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ASOPROELGAR (ASOCIACION DE PRODUCTORES EMPRENDEDORES AGRICOLAS Y AGROPECUARIOS DE LA VEREDA EL GARCERO_x000D_)</t>
  </si>
  <si>
    <t>901779047-8</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</si>
  <si>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</si>
  <si>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con fecha inferior a la establecida en el pliego, No aporta autorización al representante legal sin limitaciones para contratar con fecha anterior al 03/06/2025
No aporta certificación de experiencia de todos los productos ofertados, con monto y fecha.</t>
  </si>
  <si>
    <t xml:space="preserve"> 
La ANCP-CCE informa que se ha subsanado parcialmente la experiencia solicitada, anexándose la certificación correspondiente conforme al numeral 16.19 del Pliego de Condiciones, para los siguientes grupos de alimentos: frutas frescas y huevos.
Sin embargo, el certificado no acredita experiencia en los grupos de Verduras, hortalizas y derivados; por lo que se rechaza la propuesta en dichos grupos.
</t>
  </si>
  <si>
    <t> 21 - BOGOTA - BOGOTA. D.C.	30 - CENTRO - TUNJA	82 - ALMEIDAS - CHOCONTA	82 - ALMEIDAS - MACHETA	82 - ALMEIDAS - VILLAPINZON	91 - SABANA CENTRO - GACHANCIPA	91 - SABANA CENTRO - ZIPAQUIRA</t>
  </si>
  <si>
    <t>ASOPROFRUEXP (a Asociación de Productores 
de Frutas y Vegetales para Exportación)</t>
  </si>
  <si>
    <t>901486895-5</t>
  </si>
  <si>
    <t>16.19.1 Condiciones de experiencia Lote 1 – suministro o compraventa de alimentos. Para Los proponentes del SEGMENTO 1-ECONOMIA POPULAR, Y ACFC
16.5 CERTIFICADO DE EXISTENCIA Y REPRESENTACIÓN LEGAL CON LIMITACIONES PARA EL REPRESENTANTE LEGAL</t>
  </si>
  <si>
    <t>901486895-9</t>
  </si>
  <si>
    <t>certificados de experiencia no relacionan todos los grupos de alimentos presentados, monto y fechas de ejecución
No aporta autorización al representante legal para contratar sin límiye de cuantía con fecha anterior al 03/06/2025</t>
  </si>
  <si>
    <t>ASORIOFRIO (ASOCIACION DE USUARIOS DEL DISTRITO DE ADECUACION DE TIERRAS DE GRAN ESCALA DEL RIO FRIO)</t>
  </si>
  <si>
    <t>800250632-9</t>
  </si>
  <si>
    <t>9 - ORIENTE - ARGELIA	64 - SUR - ARGELIA	182 - NORTE - ARGELIA</t>
  </si>
  <si>
    <t>Asproagro ( ASOCIACION DE PRODUCTORES AGROPECUARIOS DE ARGELIA)</t>
  </si>
  <si>
    <t>900200669-1</t>
  </si>
  <si>
    <t xml:space="preserve">1.  Aportar el documento  de autorización de la junta directiva donde autoriza al representante legal a celebrar contratos sin limites de cuantía, conforme a lo establecido en el pliego. La asociación cuenta con revisor fiscal por lo cual este debe firmar los documentos en los que así se señale y aportar los documentos solicitados del mismo. 
2. Debe aportar la experiencia relacionada con el grupo de alimentos manufacturados. </t>
  </si>
  <si>
    <t xml:space="preserve">
La ANCP-CCE informa que el proponente no subsano de forma completa la información solicitada, no allego los documentos soportes del revisor fiscal, de conformidad con lo establecido en el Pliego de Condiciones, razón por la cual se RECHAZA la oferta, teniendo en cuenta lo establecido en el ítem 2.25, CAUSALES DE RECHAZO, literal “Q”.
</t>
  </si>
  <si>
    <t>21 - BOGOTA - BOGOTA. D.C.	167 - COPES REG NORTE PLAN - LERIDA	168 - COPES CORDILLERA NORTE - LIBANO	169 - COPES REG ORIENTE - MELGAR	171 - COPES REG SURORIENTE - GUAMO	171 - COPES REG SURORIENTE - PURIFICACION	171 - COPES REG SURORIENTE - ESPINAL	172 - COPES ESPECIAL IBAGUE - IBAGUE	175 - COPES ESPECIAL PIEDRAS ALVARADO - ALVARADO	179 - COPES ESPECIAL CAJAMARCA - CAJAMARCA</t>
  </si>
  <si>
    <t>AURORA YANETH PENA CASTILLO</t>
  </si>
  <si>
    <t>28551975-0</t>
  </si>
  <si>
    <t>16.19.1 Condiciones de experiencia Lote 1 – suministro o compraventa de alimentos. Para Los proponentes del SEGMENTO 1-ECONOMIA POPULAR, Y ACFC (No está firmada) 
16.16.1 Registro General de Pequeños Productores de la Agricultura Campesina, Familiar y Comunitaria para el Lote 1
16.6 REGISTRO DE MATRÍCULA MERCANTIL – (EN CASO DE APLICAR)</t>
  </si>
  <si>
    <t xml:space="preserve">1. Debe aportar certificación de experiencia debidamente firmada. 
2. Aportar el registro mercantil como microempresa o registro de pequeño productor. 
</t>
  </si>
  <si>
    <t>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t>
  </si>
  <si>
    <t>BENJAMIN PAEZ POLANIA</t>
  </si>
  <si>
    <t>17680437-3</t>
  </si>
  <si>
    <t>16.6 REGISTRO DE MATRÍCULA MERCANTIL – (EN CASO DE APLICAR),
16.16.1 Registro General de Pequeños Productores de la Agricultura Campesina, Familiar y Comunitaria para el Lote 1.</t>
  </si>
  <si>
    <t xml:space="preserve">No aporta registro mercantil como microempresa o registro de pequeño productor.
. </t>
  </si>
  <si>
    <t xml:space="preserve">BENJAMIN SANTOS BOLAÑOS 
(EL PORVENIR FERTIORGANICO MINERAL SAS)
</t>
  </si>
  <si>
    <t>901752648-7
(8737829-1)</t>
  </si>
  <si>
    <t xml:space="preserve">
16.19.1 Condiciones de experiencia Lote 1 – suministro o compraventa de alimentos. Para Los proponentes del SEGMENTO 1-ECONOMIA POPULAR, Y ACFC</t>
  </si>
  <si>
    <t>8737829-1</t>
  </si>
  <si>
    <t>.
Documentos para acreditar la EXPERIENCIA aportados no cumple para todos los grupos de alimentos presentados.</t>
  </si>
  <si>
    <t>BERRYLANDIA (ANDREA SUSANA BELLO CANTOR)</t>
  </si>
  <si>
    <t>52935011-3</t>
  </si>
  <si>
    <t> 21 - BOGOTA - BOGOTA. D.C.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</si>
  <si>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BLANCA LILIA HERRERA REINA (BH PROYECTOS)</t>
  </si>
  <si>
    <t>39727256-1</t>
  </si>
  <si>
    <t>16.19.1 Condiciones de experiencia Lote 1 – suministro o compraventa de alimentos. Para Los proponentes del SEGMENTO 1-ECONOMIA POPULAR, Y ACFC
16.14 CONSULTA CERTIFICADO REDAM - REGISTRO DE DEUDORES ALIMENTARIOS MOROSOS</t>
  </si>
  <si>
    <t xml:space="preserve"> certificado de experiencia relaciona fecha y monto del contrato
No aporta certificado REDAM</t>
  </si>
  <si>
    <t> 21 - BOGOTA - BOGOTA. D.C.	30 - CENTRO - TUNJA	83 - ALTO MAGDALENA - GIRARDOT	172 - COPES ESPECIAL IBAGUE - IBAGUE</t>
  </si>
  <si>
    <t>BOREAL FOOD SAS</t>
  </si>
  <si>
    <t>901577448-0</t>
  </si>
  <si>
    <t> 77 - CENTRO - MONTERIA	79 - SABANAS - CHINU	79 - SABANAS - SAHAGUN	81 - SINU MEDIO - CERETE	81 - SINU MEDIO - CIENAGA DE ORO	81 - SINU MEDIO - SAN CARLOS	81 - SINU MEDIO - SAN PELAYO	163 - MONTES DE MARIA - SINCELEJO	165 - SABANAS - SAMPUES</t>
  </si>
  <si>
    <t>BUFALATE SINU</t>
  </si>
  <si>
    <t>1067844628-1</t>
  </si>
  <si>
    <t xml:space="preserve"> certificado de experiencia relaciona todos los grupos de alimentos ofertados (lacteos fermentados y no fermentados)</t>
  </si>
  <si>
    <t>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t>
  </si>
  <si>
    <t>CABILDO MAYOR DEL RESGUARDO INDIGENA RIO ALTO SAN JUAN</t>
  </si>
  <si>
    <t>901788315-5</t>
  </si>
  <si>
    <t>No aporta certificación de experiencia para todo el grupo de alimentos ofertados</t>
  </si>
  <si>
    <t>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11 - URABA - APARTADO	11 - URABA - ARBOLETES	11 - URABA - CAREPA	11 - URABA - CHIGORODO	11 - URABA - MURINDO	11 - URABA - MUTATA	11 - URABA - NECOCLI	11 - URABA - SAN JUAN DE URABA	11 - URABA - SAN PEDRO DE URABA	11 - URABA - TURBO	11 - URABA - VIGIA DEL FUERTE</t>
  </si>
  <si>
    <t>CABILDO MAYOR INDIGENA DE MUTATA</t>
  </si>
  <si>
    <t>811019041-8</t>
  </si>
  <si>
    <t>1.Santa Marta	2.Riohacha	3.Cartagena	4.Barranquilla	5.Sincelejo	6.Monteria</t>
  </si>
  <si>
    <t>CAPRODE (CORPORACION AMIGOS DEL PROGRESO Y EL DESARROLLO)</t>
  </si>
  <si>
    <t>819006938-1</t>
  </si>
  <si>
    <t> 76 - BAJO SINU - COTORRA	76 - BAJO SINU - LORICA	77 - CENTRO - MONTERIA	81 - SINU MEDIO - CERETE	81 - SINU MEDIO - CIENAGA DE ORO	81 - SINU MEDIO - SAN PELAYO</t>
  </si>
  <si>
    <t>CARLOS ANDRES RAMIREZ GIRALDO (AVICER BERASTEGUI)</t>
  </si>
  <si>
    <t>1065012606-2</t>
  </si>
  <si>
    <t xml:space="preserve"> 1065012606-2</t>
  </si>
  <si>
    <t>CARLOS ANDRES RAMON DURAN (Comercializadoras de Alimentos Barragan)</t>
  </si>
  <si>
    <t>14796186-8</t>
  </si>
  <si>
    <t>21 - BOGOTA - BOGOTA. D.C. 83 - ALTO MAGDALENA - GIRARDOT 94 - SUMAPAZ - FUSAGASUGA 167 - COPES REG NORTE PLAN - HONDA 169 - COPES REG ORIENTE - MELGAR 171 - COPES REG SURORIENTE - ESPINAL 174 - COPES RONCESVALLES ROVIRA - ROVIRA</t>
  </si>
  <si>
    <t>Carlos Edwin Romero Urrego (AGROSERVICIOS ROMERAL)</t>
  </si>
  <si>
    <t>3215609-1</t>
  </si>
  <si>
    <t>16.16.1 Registro General de Pequeños Productores de la Agricultura Campesina, Familiar y Comunitaria para el Lote 1,
16.6 REGISTRO DE MATRÍCULA MERCANTIL – (EN CASO DE APLICAR)
16.19.1 Condiciones de experiencia Lote 1 – suministro o compraventa de alimentos. Para Los proponentes del SEGMENTO 1-ECONOMIA POPULAR, Y ACFC</t>
  </si>
  <si>
    <t>Falta registro como pequeño productor (certificado el cual lo acredite como pequeño productor) o registro mercantil
No aporto certificación de experiencia de los productos ofertados (cereales)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</si>
  <si>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aporta registro mercantil</t>
  </si>
  <si>
    <t xml:space="preserve">103 - MUNICIPIO GUAVIARE 1 - CALAMAR, 104 - MUNICIPIO GUAVIARE 2 - EL RETORNO, 105 - MUNICIPIO GUAVIARE 3 - MIRAFLORES, 106 - MUNICIPIO GUAVIARE 4 - SAN JOSE DEL GUAVIARE
</t>
  </si>
  <si>
    <t>CARNES LUCHO</t>
  </si>
  <si>
    <t>18223659-6</t>
  </si>
  <si>
    <t>49 - CENTRO SUR - CHINCHINA, 49 - CENTRO SUR - MANIZALES, 49 - CENTRO SUR - VILLAMARIA</t>
  </si>
  <si>
    <t>carnicos el hato sas</t>
  </si>
  <si>
    <t>900533674-6</t>
  </si>
  <si>
    <t>Se requiere al proponente subsanar documento REDAM, ya que no lo allego.</t>
  </si>
  <si>
    <t>CENTRO DE ARROCES SAS</t>
  </si>
  <si>
    <t>MEDIANA EMPRESA</t>
  </si>
  <si>
    <t>900879625-0_x000D_</t>
  </si>
  <si>
    <t>90087962-5</t>
  </si>
  <si>
    <t>21 - BOGOTA - BOGOTA. D.C.	168 - COPES CORDILLERA NORTE - LIBANO	169 - COPES REG ORIENTE - MELGAR	171 - COPES REG SURORIENTE - GUAMO	171 - COPES REG SURORIENTE - PURIFICACION	171 - COPES REG SURORIENTE - SALDAÑA	171 - COPES REG SURORIENTE - COELLO	171 - COPES REG SURORIENTE - ESPINAL	172 - COPES ESPECIAL IBAGUE - IBAGUE	175 - COPES ESPECIAL PIEDRAS ALVARADO - ALVARADO</t>
  </si>
  <si>
    <t>Cesar Augusto Oviedo</t>
  </si>
  <si>
    <t>11323272-3</t>
  </si>
  <si>
    <t xml:space="preserve">16.16.1 Registro General de Pequeños Productores de la Agricultura Campesina, Familiar y Comunitaria para el Lote 1
16.6 REGISTRO DE MATRÍCULA MERCANTIL – (EN CASO DE APLICAR)
16.10 DECLARACIÓN JURAMENTADA DE PAGOS CORRESPONDIENTES A LOS SISTEMAS DE SEGURIDAD SOCIAL Y APORTES PARAFISCALES (PERSONAS NATURALES) – FORMATO 6 </t>
  </si>
  <si>
    <t xml:space="preserve">No aporta registro de matrícula mercantil o registro de pequeño productor
No diligencia el formato 6 declaración juramentada de pagos correspondientes a los sistemas de seguridad social </t>
  </si>
  <si>
    <t>Chocolate Artesanal Magia sas</t>
  </si>
  <si>
    <t>901500714-4</t>
  </si>
  <si>
    <t>21 - BOGOTA - BOGOTA. D.C., 109 - NORORIENTE - NEIVA, 109 - NORORIENTE - CAMPOALEGRE, 109 - NORORIENTE - ALGECIRAS, 109 - NORORIENTE - HOBO, 109 - NORORIENTE - RIVERA</t>
  </si>
  <si>
    <t>Chocolateria La Lomita SAS</t>
  </si>
  <si>
    <t>901793470-9</t>
  </si>
  <si>
    <t>El certificado de existencia no cumple con la fecha de expedición, es del (29/01/2025).
El Certificado del Registro de Deudores Alimentarios Morosos – REDAM, del 
Proponente presenta fecha de expedición mayor a (3) meses. 
EN REVISIÓN POSTERIOR, SE CONSULTA EL RUES VERIFICANDO QUE EL PROPONENTE CUENTA CON REGISTRO MERCANTIL RENOVADO PARA 2025; Y EN CUANTO AL REDAM, SE EVIDENCIA QUE EL CERTIFICADO SE ECONTRABA VIGENTE EL MOMENTO DEL CIERRE DEL PROCESO DE SELECCIÓN; POR LO TANTO EL PROPONENTE QUEDA HABILITADO</t>
  </si>
  <si>
    <t> 97 - RIO GUAVIARE - BARRANCOMINAS	98 - RIO GUAVIARE / RIO INIRIDA - INIRIDA	103 - MUNICIPIO GUAVIARE 1 - CALAMAR	104 - MUNICIPIO GUAVIARE 2 - EL RETORNO	105 - MUNICIPIO GUAVIARE 3 - MIRAFLORES	106 - MUNICIPIO GUAVIARE 4 - SAN JOSE DEL GUAVIARE	124 - BAJO ARIARI - SUR - PUERTO CONCORDIA</t>
  </si>
  <si>
    <t>CHORIZOS DON GILBERT (YARLEY XIOMARA OSPINA CAMACHO)</t>
  </si>
  <si>
    <t>1006723324-7</t>
  </si>
  <si>
    <t xml:space="preserve"> 1006723324-7</t>
  </si>
  <si>
    <t>66 - CENTRO - CHIMICHAGUA	66 - CENTRO - CHIRIGUANA	66 - CENTRO - CURUMANI	66 - CENTRO - LA JAGUA DE IBIRICO	66 - CENTRO - PAILITAS	66 - CENTRO - TAMALAMEQUE	67 - NOROCCIDENTAL - BOSCONIA	67 - NOROCCIDENTAL - EL COPEY	68 - NORTE - BECERRIL	68 - NORTE - AGUSTIN CODAZZI	68 - NORTE - LA PAZ	68 - NORTE - VALLEDUPAR	69 - SUR - AGUACHICA	69 - SUR - GAMARRA	69 - SUR - LA GLORIA	69 - SUR - PELAYA	69 - SUR - RIO DE ORO	120 - SUR - EL BANCO	142 - OCCIDENTE - OCAÑA</t>
  </si>
  <si>
    <t>CHRISTIAN ANDRES CORTES SEPULVEDA_x000D_ (QUESOS RAPYLAC)</t>
  </si>
  <si>
    <t>1098682447-1</t>
  </si>
  <si>
    <t>16.6 REGISTRO DE MATRÍCULA MERCANTIL – (EN CASO DE APLICAR)
16.19.1 Condiciones de experiencia Lote 1 – suministro o compraventa de alimentos. Para Los proponentes del SEGMENTO 1-ECONOMIA POPULAR, Y ACFC
16.14 CONSULTA CERTIFICADO REDAM - REGISTRO DE DEUDORES ALIMENTARIOS MOROSOS</t>
  </si>
  <si>
    <t>Registro de matrícula mercantil vencido
No aporta experiencia 
No aporta certificado REDAM</t>
  </si>
  <si>
    <t xml:space="preserve">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t>
  </si>
  <si>
    <t>CITRUS FRUVER S.A.S</t>
  </si>
  <si>
    <t>901154859-9</t>
  </si>
  <si>
    <t>El proponente presento su oferta a través de la plataforma Mi mercado Popular, siendo de tamaño Pequeña Empresa, razón por la cual, se rechaza la oferta de conformidad con lo establecido en el item 2.2.5 CAUSALES DE RECHAZO, literal "C.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
El proponente tiene tamaño empresarial PEQUEÑA EMPRESA</t>
  </si>
  <si>
    <t>109 - NORORIENTE - NEIVA</t>
  </si>
  <si>
    <t>CLAUDIA LORENA MARIN (quesos premium del huila)</t>
  </si>
  <si>
    <t>26431223-1</t>
  </si>
  <si>
    <t>No aporta certificado de REDAM</t>
  </si>
  <si>
    <t>COMERCIALIZADORA DE PANELA JUAN JOSE 1</t>
  </si>
  <si>
    <t>74243345-8</t>
  </si>
  <si>
    <t>COMERCIALIZADORA HEILBRON SAS</t>
  </si>
  <si>
    <t>900474531-8</t>
  </si>
  <si>
    <t>16.5 CERTIFICADO DE EXISTENCIA Y REPRESENTACIÓN LEGAL.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</si>
  <si>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certificado de existencia y representación legal está vencido
El representante legal está limitado, se requiere autorización del órgano social para contratar sin límite de cuantía 
No aporta el formato 5 - certificado de pagos de seguridad social
No aporta certificado de REDAM
No aporta experiencia para todos los grupos de alimentos a los que se presentó (grasas y aceites)</t>
  </si>
  <si>
    <t>59 - CENTRO - CAJIBIO, 59 - CENTRO - EL TAMBO, 59 - CENTRO - MORALES, 59 - CENTRO - PIENDAMO - TUNIA, 59 - CENTRO - POPAYAN, 59 - CENTRO - TIMBIO, 59 - CENTRO - PURACE, 59 - CENTRO - Silvia, 159 - SOTO NORTE / METROPOLITANA - TONA,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t>
  </si>
  <si>
    <t>Comestibles HumbertF ( Luis Humberto Fajardo Bolívar)</t>
  </si>
  <si>
    <t>14810090-1</t>
  </si>
  <si>
    <t>16.14 CONSULTA CERTIFICADO REDAM - REGISTRO DE DEUDORES ALIMENTARIOS MOROSOS
16.19.1 Condiciones de experiencia Lote 1 – suministro o compraventa de alimentos. Para Los proponentes del SEGMENTO 1-ECONOMIA POPULAR, Y ACFC.</t>
  </si>
  <si>
    <t xml:space="preserve">No aporta  el certificado redam
No aporta certificación de experiencia </t>
  </si>
  <si>
    <t xml:space="preserve">De conformidad con el numeral 2.25 CAUSALES DE RECHAZO … 2.25.1 Causales de rechazo comunes para Lote 1 Suministro o compraventa de Alimentos y Lote 2 Servicios Logísticos… el proponente se encuentra incurso en la causal: “Q. Cuando el proponente no subsane, subsane en forma incorrecta o subsane fuera del término fijado en el pliego de condiciones, la información o documentación solicitada respecto de un requisito o documento habilitante.”
 </t>
  </si>
  <si>
    <t>COMEXGLOBAL SAS</t>
  </si>
  <si>
    <t>901822704-2</t>
  </si>
  <si>
    <t>116 - CENTRO - ARIGUANI	116 - CENTRO - CHIVOLO	116 - CENTRO - NUEVA GRANADA	116 - CENTRO - PLATO	116 - CENTRO - TENERIFE	118 - RIO - PEDRAZA</t>
  </si>
  <si>
    <t>COMITE CAMPESINO DESPLAZADOS CANAN</t>
  </si>
  <si>
    <t>900363538-2</t>
  </si>
  <si>
    <t>16.5 CERTIFICADO DE EXISTENCIA Y REPRESENTACIÓN LEGAL. (SIN LIMITE PARA CONTRATAR)
16.9 - CERTIFICADO DE PAGOS DE SEGURIDAD SOCIAL Y APORTES PARAFISCALES (PERSONAS JURÍDICAS) – FORMATO 5.
16.19.1 Condiciones de experiencia Lote 1 – suministro o compraventa de alimentos. Para Los proponentes del SEGMENTO 1-ECONOMIA POPULAR, Y ACFC</t>
  </si>
  <si>
    <t xml:space="preserve">1. Debe aportar el documento Autorización de la junta directiva donde autoriza al representante legal a celebrar contratos sin limites de cuantía, conforme a lo establecido en el pliego (presenta limitación de cuantia de acuerdo con los estatutos). 
2. Debe diligenciar el formato 5 aportes parafiscales persona juridica. 
3. Debe aportar la experiencia relacionada con los grupos de alimentos alimentos manufacturados, alimentos nativos, amasijos, bebidas, carnes frescas, cereales y derivados, conservas, derivados carnicos, enlatados, especias, fruta procesada, fruta fresca, galletas, grasas y aceites, huevos, lacteos fermentados y no fermentados, pescados, productos azucarados, productos de panificacion, quesos, sector defensa. 
4. El comité cuenta con revisor fiscal por lo cual este debe firmar los documentos en los que así se señale. 
NO PRESENTO LA CEDULA DEL REPRESENTANTE LEGAL </t>
  </si>
  <si>
    <t>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</si>
  <si>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COMITE CIVICO NUEVA ALIANZA DE MUJERES Y JOVENES ASOCIADOS</t>
  </si>
  <si>
    <t>830510597-4</t>
  </si>
  <si>
    <t xml:space="preserve">43 - SUGAMUXI - IZA	43 - SUGAMUXI - PESCA	43 - SUGAMUXI - SOGAMOSO	44 - TUNDAMA - DUITAMA	56 - PIEDEMONTE - AGUAZUL	56 - PIEDEMONTE - VILLANUEVA	56 - PIEDEMONTE - YOPAL	56 - PIEDEMONTE - TAURAMENA	56 - PIEDEMONTE - MONTERREY	57 - SABANA - MANI	</t>
  </si>
  <si>
    <t>Comite de Ganaderos de Mani</t>
  </si>
  <si>
    <t>900464638-4</t>
  </si>
  <si>
    <t xml:space="preserve">16.19.1 Condiciones de experiencia Lote 1 – suministro o compraventa de alimentos. Para Los proponentes del SEGMENTO 1-ECONOMIA POPULAR, Y ACFC 
16.5 CERTIFICADO DE EXISTENCIA Y REPRESENTACIÓN LEGAL.
16.14 CONSULTA CERTIFICADO REDAM - REGISTRO DE DEUDORES ALIMENTARIOS MOROSOS
16.9 - CERTIFICADO DE PAGOS DE SEGURIDAD SOCIAL Y APORTES PARAFISCALES (PERSONAS JURÍDICAS) – FORMATO 5.    </t>
  </si>
  <si>
    <t>EL certificado de existencia y representación legal tiene limitaciones y debe actualizar
No presenta formato de experiencia
No aporta Certificado REDAM
No aporta Certificado de Seguridad Social o Declaración Juramentada de no tener personal a cargo</t>
  </si>
  <si>
    <t>1.Santa Marta	2.Riohacha	3.Cartagena	4.Barranquilla</t>
  </si>
  <si>
    <t>comite organizador de negritudes y afrodescendientes de San Diego Cesar</t>
  </si>
  <si>
    <t>901107158-4</t>
  </si>
  <si>
    <t>901107158 - 4</t>
  </si>
  <si>
    <t>Comsemar sas (COMERCIALIZADORA INTERNACIONAL SEMAR)</t>
  </si>
  <si>
    <t>830111475-2</t>
  </si>
  <si>
    <t>COMUNIDAD DE CAMPO BELLO</t>
  </si>
  <si>
    <t>900941333-1</t>
  </si>
  <si>
    <t>No aporta certificadod REDAM</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</si>
  <si>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APORTA CERTIFICADO DE EXISTENCIA Y REPRESENTACION LEGAL</t>
  </si>
  <si>
    <t>COMUNIDAD INDIGENA CENTRO AMERICA</t>
  </si>
  <si>
    <t>900354552-8</t>
  </si>
  <si>
    <t>6 - NORDESTE - AMALFI	6 - NORDESTE - ANORI	6 - NORDESTE - CISNEROS	6 - NORDESTE - REMEDIOS	6 - NORDESTE - SAN ROQUE	6 - NORDESTE - SANTO DOMINGO	6 - NORDESTE - SEGOVIA	6 - NORDESTE - VEGACHI	6 - NORDESTE - YALI	6 - NORDESTE - YOLOMBO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</si>
  <si>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COMUNIDAD INDIGENA MONTECRISTO</t>
  </si>
  <si>
    <t>901853029-1</t>
  </si>
  <si>
    <t xml:space="preserve">
La asamble general debe estar vigente al momento del cierre del proceso (3 junio 2025)</t>
  </si>
  <si>
    <t>Concejo comunitario KONEKUMA</t>
  </si>
  <si>
    <t>documento aportado no cumple, no aporta RL</t>
  </si>
  <si>
    <t>901125633-8</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</si>
  <si>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t>
  </si>
  <si>
    <t>consorcio invercloariel</t>
  </si>
  <si>
    <t>113063190-2</t>
  </si>
  <si>
    <t>CONTRATACIONES OPRA SAS</t>
  </si>
  <si>
    <t>901163563-2</t>
  </si>
  <si>
    <t>901163563 - 2</t>
  </si>
  <si>
    <t>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t>
  </si>
  <si>
    <t>COOPERATIVA AGROPECUARIA DE SAN JAIME PALMITOS</t>
  </si>
  <si>
    <t>900334090-1</t>
  </si>
  <si>
    <t>16.5 CERTIFICADO DE EXISTENCIA Y REPRESENTACIÓN LEGAL. (SIN LIMITE DE CUANTIA)
16.14 CONSULTA CERTIFICADO REDAM - REGISTRO DE DEUDORES ALIMENTARIOS MOROSOS
16.19.1 Condiciones de experiencia Lote 1 – suministro o compraventa de alimentos. Para Los proponentes del SEGMENTO 1-ECONOMIA POPULAR, Y ACFC</t>
  </si>
  <si>
    <t xml:space="preserve">1. Debe presentar el certificado de existencia y representacion legal actualizado cumpliendo con la obligacion legal de renovar su matricula/inscripcion. 
2. Debe aportar el documento  de autorización del consejo de administracion donde autoriza al representante legal a celebrar contratos sin limites de cuantía, 
3. Debe aportar el certificado REDAM. 
4. Debe aportar la experiencia relacionada con  los grupos de alimentos alimentos manufacturados, alimentos nativos, amasijos, bebidas, cereales, especias, fruta procesada, frutas frescas, galletas, grasas y aceites, huevos, lacteos fermentados y no fermentados, leguminosas, pescados, productos azucarados, productos de panificacion, quesos, sector defensa y verduras. </t>
  </si>
  <si>
    <t>COOPERATIVA AGROPECUARIA DEL CENTRO DEL MAGDALENA</t>
  </si>
  <si>
    <t>901015584-3</t>
  </si>
  <si>
    <t>COOPERATIVA DEL GRUPO PARTICIPATIVO LOCAL DE REPELON PBA</t>
  </si>
  <si>
    <t>802020071-8</t>
  </si>
  <si>
    <t>No aporta experiencia para todos los grupos de alimentos a los que presenta oferta (quesos)</t>
  </si>
  <si>
    <t>Luisa Silva - Carlos Ardila</t>
  </si>
  <si>
    <t> 1 - EJE PUTUMAYO - EL ENCANTO	1 - EJE PUTUMAYO - LA CHORRERA	1 - EJE PUTUMAYO - PUERTO NARIÑO	1 - EJE PUTUMAYO - PUERTO ARICA	1 - EJE PUTUMAYO - PUERTO ALEGRIA	2 - EJE CAQUETA - LA PEDRERA	2 - EJE CAQUETA - LA VICTORIA	2 - EJE CAQUETA - PUERTO SANTANDER	2 - EJE CAQUETA - MIRITI - PARANA	4 - BAJO CAUCA - CACERES	4 - BAJO CAUCA - CAUCASIA	4 - BAJO CAUCA - EL BAGRE	4 - BAJO CAUCA - NECHI	4 - BAJO CAUCA - TARAZA	4 - BAJO CAUCA - ZARAGOZA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68 - NORTE - BECERRIL	68 - NORTE - AGUSTIN CODAZZI	68 - NORTE - LA PAZ	68 - NORTE - MANAURE BALCON DEL CESAR	68 - NORTE - PUEBLO BELLO	68 - NORTE - SAN DIEGO	68 - NORTE - VALLEDUPAR	183 - PACIFICO - BUENAVENTURA</t>
  </si>
  <si>
    <t>COOPERATIVA INTEGRAL AGROPECUARIA DE COLOMBIA</t>
  </si>
  <si>
    <t>820004779-1</t>
  </si>
  <si>
    <t>COOPERATIVA INTEGRAL DE APICULTORES DEL MUNICIPIO DE ALGECIRAS-COAPIAL</t>
  </si>
  <si>
    <t>813009599-1</t>
  </si>
  <si>
    <t>8 - OCCIDENTE - ARMENIA	12 - VALLE DEL ABURRA - MEDELLIN	21 - BOGOTA - BOGOTA. D.C.	83 - ALTO MAGDALENA - GIRARDOT	92 - SABANA OCCIDENTE - FUNZA	92 - SABANA OCCIDENTE - MADRID	92 - SABANA OCCIDENTE - MOSQUERA	93 - SOACHA - SOACHA	94 - SUMAPAZ - FUSAGASUGA	95 - TEQUENDAMA - ANAPOIMA	95 - TEQUENDAMA - APULO	95 - TEQUENDAMA - LA MESA	107 - CENTRO - GARZON	107 - CENTRO - GIGANTE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PAICOL	111 - OCCIDENTE - TESALIA	112 - SUR - ACEVEDO	112 - SUR - ISNOS	112 - SUR - OPORAPA	112 - SUR - PALESTINA	112 - SUR - PITALITO	112 - SUR - SALADOBLANCO	112 - SUR - SAN AGUSTIN	112 - SUR - TIMANA	170 - COPES REG SUR - CHAPARRAL	170 - COPES REG SUR - PLANADAS	170 - COPES REG SUR - RIOBLANCO	171 - COPES REG SURORIENTE - GUAMO	171 - COPES REG SURORIENTE - PRADO	171 - COPES REG SURORIENTE - SALDAÑA	171 - COPES REG SURORIENTE - ESPINAL	171 - COPES REG SURORIENTE - FLANDES	172 - COPES ESPECIAL IBAGUE - IBAGUE	173 - COPES ESPECIAL COYAIMA Y NATAGAIMA - COYAIMA	181 - SUR - CALI</t>
  </si>
  <si>
    <t>COOPERATIVA MULTIACTIVA AGROPECUARIA POR LA PAZ COOAGROPAZ</t>
  </si>
  <si>
    <t>901198183-8</t>
  </si>
  <si>
    <t>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25 - ZODES DIQUE - MAHATES	25 - ZODES DIQUE - ARJONA	25 - ZODES DIQUE - ARROYOHONDO	25 - ZODES DIQUE - CALAMAR	26 - ZODES NORTE - TURBACO	66 - CENTRO - CHIMICHAGUA	66 - CENTRO - CHIRIGUANA	66 - CENTRO - CURUMANI	67 - NOROCCIDENTAL - BOSCONIA	67 - NOROCCIDENTAL - EL COPEY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t>
  </si>
  <si>
    <t>COOPERATIVA MULTIACTIVA CYC</t>
  </si>
  <si>
    <t>901475370-7</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</si>
  <si>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se evidencia soporte adjunto en el cual no es claro el valor autorizado para contratar ya que se predenta cifra en pesos y SMLV</t>
  </si>
  <si>
    <t>Cooperativa multiactiva ecomun agroecologica campesina del guaviare</t>
  </si>
  <si>
    <t>901130468-9</t>
  </si>
  <si>
    <t xml:space="preserve"> 901130468-9</t>
  </si>
  <si>
    <t>55 - ZONA NORTE - SAN VICENTE DEL CAGUAN	108 - NORTE - BARAYA	108 - NORTE - TELLO	109 - NORORIENTE - NEIVA	112 - SUR - PITALITO	177 - COPES ESPECIAL DOLORES Y ALPUJARRA - ALPUJARRA</t>
  </si>
  <si>
    <t>COOPERATIVA MULTIACTIVA RED DE CAFETEROS SOLIDARIOS</t>
  </si>
  <si>
    <t>901812425-1</t>
  </si>
  <si>
    <t>16.19.1 Condiciones de experiencia Lote 1 – suministro o compraventa de alimentos. Para Los proponentes del SEGMENTO 1-ECONOMIA POPULAR, Y ACFC   
16.14 CONSULTA CERTIFICADO REDAM - REGISTRO DE DEUDORES ALIMENTARIOS MOROSOS
16.16.1 Registro General de Pequeños Productores de la Agricultura Campesina, Familiar y Comunitaria para el Lote 1</t>
  </si>
  <si>
    <t>La experiencia no relaciona el grupo de alimentos (frutas frescas) al cual se presento 
No aporta certificado de pequeño productor
No aporta certificado REDAM</t>
  </si>
  <si>
    <t>La Agencia Nacional de Contratación Pública - Colombia Compra Eficiente le informa que, el numeral 2.25  CAUSALES DE RECHAZO  
2.25.1 Causales de rechazo comunes para Lote 1 Suministro o compraventa de 
Alimentos y Lote 2 Servicios Logísticos . El literal Q. menciona que "Cuando el proponente no subsane, subsane en forma incorrecta o subsane fuera 
del término fijado en el pliego de condiciones, la información o documentación 
solicitada respecto de un requisito o documento habilitante", para este caso el proponente no remitio o subsano el REDAM.</t>
  </si>
  <si>
    <t>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</si>
  <si>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CORORACION RENACER SOCIAL</t>
  </si>
  <si>
    <t>900964079-2</t>
  </si>
  <si>
    <t xml:space="preserve">No aporta certificado de existencia y representación legal válido y vigente.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</si>
  <si>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2.25  CAUSALES DE RECHAZO  
2.25.1 Causales de rechazo comunes para Lote 1 Suministro o compraventa de 
Alimentos y Lote 2 Servicios Logísticos . 
Literal Q. Cuando el proponente no subsane, subsane en forma incorrecta o subsane fuera 
del término fijado en el pliego de condiciones, la información o documentación 
solicitada respecto de un requisito o documento habilitante. La fecha de dexpedición supera los 30 día correspondientes a la presentación de la oferta</t>
  </si>
  <si>
    <t>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</si>
  <si>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CORPORACION EN DEFENSA DEL DESPROTEGIDO COLOMBIANO EL EDEN DEL ABUELO</t>
  </si>
  <si>
    <t>800251648-0</t>
  </si>
  <si>
    <t>16.9 - CERTIFICADO DE PAGOS DE SEGURIDAD SOCIAL Y APORTES PARAFISCALES (PERSONAS JURÍDICAS) – FORMATO 5.
16.14 CONSULTA CERTIFICADO REDAM - REGISTRO DE DEUDORES ALIMENTARIOS MOROSOS</t>
  </si>
  <si>
    <t>Documentos aportados para revisor fiscal no corresponden al relacionado en el certificado de existencia y representación legal.
No aporta certificado REDAM</t>
  </si>
  <si>
    <t>corporacion para el desarrollo de las comunidades afrocolombianas</t>
  </si>
  <si>
    <t>802012263-1</t>
  </si>
  <si>
    <t>21 - BOGOTA - BOGOTA. D.C.	
93 - SOACHA - SOACHA	
125 - CAPITAL - CORDILLERA - VILLAVICENCIO</t>
  </si>
  <si>
    <t>Corporacion para el desarrollo de municipios asociados corpodema</t>
  </si>
  <si>
    <t>900389815-0</t>
  </si>
  <si>
    <t>16.13 VERIFICACIÓN DEL PAGO DE MULTAS POR INFRACCIONES AL CÓDIGO NACIONAL DE POLICÍA Y CONVIVENCIA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
16.9 - CERTIFICADO DE PAGOS DE SEGURIDAD SOCIAL Y APORTES PARAFISCALES (PERSONAS JURÍDICAS) – FORMATO 5.</t>
  </si>
  <si>
    <t>El proponente presenta 8 medidas correctivas, debe subsanar allegando el pago de las respectivas multas con fecha anterior al cierre del proceso, es decir, 03 de junio 2025. 
No aporta el certificado REDAM 
No aporta experiencia para todos los grupos de alimentos a los que presenta oferta 
El formato 5 - certificado de pagos de seguridad social no se encuentra debidamente diligenciado y firmado</t>
  </si>
  <si>
    <t>Corporacion para el desarrollo integral de paz regional bolivar</t>
  </si>
  <si>
    <t>901858711-1</t>
  </si>
  <si>
    <t>CORPORACION PARA EL DESARROLLO INTEGRAL SOCIAL EMPRESARIAL ECOETNOTURISMO AGROPECUARIO AGROINDUSTRIA</t>
  </si>
  <si>
    <t>901059826-1</t>
  </si>
  <si>
    <t>901059825-1</t>
  </si>
  <si>
    <t xml:space="preserve">24 - ZODES LOBA - ALTOS DEL ROSARIO, 24 - ZODES LOBA - BARRANCO DE LOBA, 24 - ZODES LOBA - EL PEÑON, 24 - ZODES LOBA - REGIDOR, 24 - ZODES LOBA - RIO VIEJO, 24 - ZODES LOBA - SAN MARTIN DE LOBA, 24 - ZODES LOBA - NOROSI, 69 - SUR - AGUACHICA, 69 - SUR - GAMARRA, 69 - SUR - GONZALEZ, 69 - SUR - LA GLORIA, 69 - SUR - PELAYA, 69 - SUR - RIO DE ORO, 69 - SUR - SAN ALBERTO, 69 - SUR - SAN MARTIN					</t>
  </si>
  <si>
    <t>CORPORACION PARA EL SERVICIO EL PROGRESO Y EL DESARROLLO DE LA REGION SIRUEN</t>
  </si>
  <si>
    <t>901675124-1</t>
  </si>
  <si>
    <t xml:space="preserve"> 901675124-1</t>
  </si>
  <si>
    <t> 21 - BOGOTA - BOGOTA. D.C.	83 - ALTO MAGDALENA - GIRARDOT	93 - SOACHA - SIBATE	94 - SUMAPAZ - ARBELAEZ	94 - SUMAPAZ - CABRERA</t>
  </si>
  <si>
    <t>CORPORACION REGIONAL DE PRODUCTORES AGROPECUARIOS DEL SUMAPAZ</t>
  </si>
  <si>
    <t>900790665-0</t>
  </si>
  <si>
    <t>16.5 CERTIFICADO DE EXISTENCIA Y REPRESENTACIÓN LEGAL, EL REPRESENTANTE LEGAL TIENE FACULTADES LIMITADAS,
16.9 - CERTIFICADO DE PAGOS DE SEGURIDAD SOCIAL Y APORTES PARAFISCALES (PERSONAS JURÍDICAS) – FORMATO 5.</t>
  </si>
  <si>
    <t>No aporta autorización al representante legal sin limitaciones para contratar con fecha anterior al 03/06/2025.
No aporta formato 5 diligenciado</t>
  </si>
  <si>
    <t>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</si>
  <si>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CORPORACION SONRISASS</t>
  </si>
  <si>
    <t>901854253-1</t>
  </si>
  <si>
    <t>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</si>
  <si>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CORPORACION SUENOS DOWN</t>
  </si>
  <si>
    <t>901438284-4</t>
  </si>
  <si>
    <t>30 - CENTRO - CHIVATA, 30 - CENTRO - COMBITA, 30 - CENTRO - MOTAVITA, 30 - CENTRO - OICATA, 30 - CENTRO - SAMACA, 30 - CENTRO - SORACA, 30 - CENTRO - SOTAQUIRA, 30 - CENTRO - TOCA, 30 - CENTRO - TUNJA, 30 - CENTRO - TUTA, 30 - CENTRO - VENTAQUEMADA, 42 - RICAURTE - ARCABUCO, 42 - RICAURTE - VILLA DE LEYVA, 44 - TUNDAMA - PAIPA</t>
  </si>
  <si>
    <t>CORPORACION VERTICE INNOVACION PEDAGOGICA PARA LA  PRODUCCION  Y  EL DESARROLLO PARTICIPATIVO</t>
  </si>
  <si>
    <t>900058701-1</t>
  </si>
  <si>
    <t xml:space="preserve">1, Se requiere al proponente que subsane la experiencia del grupo de alimentos QUESOS, FRUTA PROCESADA, CEREALES Y DERIVADOS Y BEBIDAS.
2 No aporta el acta del órgano social para contratar sin límite cuantía, con fecha anterior al cierre de presentación de ofertas, es decir 03 de junio 2025. 
</t>
  </si>
  <si>
    <t xml:space="preserve">10 - SUROESTE - SALGAR	16 - AREA METROPOLITANA - BARRANQUILLA	16 - AREA METROPOLITANA - GALAPA	16 - AREA METROPOLITANA - MALAMBO	16 - AREA METROPOLITANA - PUERTO COLOMBIA	16 - AREA METROPOLITANA - SOLEDAD			</t>
  </si>
  <si>
    <t>COSTENIZAO SAS</t>
  </si>
  <si>
    <t>901710872-0</t>
  </si>
  <si>
    <t xml:space="preserve">
-16.3 Carta De Presentación De La Propuesta – Formato 1
-16.4 Compromiso Anticorrupción – Formato 2
-16.9 - Certificado De Pagos De Seguridad Social Y Aportes Parafiscales (Personas Jurídicas) – Formato 5.
</t>
  </si>
  <si>
    <t xml:space="preserve">El proponente no aporto los documentos debidamente diligenciados
En la revisión se verifica que la fecha de renovación de la cámara de comercio es de 2023, pero realizando la revisión en RUES se constata que renovó 2025 </t>
  </si>
  <si>
    <t> 49 - CENTRO SUR - CHINCHINA	49 - CENTRO SUR - MANIZALES	49 - CENTRO SUR - NEIRA	49 - CENTRO SUR - PALESTINA	49 - CENTRO SUR - VILLAMARIA	149 - PLAN - ARMENIA	149 - PLAN - FILANDIA	149 - PLAN - CIRCASIA	149 - PLAN - LA TEBAIDA	149 - PLAN - MONTENEGRO	149 - PLAN - QUIMBAYA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167 - COPES REG NORTE PLAN - SAN SEBASTIAN DE MARIQUITA	168 - COPES CORDILLERA NORTE - FRESNO	168 - COPES CORDILLERA NORTE - MURILLO	172 - COPES ESPECIAL IBAGUE - IBAGUE	179 - COPES ESPECIAL CAJAMARCA - CAJAMARCA	182 - NORTE - ALCALA	182 - NORTE - EL DOVIO	182 - NORTE - LA UNION	182 - NORTE - ROLDANILLO	182 - NORTE - ULLOA	182 - NORTE - VERSALLES	182 - NORTE - ZARZAL</t>
  </si>
  <si>
    <t>COVENANT SERVICES SAS BIC</t>
  </si>
  <si>
    <t>901536441-4</t>
  </si>
  <si>
    <t>crece campo sas</t>
  </si>
  <si>
    <t>901827203-7</t>
  </si>
  <si>
    <t>16.7 DOCUMENTO DE IDENTIDAD (Proponente o Representante Legal) 
16.19.1 Condiciones de experiencia Lote 1 – suministro o compraventa de alimentos. Para Los proponentes del SEGMENTO 1-ECONOMIA POPULAR, Y ACFC</t>
  </si>
  <si>
    <t xml:space="preserve">901827203-7 </t>
  </si>
  <si>
    <t xml:space="preserve">No aporto cedula de ciudadania 
La certificación de experiencia debe corresponder con suministro de alimentos por cada grupo de alimentos a los que presenta oferta. </t>
  </si>
  <si>
    <t>Cristian Alexander Calambas Almendra_x000D_ (AGROCRIS)</t>
  </si>
  <si>
    <t>1003151195-7</t>
  </si>
  <si>
    <t> 85 - GUALIVA - LA PEÑA	85 - GUALIVA - UTICA	90 - RIO NEGRO - EL PEÑON	90 - RIO NEGRO - LA PALMA	90 - RIO NEGRO - TOPAIPI	90 - RIO NEGRO - YACOPI</t>
  </si>
  <si>
    <t>Cristian Fernando bustos  (CRISTIAN BUSTOS)</t>
  </si>
  <si>
    <t>1030642721-7</t>
  </si>
  <si>
    <t xml:space="preserve">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t>
  </si>
  <si>
    <t>1030642721</t>
  </si>
  <si>
    <t xml:space="preserve">
Documento para acreditar la EXPERIENCIA aportado no cumple para el grupo ( lacteos fermentados).
No aporta formato 6 persona natural</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</si>
  <si>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Cristian Fernando bustos  (CRISTIAN BUSTOS) en termino no presento la subsanación solicitada, por consiguiente se aplica la siguiente causal de rechazo: 2.25 CAUSALES DE RECHAZO, Q. Cuando el proponente no subsane, subsane en forma incorrecta o subsane fuera del término fijado en el pliego de condiciones, la información o documentación solicitada respecto de un requisito o documento habilitante.
 </t>
  </si>
  <si>
    <t>97 - RIO GUAVIARE - BARRANCOMINAS	98 - RIO GUAVIARE / RIO INIRIDA - INIRIDA	103 - MUNICIPIO GUAVIARE 1 - CALAMAR	104 - MUNICIPIO GUAVIARE 2 - EL RETORNO	105 - MUNICIPIO GUAVIARE 3 - MIRAFLORES	106 - MUNICIPIO GUAVIARE 4 - SAN JOSE DEL GUAVIARE	124 - BAJO ARIARI - SUR - PUERTO CONCORDIA</t>
  </si>
  <si>
    <t>DANY EUGENIO TORRES BERNAL 
(DISTRIPOLLO DANNY GUAVIARE SAS)</t>
  </si>
  <si>
    <t>901744780-8</t>
  </si>
  <si>
    <t>LOTE 1 SEG 1: El certificado de existencia y representación legal se encuentra vencido. 
LOTE 2 SEG 1: El proponente no presentó la garantía de seriedad de la propuesta, razón por la cual, se rechaza la oferta de conformidad con lo establecido en el item 2.25 CAUSALES DE RECHAZO, literal  "R. La no entrega de la garantía de seriedad de la oferta junto con la propuesta".</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</si>
  <si>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en el certificado de experiencia no especificó la fecha de inicio y fin de la misma. </t>
  </si>
  <si>
    <t>83 - ALTO MAGDALENA - GIRARDOT 169 - COPES REG ORIENTE - MELGAR 170 - COPES REG SUR - CHAPARRAL 170 - COPES REG SUR - ORTEGA 170 - COPES REG SUR - RIOBLANCO 170 - COPES REG SUR - SAN ANTONIO 171 - COPES REG SURORIENTE - GUAMO 171 - COPES REG SURORIENTE - ESPINAL 172 - COPES ESPECIAL IBAGUE - IBAGUE</t>
  </si>
  <si>
    <t>David Ricardo Criollo Bedoya</t>
  </si>
  <si>
    <t>1022360195-2</t>
  </si>
  <si>
    <t>No aporta una certificación válida. Debe allegar una (1) certificación de un contrato ejecutado, copia del contrato y acta de recibo a satisfacción, o acta de liquidación u orden de compra y factura de venta o documento equivalente.</t>
  </si>
  <si>
    <t>Diana Gallego</t>
  </si>
  <si>
    <t>52409100-5</t>
  </si>
  <si>
    <t>21 - BOGOTA - BOGOTA. D.C.	30 - CENTRO - TUNJA	38 - OCCIDENTE - CHIQUINQUIRA	42 - RICAURTE - MONIQUIRA	43 - SUGAMUXI - SOGAMOSO</t>
  </si>
  <si>
    <t>DIANA MARCELA ENGATIVA TAMAYO (PANELA RIVERA)</t>
  </si>
  <si>
    <t>1054679825-1</t>
  </si>
  <si>
    <t xml:space="preserve">RUT bloqueado por contraseña, por favor allegar nuevamente </t>
  </si>
  <si>
    <t> 59 - CENTRO - MORALES</t>
  </si>
  <si>
    <t>DIANA MARCELA VELASCO MORALES</t>
  </si>
  <si>
    <t>1064428033-5</t>
  </si>
  <si>
    <t>16.6 REGISTRO DE MATRÍCULA MERCANTIL – (EN CASO DE APLICAR), 16.16.1 Registro General de Pequeños Productores de la Agricultura Campesina, Familiar y Comunitaria para el Lote 1
16.10 DECLARACIÓN JURAMENTADA DE PAGOS CORRESPONDIENTES A LOS SISTEMAS DE SEGURIDAD SOCIAL Y APORTES PARAFISCALES (PERSONAS NATURALES) – FORMATO 6
 16.16.4 Registro Único Tributarios</t>
  </si>
  <si>
    <t>No aporta registro mercantil como microempresa o registro de pequeño productor
No aporta formato 6  persona natural
Los códigos del RUT deben corresponder con suministro de alimentos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</si>
  <si>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la información o documentación solicitada respecto de un requisito o documento habilitante.</t>
  </si>
  <si>
    <t>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t>
  </si>
  <si>
    <t>DIANA ZULEIMA GARCIA ESCOBAR</t>
  </si>
  <si>
    <t>1086895046-2</t>
  </si>
  <si>
    <t>16.6 REGISTRO DE MATRÍCULA MERCANTIL – (EN CASO DE APLICAR), 16.16.1 Registro General de Pequeños Productores de la Agricultura Campesina, Familiar y Comunitaria para el Lote 1
, 16.16.4 Registro Único Tributarios</t>
  </si>
  <si>
    <t>No aporta registro mercantil como microempresa o registro de pequeño productor
Los códigos del RUT deben corresponder con suministro de alimentos</t>
  </si>
  <si>
    <t xml:space="preserve">La Agencia Nacional de Contratación Publica -CCE, informa que el proponente DIANA ZULEIMA GARCIA ESCOBAR
en termino no presento la subsanación solicitada, por consiguiente se aplica la siguiente causal de rechazo: 2.25 CAUSALES DE RECHAZO, Q. Cuando el proponente no subsane, subsane en forma incorrecta o subsane fuera del término fijado en el pliego de condiciones, la información o documentación solicitada respecto de un requisito o documento habilitante.
 </t>
  </si>
  <si>
    <t>107 - CENTRO - GARZON	107 - CENTRO - GIGANTE	112 - SUR - ACEVEDO	112 - SUR - ELIAS	112 - SUR - ISNOS	112 - SUR - OPORAPA	112 - SUR - PALESTINA	112 - SUR - PITALITO	112 - SUR - SALADOBLANCO	112 - SUR - SAN AGUSTIN	112 - SUR - TIMANA</t>
  </si>
  <si>
    <t>DIEGO PEÑA PERDOMO (CARNE EXPRESS PITALITO 1083919948)</t>
  </si>
  <si>
    <t>1083919948-5</t>
  </si>
  <si>
    <t>No aporta certificación de experiencia</t>
  </si>
  <si>
    <t>DIGNO LEGADO 2023</t>
  </si>
  <si>
    <t>1061698389-8</t>
  </si>
  <si>
    <t>1061698389-8_x000D_</t>
  </si>
  <si>
    <t> 21 - BOGOTA - BOGOTA. D.C.	91 - SABANA CENTRO - CAJICA	91 - SABANA CENTRO - CHIA	91 - SABANA CENTRO - ZIPAQUIRA	92 - SABANA OCCIDENTE - COTA	92 - SABANA OCCIDENTE - FACATATIVA	92 - SABANA OCCIDENTE - FUNZA	92 - SABANA OCCIDENTE - MADRID	92 - SABANA OCCIDENTE - MOSQUERA</t>
  </si>
  <si>
    <t>DNATURALGROUPSAS</t>
  </si>
  <si>
    <t>901731065-3</t>
  </si>
  <si>
    <t>16.5 CERTIFICADO DE EXISTENCIA Y REPRESENTACIÓN LEGAL.
16.9 CERTIFICADO DE PAGOS DE SEGURIDAD SOCIAL Y APORTES PARAFISCALES (PERSONAS JURÍDICAS) – FORMATO 5.¨"</t>
  </si>
  <si>
    <t xml:space="preserve"> Debe allegar acta del órgano social compentente con autorización al representante legal para contratar sin límite de cuantía. Aportar formato 5 completamente diligenciado ya que no declara, bajo gravedad de juramento, si cuenta o no con personal a cargo, conforme a lo establecido en la cláusula 16.9 del pliego de condiciones.  Ambas actas con fecha igual o anterior al cierre del proceso (03 de junio de 2025).
</t>
  </si>
  <si>
    <t>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t>
  </si>
  <si>
    <t>ECO SIBAR SAS ZOMAC</t>
  </si>
  <si>
    <t>901102026-8</t>
  </si>
  <si>
    <t>16.9 - CERTIFICADO DE PAGOS DE SEGURIDAD SOCIAL Y APORTES PARAFISCALES (PERSONAS JURÍDICAS) – FORMATO 5.
16.12 VERIFICACIÓN INEXISTENCIA ANTECEDENTES FISCALES, DISCIPLINARIOS, JUDICIALES, Y DELITOS SEXUALES</t>
  </si>
  <si>
    <t xml:space="preserve">No aportó el formato 5 - certificado de pagos de seguridad social 
No aportó certificado de antecedentes de la procuraduría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</si>
  <si>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subsano el alcance en donde se le pidió remitir el certificado de antecedentes disciplinarios de la persona jurídica (certificado de procuraduría)</t>
  </si>
  <si>
    <t> 160 - METROPOLITANA - BUCARAMANGA	160 - METROPOLITANA - FLORIDABLANCA	160 - METROPOLITANA - GIRON	160 - METROPOLITANA - LEBRIJA	160 - METROPOLITANA - PIEDECUESTA</t>
  </si>
  <si>
    <t>ECOPRODUCTIVA (COOPERATIVA MULTIACTIVA DE PRODUCTORES AGROPECUARIOS DEL
 MUNICIPIO DE BUCARAMANGA)</t>
  </si>
  <si>
    <t>901378794-0</t>
  </si>
  <si>
    <t> 5 - MAGDALENA MEDIO - CARACOLI	5 - MAGDALENA MEDIO - MACEO	5 - MAGDALENA MEDIO - PUERTO BERRIO	5 - MAGDALENA MEDIO - PUERTO NARE	5 - MAGDALENA MEDIO - PUERTO TRIUNFO	5 - MAGDALENA MEDIO - YONDO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16 - AREA METROPOLITANA - BARRANQUILLA	16 - AREA METROPOLITANA - GALAPA	16 - AREA METROPOLITANA - MALAMBO	16 - AREA METROPOLITANA - PUERTO COLOMBIA	16 - AREA METROPOLITANA - SOLEDAD	21 - BOGOTA - BOGOTA. D.C.	26 - ZODES NORTE - CARTAGENA DE INDIAS	26 - ZODES NORTE - CLEMENCIA	26 - ZODES NORTE - SANTA CATALINA	26 - ZODES NORTE - SANTA ROSA	26 - ZODES NORTE - TURBACO	26 - ZODES NORTE - TURBANA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77 - CENTRO - MONTERIA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98 - RIO GUAVIARE / RIO INIRIDA - INIRIDA	103 - MUNICIPIO GUAVIARE 1 - CALAMAR	104 - MUNICIPIO GUAVIARE 2 - EL RETORNO	106 - MUNICIPIO GUAVIARE 4 - SAN JOSE DEL GUAVIARE	107 - CENTRO - AGRADO	107 - CENTRO - ALTAMIRA	107 - CENTRO - GARZON	107 - CENTRO - GIGANTE	107 - CENTRO - GUADALUPE	107 - CENTRO - PITAL	107 - CENTRO - SUAZA	107 - CENTRO - TARQUI	109 - NORORIENTE - NEIVA	109 - NORORIENTE - CAMPOALEGRE	109 - NORORIENTE - ALGECIRAS	109 - NORORIENTE - HOBO	109 - NORORIENTE - RIVERA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119 - SANTA MARTA - SANTA MARTA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164 - MORROSQUILLO - COVEÑAS	164 - MORROSQUILLO - PALMITO	164 - MORROSQUILLO - SAN ONOFRE	164 - MORROSQUILLO - SAN JOSE DE TOLUVIEJO	164 - MORROSQUILLO - SANTIAGO DE TOLU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175 - COPES ESPECIAL PIEDRAS ALVARADO - ALVARADO	175 - COPES ESPECIAL PIEDRAS ALVARADO - PIEDRAS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183 - PACIFICO - BUENAVENTURA	185 - MUNICIPIO VAUPES 2 - MITU	190 - MUNICIPIO VICHADA 1 - CUMARIBO	191 - MUNICIPIO VICHADA 2 - LA PRIMAVERA	192 - MUNICIPIO VICHADA 3 - PUERTO CARREÑO	193 - MUNICIPIO VICHADA 4 - SANTA ROSALIA</t>
  </si>
  <si>
    <t>EDWIN ANTONIO DIAZ LEON (COMERCIALIZADORA SANTA TERESA ED)</t>
  </si>
  <si>
    <t>1030546567-8</t>
  </si>
  <si>
    <t>180 - CENTRO - RESTREPO	181 - SUR - CALI	181 - SUR - VIJES	181 - SUR - YUMBO</t>
  </si>
  <si>
    <t>Edwin Fernando Perea Rodiguez</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</si>
  <si>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
16.16.4 Registro Único Tributario</t>
  </si>
  <si>
    <t xml:space="preserve">No aporta registro de matrícula mercantil o registro como pequeño productor expedido por la secretaría de agricultura o quien haga sus veces
No aporta certificación de experiencia
No aporta Registro Unico Tributario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</si>
  <si>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los documentos enviados para la subsanación no cumplen lo solicitado, se adjuntan documentos en blanco indicando que no aplica el requisito</t>
  </si>
  <si>
    <t>16 - AREA METROPOLITANA - BARRANQUILLA	21 - BOGOTA - BOGOTA. D.C.	83 - ALTO MAGDALENA - GIRARDOT	109 - NORORIENTE - NEIVA</t>
  </si>
  <si>
    <t>EL CAFE DE ORO SAS</t>
  </si>
  <si>
    <t>901801407-1</t>
  </si>
  <si>
    <t>Certificado de existencia y representación legal vencido
No aporta certificado REDAM</t>
  </si>
  <si>
    <t>Esperanza campesina a favor de la educacion y en contra del hambre</t>
  </si>
  <si>
    <t>901660758-3</t>
  </si>
  <si>
    <t>8 - OCCIDENTE - SABANALARGA	16 - AREA METROPOLITANA - BARRANQUILLA	16 - AREA METROPOLITANA - MALAMBO	16 - AREA METROPOLITANA - SOLEDAD	17 - SUR - CANDELARIA	17 - SUR - SANTA LUCIA	18 - CENTRO - LURUACO	18 - CENTRO - BARANOA	18 - CENTRO - SABANALARGA	19 - ORIENTAL - PALMAR DE VARELA	19 - ORIENTAL - PONEDERA	19 - ORIENTAL - SABANAGRANDE	26 - ZODES NORTE - CARTAGENA DE INDIAS	58 - CORDILLERA - SABANALARGA	117 - NORTE - CIENAGA	119 - SANTA MARTA - SANTA MARTA</t>
  </si>
  <si>
    <t>EXPORTACION JOB</t>
  </si>
  <si>
    <t>901281645-3</t>
  </si>
  <si>
    <t>Certificado de existencia y representación legal vencido
Podrá subsanar este requisito hasta el 17 de julio 2025 a las 11:59pm a través de la plataforma de Mi Mercado Popular 
 El proponente no aporta el Formato 5 (certificado de pago parafiscales persona jurídica) debidamente diligenciado. En consecuencia, se requiere subsanar conforme a lo dispuesto en el numeral 16.9 del Pliego de Condiciones, aportando el documento debidamente diligenciado
EL PROPONENTE ATIENDE EL REQUERIMIENTO APORTANDO EL FORMATO 5 DEBIDAMENETE DILIGENCIADO Y CON SUS RESPECTIVOS SOPORTES DE CONFORMIDAD CON EL PIEGO DE CONDICIONES</t>
  </si>
  <si>
    <t>Fabian Andres Morales Tenebuel</t>
  </si>
  <si>
    <t>1064440370-1</t>
  </si>
  <si>
    <t>16.5 CERTIFICADO DE EXISTENCIA Y REPRESENTACIÓN LEGAL. O 16.16.1 Registro General de Pequeños Productores de la Agricultura Campesina, Familiar y Comunitaria para el Lote 1
16.13 VERIFICACIÓN DEL PAGO DE MULTAS POR INFRACCIONES AL CÓDIGO NACIONAL DE POLICÍA Y CONVIVENCIA
16.14 CONSULTA CERTIFICADO REDAM - REGISTRO DE DEUDORES ALIMENTARIOS MOROSOS
16.19.1 Condiciones de experiencia Lote 1 – suministro o compraventa de alimentos. Para Los proponentes del SEGMENTO 1-ECONOMIA POPULAR, Y ACFC</t>
  </si>
  <si>
    <t>1. Debe aportar el certificado existencia y representación legal o el certificado de pequeño productor expedido por la secretaria de agricultura o quien haga sus veces. 
2. Debe aportar los antecedentes fiscales, disciplinarios, judicial y el REDAM. 
3. Por ultimo debe aportar la experiencia relacionada con el producto que oferta, para acreditar la EXPERIENCIA, según indica el numeral 16.19.1 Condiciones de experiencia Lote 1 – suministro o compraventa de alimentos el cual podrá subsanar aportando minimo una (1) certificación de un contrato ejecutado, copia del contrato y acta de recibo a satisfacción, o acta de liquidación u orden de compra y factura de venta o documento equivalente, con sus respectivas firmas.</t>
  </si>
  <si>
    <t> 8 - OCCIDENTE - ARMENIA	9 - ORIENTE - GUATAPE	9 - ORIENTE - LA UNION	9 - ORIENTE - MARINILLA	9 - ORIENTE - RIONEGRO	21 - BOGOTA - BOGOTA. D.C.	30 - CENTRO - CHIQUIZA	30 - CENTRO - CHIVATA	30 - CENTRO - COMBITA	30 - CENTRO - CUCAITA	30 - CENTRO - MOTAVITA	30 - CENTRO - SIACHOQUE	30 - CENTRO - TUNJA	30 - CENTRO - VENTAQUEMADA	34 - LENGUPA - PAEZ	38 - OCCIDENTE - CALDAS	38 - OCCIDENTE - CHIQUINQUIRA	39 - DISTRITO ESPECIAL PUERTO BOYACA - PUERTO BOYACA	41 - ORIENTE - SUTATENZA	41 - ORIENTE - TENZA	42 - RICAURTE - VILLA DE LEYVA	43 - SUGAMUXI - NOBSA	43 - SUGAMUXI - SOGAMOSO	43 - SUGAMUXI - TIBASOSA	47 - ALTO ORIENTE - MARQUETALIA	47 - ALTO ORIENTE - PENSILVANIA	48 - BAJO OCCIDENTE - ANSERMA	48 - BAJO OCCIDENTE - RISARALDA	49 - CENTRO SUR - CHINCHINA	49 - CENTRO SUR - MANIZALES	49 - CENTRO SUR - NEIRA	50 - NORTE - AGUADAS	51 - MAGDALENA CALDENSE - LA DORADA	51 - MAGDALENA CALDENSE - VICTORIA	56 - PIEDEMONTE - AGUAZUL	56 - PIEDEMONTE - VILLANUEVA	56 - PIEDEMONTE - YOPAL	83 - ALTO MAGDALENA - GIRARDOT	83 - ALTO MAGDALENA - NILO	83 - ALTO MAGDALENA - RICAURTE	83 - ALTO MAGDALENA - TOCAIMA	84 - BAJO MAGDALENA - CAPARRAPI	84 - BAJO MAGDALENA - GUADUAS	84 - BAJO MAGDALENA - PUERTO SALGAR	85 - GUALIVA - UTICA	85 - GUALIVA - VILLETA	86 - GUAVIO - GACHALA	86 - GUAVIO - GACHETA	86 - GUAVIO - GAMA	86 - GUAVIO - GUASCA	86 - GUAVIO - GUATAVITA	86 - GUAVIO - JUNIN	86 - GUAVIO - LA CALERA	86 - GUAVIO - UBALA	89 - ORIENTE - CAQUEZA	89 - ORIENTE - CHIPAQUE	89 - ORIENTE - CHOACHI	89 - ORIENTE - FOMEQUE	89 - ORIENTE - FOSCA	89 - ORIENTE - GUAYABETAL	89 - ORIENTE - GUTIERREZ	89 - ORIENTE - QUETAME	89 - ORIENTE - UBAQUE	91 - SABANA CENTRO - CAJICA	91 - SABANA CENTRO - CHIA	91 - SABANA CENTRO - COGUA	91 - SABANA CENTRO - GACHANCIPA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126 - RIO META - PUERTO GAITAN	126 - RIO META - PUERTO LOPEZ	149 - PLAN - ARMENIA	149 - PLAN - FILANDIA	149 - PLAN - CIRCASIA	149 - PLAN - LA TEBAIDA	149 - PLAN - MONTENEGRO	149 - PLAN - QUIMBAYA	150 - CORDILLERANOS - CALARCA	150 - CORDILLERANOS - GENOVA	150 - CORDILLERANOS - PIJAO	150 - CORDILLERANOS - SALENTO	151 - UNO - VERTIENTE ORIENTAL - DOSQUEBRADAS	151 - UNO - VERTIENTE ORIENTAL - LA VIRGINIA	151 - UNO - VERTIENTE ORIENTAL - PEREIRA	151 - UNO - VERTIENTE ORIENTAL - SANTA ROSA DE CABAL	152 - DOS - VERTIENTE OCCIDENTAL - APIA	152 - DOS - VERTIENTE OCCIDENTAL - BALBOA	152 - DOS - VERTIENTE OCCIDENTAL - BELEN DE UMBRIA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BUGALAGRANDE	180 - CENTRO - CAICEDONIA	180 - CENTRO - SEVILLA	181 - SUR - PALMIRA	181 - SUR - PRADERA	181 - SUR - EL CERRITO	181 - SUR - GINEBRA	181 - SUR - CALI	181 - SUR - CANDELARIA	181 - SUR - DAGUA	181 - SUR - FLORIDA	181 - SUR - JAMUNDI	181 - SUR - LA CUMBRE	182 - NORTE - ALCALA	182 - NORTE - ANSERMANUEVO	182 - NORTE - CARTAGO	182 - NORTE - EL CAIRO	182 - NORTE - LA UNION	182 - NORTE - LA VICTORIA	182 - NORTE - OBANDO	182 - NORTE - ROLDANILLO	182 - NORTE - TORO	182 - NORTE - ULLOA	182 - NORTE - VERSALLES	182 - NORTE - ZARZAL</t>
  </si>
  <si>
    <t>FAUSTO ISRAEL CAJAMARCA ROA (CAFE AL PILON ARTESANAL)</t>
  </si>
  <si>
    <t>1105611840-4</t>
  </si>
  <si>
    <t>16.5 CERTIFICADO DE EXISTENCIA Y REPRESENTACIÓN LEGAL, 16.16.4 Registro Único Tributarios
16.19.1 Condiciones de experiencia Lote 1 – suministro o compraventa de alimentos. Para Los proponentes del SEGMENTO 1-ECONOMIA POPULAR, Y ACFC</t>
  </si>
  <si>
    <t>1105611840-0</t>
  </si>
  <si>
    <t>No aporto certificado de existencia, Los códigos del RUT deben corresponder con suministro de alimentos
Certificación de experiencia no relaciona todos los grupos de alimentos a los cuales se presenta</t>
  </si>
  <si>
    <t>48 - BAJO OCCIDENTE - RISARALDA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t>
  </si>
  <si>
    <t>FEDEBALUARTE RISARALDA</t>
  </si>
  <si>
    <t>901795405-9</t>
  </si>
  <si>
    <t>16.3 CARTA DE PRESENTACIÓN DE LA PROPUESTA – FORMATO 1
16.5 CERTIFICADO DE EXISTENCIA Y REPRESENTACIÓN LEGAL.</t>
  </si>
  <si>
    <t>No firma el formato 1 - carta de presentación de la propuesta
Se requiere autorización del órgano social para contratar sin límite de cuantía</t>
  </si>
  <si>
    <t>18.Cucuta</t>
  </si>
  <si>
    <t>FEDEPROCAP</t>
  </si>
  <si>
    <t xml:space="preserve"> 901158486-3</t>
  </si>
  <si>
    <t>901158486 - 3</t>
  </si>
  <si>
    <t>4 - SUR - BOLIVAR, 64 - SUR - SUCRE, 162 - MOJANA - SUCRE, 182 - NORTE - BOLIVAR</t>
  </si>
  <si>
    <t>federacion baluarte campesino montes de maria</t>
  </si>
  <si>
    <t>901776029-1</t>
  </si>
  <si>
    <t>Federacion Baluarte Valle del Cauca</t>
  </si>
  <si>
    <t>901780476-6</t>
  </si>
  <si>
    <t xml:space="preserve">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
16.14 CONSULTA CERTIFICADO REDAM - REGISTRO DE DEUDORES ALIMENTARIOS MOROSOS
</t>
  </si>
  <si>
    <t xml:space="preserve">1, El proponente debe subsanar el certificado de experiencia, ya que el que anexa en conjunto con el sena no cumple con las especificaciones establecidas en el pliego de condiciones, y las facturas que relaciona, solo cumple con el grupo de alimento (Verdura, hortalizas y derivados) y es resto no.
2, Certificado de existencia y representación legal vencido. De igual manera debe adjuntar el documento expedido por el órgano social competente donde se especifique que el representante legal no tiene límite de cuantía para suscribir contratos con el estado. 
3, El proponente debe subsanar el formato de pagos de seguridad social y aportes parafiscales, formato 5, teniendo en cuenta que el que anexa no se encuentra firmado.
4, El proponente debe de subsanar el certificado REDAM, teniendo en cuenta que el que anexa en proceso de verificacion se relaciona como INVALIDO.
</t>
  </si>
  <si>
    <t>Santa Marta, Riohacha, Cartagena, Barranquilla, Sincelejo, Monteria</t>
  </si>
  <si>
    <t>FEDERACION BALUARTES CAMPESINOS MAGDALENA COLOMBIA</t>
  </si>
  <si>
    <t>901806708-4</t>
  </si>
  <si>
    <t>2.25.1 Causales de rechazo comunes para Lote 1 Suministro o compraventa de 
Alimentos y Lote 2 Servicios Logísticos. Literal R, La no entrega de la garantía de seriedad de la oferta junto con la propuesta. (Causal no aplica a los oferentes de la Economía Popular ACFC lote 1) 
16.5 CERTIFICADO DE EXISTENCIA Y REPRESENTACIÓN LEGAL (SIN LIMITE DE CUANTIA) 
16.14 CONSULTA CERTIFICADO REDAM - REGISTRO DE DEUDORES ALIMENTARIOS MOROSOS
16.19.1 Condiciones de experiencia Lote 1 – suministro o compraventa de alimentos. Para Los proponentes del SEGMENTO 1-ECONOMIA POPULAR, Y ACFC</t>
  </si>
  <si>
    <t xml:space="preserve">1. Debe aportar la garantía de seriedad de la oferta establecida para Segmento 2 Lote 1 y Segmento 1 Lote 2. por tanto, de conformidad con lo establecido en el literal R ¨La no entrega de la garantía de seriedad de la oferta junto con la propuesta.¨ del numeral 2.25.1 Causales de rechazo del pliego de condiciones acuerdo marco de precios / sistema dinámico de  Adquisición para la Compraventa o Suministro de Alimentos Perecederos y no Perecederos para Consumo Humano y su Respectiva entrega,  su oferta presentada para Segmento 2 Lote 1 será RECHAZADA. así mismo se aclara que este requisito no es susceptible de Subsanación.
 </t>
  </si>
  <si>
    <t>Melvin Insignares
Anyi Carolina Ramos Ardila</t>
  </si>
  <si>
    <t>FEDERACION CUMBRE BIODIVERSA DEL CANAL DEL DIQUE</t>
  </si>
  <si>
    <t>901689429-1</t>
  </si>
  <si>
    <t>Federacion de Platanicultores de Cordoba FEDEPLACOR</t>
  </si>
  <si>
    <t>901378966-0</t>
  </si>
  <si>
    <t>90137896-6</t>
  </si>
  <si>
    <t>Flor marllely Martinez Hernandez</t>
  </si>
  <si>
    <t>1092352902-4</t>
  </si>
  <si>
    <t>frutas y verduras gosen</t>
  </si>
  <si>
    <t>1116258662-6</t>
  </si>
  <si>
    <t>Fundacion  Agroambiental Hilos y semillas de Colombia</t>
  </si>
  <si>
    <t>901499273-4</t>
  </si>
  <si>
    <t> 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141 - NORTE - SARDINATA	142 - OCCIDENTE - ABREGO	142 - OCCIDENTE - CACHIRA	142 - OCCIDENTE - LA ESPERANZA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</si>
  <si>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FUNDACION CAMBIANDO PARADIGMAS SE TRANSFORMAN VIDAS</t>
  </si>
  <si>
    <t>901669871-9</t>
  </si>
  <si>
    <t xml:space="preserve"> 16.5 Certificado de Existencia y Representación Legal. </t>
  </si>
  <si>
    <t>El proponente en el término de este traslado debe allegar acta del órgano social competente, en donde indiquen que el Representante Legal, no tiene limitaciones de cuantía para contratar, esta acta debe tener fecha igual o anterior al 3 de junio de 2025.</t>
  </si>
  <si>
    <t>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t>
  </si>
  <si>
    <t>FUNDACION COLOMBIANA INTEGRAL PARA LA VIDA</t>
  </si>
  <si>
    <t>901510298-4</t>
  </si>
  <si>
    <t>16.7 DOCUMENTO DE IDENTIDAD (Proponente o Representante Legal)
16.19.1 Condiciones de experiencia Lote 1 – suministro o compraventa de alimentos. Para Los proponentes del SEGMENTO 1-ECONOMIA POPULAR, Y ACFC</t>
  </si>
  <si>
    <t xml:space="preserve">1. Debe aportar el documento de identidad ya que no se puede abrir para verificar la información
2. El proponente cuenta con revisor fiscal, por lo anterior este debe firmar los formatos en los que así se establece. 
3. Debe aporta experiencia para todos los grupos de alimentos a los que presenta oferta (frutas procesadas)  
4. El proponente debe allegar el rut desbloqueado
16.7 DOCUMENTO DE IDENTIDAD (Proponente o Representante Legal)
16.19.1 Condiciones de experiencia Lote 1 – suministro o compraventa de alimentos. Para Los proponentes del SEGMENTO 1-ECONOMIA POPULAR, Y ACFC
El proponente debe allegar el registro unico tributario conforme en lo establecido en el numeral 16.16. 4. </t>
  </si>
  <si>
    <t>fundacion constructoresdepaz de el salado bolivar</t>
  </si>
  <si>
    <t>901340161-4</t>
  </si>
  <si>
    <t>FUNDACION CONSTRUIMOS DESARROLLO DE BOLIVAR</t>
  </si>
  <si>
    <t>900596277-5</t>
  </si>
  <si>
    <t xml:space="preserve"> 900596277-5</t>
  </si>
  <si>
    <t>FUNDACION COSECHA DE VIDA</t>
  </si>
  <si>
    <t>900647453-5</t>
  </si>
  <si>
    <t>fundacion creando oportunidades</t>
  </si>
  <si>
    <t>901343177-5</t>
  </si>
  <si>
    <t>FUNDACION DE VOLUNTARIOS PCP</t>
  </si>
  <si>
    <t>901278202-3</t>
  </si>
  <si>
    <t>16.3 CARTA DE PRESENTACIÓN DE LA PROPUESTA – FORMATO 1
16.5 CERTIFICADO DE EXISTENCIA Y REPRESENTACIÓN LEGAL. (SIN LIMITE DE CUANTIA)
16.19.1 Condiciones de experiencia Lote 1 – suministro o compraventa de alimentos. Para Los proponentes del SEGMENTO 1-ECONOMIA POPULAR, Y ACFC
16.16.4 Registro Único Tributario
16.9 - CERTIFICADO DE PAGOS DE SEGURIDAD SOCIAL Y APORTES PARAFISCALES (PERSONAS JURÍDICAS) – FORMATO 5.</t>
  </si>
  <si>
    <r>
      <t xml:space="preserve">1. Firmar el formato 1 carta de presentacion de oferta así como los demás formatos, entre ellos el formato 2 anticorrupción y el formato 5 certificacion aportes parafiscales. 
2. Debe presentar el certificado de existencia y representacion legal actualizado cumpliendo con la obligacion legal de renovar su matricula. 
3. Debe aportar el documento de autorización de la junta directiva donde autoriza al representante legal a celebrar contratos sin limites de cuantía.
</t>
    </r>
    <r>
      <rPr>
        <sz val="11"/>
        <rFont val="Arial"/>
        <family val="2"/>
      </rPr>
      <t>4. Debe aportar el RUT sin contraseña para la verificación del mismo.</t>
    </r>
    <r>
      <rPr>
        <sz val="11"/>
        <color theme="1"/>
        <rFont val="Arial"/>
        <family val="2"/>
      </rPr>
      <t xml:space="preserve"> 
5. Debe aportar la experiencia relacionada con los grupos de alimentos frutas frescas, sector defensa y verduras. </t>
    </r>
  </si>
  <si>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16.3 CARTA DE PRESENTACIÓN DE LA PROPUESTA – FORMATO 1
16.5 CERTIFICADO DE EXISTENCIA Y REPRESENTACIÓN LEGAL. (SIN LIMITE DE CUANTIA)
16.19.1 Condiciones de experiencia Lote 1 – suministro o compraventa de alimentos. Para Los proponentes del SEGMENTO 1-ECONOMIA POPULAR, Y ACFC
16.16.4 Registro Único Tributario
16.9 - CERTIFICADO DE PAGOS DE SEGURIDAD SOCIAL Y APORTES PARAFISCALES (PERSONAS JURÍDICAS) – FORMATO 5.</t>
  </si>
  <si>
    <t>61 - NORTE - TORIBIO	180 - CENTRO - SEVILLA	181 - SUR - CALI</t>
  </si>
  <si>
    <t>Fundacion Educando en el Posconflicto</t>
  </si>
  <si>
    <t>901236357-6</t>
  </si>
  <si>
    <t>16.3 CARTA DE PRESENTACIÓN DE LA PROPUESTA – FORMATO 1
16.4 COMPROMISO ANTICORRUPCIÓN – FORMATO 2
16.9 - CERTIFICADO DE PAGOS DE SEGURIDAD SOCIAL Y APORTES PARAFISCALES (PERSONAS JURÍDICAS) – FORMATO 5.
16.19.1 Condiciones de experiencia Lote 1 – suministro o compraventa de alimentos. Para Los proponentes del SEGMENTO 1-ECONOMIA POPULAR, Y ACFC</t>
  </si>
  <si>
    <t xml:space="preserve">No firma el formato 1 - carta de presentación de la propuesta
No firma el formato 2 - compromiso anticorrupción
No firma el formato 5 - certificado de pagos de seguridad social
No aporta certificación de experiencia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</si>
  <si>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ALLEGO LOS DOCUMENTOS DESCRIPTOS PARA SUBSANAR 
16.3 CARTA DE PRESENTACIÓN DE LA PROPUESTA – FORMATO 1
16.4 COMPROMISO ANTICORRUPCIÓN – FORMATO 2
16.9 - CERTIFICADO DE PAGOS DE SEGURIDAD SOCIAL Y APORTES PARAFISCALES (PERSONAS JURÍDICAS) – FORMATO 5.
16.19.1 Condiciones de experiencia Lote 1 – suministro o compraventa de alimentos. Para Los proponentes del SEGMENTO 1-ECONOMIA POPULAR, Y ACFC</t>
  </si>
  <si>
    <t>75 - ALTO SINU - TIERRALTA	75 - ALTO SINU - VALENCIA	76 - BAJO SINU - CHIMA	76 - BAJO SINU - COTORRA	76 - BAJO SINU - LORICA	76 - BAJO SINU - MOMIL	76 - BAJO SINU - PURISIMA DE LA CONCEPCION	76 - BAJO SINU - TUCHIN	81 - SINU MEDIO - CERETE	81 - SINU MEDIO - CIENAGA DE ORO	81 - SINU MEDIO - SAN CARLOS	81 - SINU MEDIO - SAN PELAYO</t>
  </si>
  <si>
    <t>FUNDACION EMPRENDER ES CRECER</t>
  </si>
  <si>
    <t>901641248-9</t>
  </si>
  <si>
    <t xml:space="preserve">16.5 CERTIFICADO DE EXISTENCIA Y REPRESENTACIÓN LEGAL. 
16.19.1 Condiciones de experiencia Lote 1 – suministro o compraventa de alimentos. Para Los proponentes del SEGMENTO 1-ECONOMIA POPULAR, Y ACFC 
16.14 Consulta de Certificado REDAM - REGISTRO DE DEUDORES ALIMENTARIOS MOROSOS
</t>
  </si>
  <si>
    <t>901641748-9</t>
  </si>
  <si>
    <t>Actualizar Certificado de Existencia y representación legal
No aporto certificado de experiencia
No aporto Certificado REDAM</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</si>
  <si>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allego en los documentos presentados para subsanar el certificado REDAM, el certificado de existencia y representación legal no está actualizado y no hay certificaciones donde se acredite experiencia, se cargan los mismos documentos enviados para la evaluación</t>
  </si>
  <si>
    <t> 113 - MEDIA GUAJIRA - RIOHACHA	114 - ALTA GUAJIRA - MAICAO	115 - BAJA GUAJIRA - DISTRACCION	115 - BAJA GUAJIRA - FONSECA</t>
  </si>
  <si>
    <t>FUNDACION GUAJIRA SIN FRONTERAS</t>
  </si>
  <si>
    <t>839000966-3</t>
  </si>
  <si>
    <t xml:space="preserve">La certificación de experiencia no especifica los grupos de alimentos a los que presenta oferta. </t>
  </si>
  <si>
    <t>El proponente  no cumple con uno de los requisitos habilitantes que es ser microempresa y al consultar el tamaño aparece  que como  pequeña empresa. sin embargo, en el certificado de existencia y representación legal allegado no se evidencia la calidad de microempresa y, adicionalmente, no se aporta el certificado de pequeño productor requerido en el numeral 16.16.1 "Registro General de Pequeños Productores de la Agricultura Campesina, Familiar y Comunitaria", exigido para acreditar la condición de participación en el Lote 1.
En consecuencia, se solicita subsanar la documentación requerida, allegando el soporte correspondiente que acredite su calidad de microempresa o el certificado de pequeño productor conforme a lo establecido en el pliego de condiciones, so pena de que su oferta sea rechazada por incumplimiento de los requisitos habilitantes.</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</si>
  <si>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</si>
  <si>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FUNDACION HORIZONTES DE OPORTUNIDAD SOCIAL</t>
  </si>
  <si>
    <t>900941662-8</t>
  </si>
  <si>
    <t xml:space="preserve">900941662-8 </t>
  </si>
  <si>
    <t>Se requiere autorización del órgano social para contratar sin límite de cuantía</t>
  </si>
  <si>
    <t>70 - ATRATO - ATRATO	
70 - ATRATO - BAGADO	
70 - ATRATO - BOJAYA	
70 - ATRATO - EL CARMEN DE ATRATO	
70 - ATRATO - LLORO	
70 - ATRATO - MEDIO ATRATO	
70 - ATRATO - QUIBDO	
70 - ATRATO - RIO QUITO	
71 - DARIEN - ACANDI	
71 - DARIEN - CARMEN DEL DARIEN	
71 - DARIEN - RIOSUCIO	
71 - DARIEN - UNGUIA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t>
  </si>
  <si>
    <t>FUNDACION JIREH</t>
  </si>
  <si>
    <t>818002063-0</t>
  </si>
  <si>
    <t xml:space="preserve">No aporta autorización al representante legal para contratar sin límite de cuantía con fecha anterior al 03/06/2025 firmada por los integrantes de la asociación. </t>
  </si>
  <si>
    <t>16 - AREA METROPOLITANA - BARRANQUILLA	16 - AREA METROPOLITANA - GALAPA	16 - AREA METROPOLITANA - MALAMBO	16 - AREA METROPOLITANA - PUERTO COLOMBIA	16 - AREA METROPOLITANA - SOLEDAD	18 - CENTRO - POLONUEVO	18 - CENTRO - BARANOA	18 - CENTRO - SABANALARGA	19 - ORIENTAL - SABANAGRANDE	19 - ORIENTAL - SANTO TOMAS</t>
  </si>
  <si>
    <t>FUNDACION MARIA CAMILA VILLAR</t>
  </si>
  <si>
    <t>901045696-8</t>
  </si>
  <si>
    <t>16.3 CARTA DE PRESENTACIÓN DE LA PROPUESTA – FORMATO 1
16.13 VERIFICACIÓN DEL PAGO DE MULTAS POR INFRACCIONES AL CÓDIGO NACIONAL DE POLICÍA Y CONVIVENCIA
16.14 CONSULTA CERTIFICADO REDAM - REGISTRO DE DEUDORES ALIMENTARIOS MOROSOS</t>
  </si>
  <si>
    <t xml:space="preserve">901045696-8 </t>
  </si>
  <si>
    <t>1. Presentar la carta de presentacion de la propuesta formato 1. La fundación cuenta con revisor fiscal por lo cual este debe firmar los documentos en los que así se señale. 
2. Debe aportar todos los antecedentes establecidos en el pliego como delitos sexuales y REDAM.</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</si>
  <si>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ALLEGO LO  QUE SE  LE SOLICITO DE ACUERDO  AL PLIEGO DE CONDICIONES EN EL NUMERAL MENCIONADO  
"16.3 CARTA DE PRESENTACIÓN DE LA PROPUESTA – FORMATO 1
16.13 VERIFICACIÓN DEL PAGO DE MULTAS POR INFRACCIONES AL CÓDIGO NACIONAL DE POLICÍA Y CONVIVENCIA
16.14 CONSULTA CERTIFICADO REDAM - REGISTRO DE DEUDORES ALIMENTARIOS MOROSOS"</t>
  </si>
  <si>
    <t>8 - OCCIDENTE - SABANALARGA, 16 - AREA METROPOLITANA - BARRANQUILLA, 16 - AREA METROPOLITANA - MALAMBO, 18 - CENTRO - POLONUEVO, 18 - CENTRO - LURUACO, 18 - CENTRO - BARANOA, 19 - ORIENTAL - PALMAR DE VARELA, 19 - ORIENTAL - PONEDERA, 19 - ORIENTAL - SABANAGRANDE, 19 - ORIENTAL - SANTO TOMAS, 20 - COSTERA - JUAN DE ACOSTA, 20 - COSTERA - TUBARA</t>
  </si>
  <si>
    <t>FUNDACION NUESTRAS HUELLAS DCD</t>
  </si>
  <si>
    <t>901508247-2</t>
  </si>
  <si>
    <t>No presenta Formato 5 Certificación de Pagos de Seguridad Social y Aportes Parafiscales.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</si>
  <si>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durante el periodo de traslado se identifica que el proponente es rechazado por ser empresa pequeña según la camara de comercio aportada y verificada en el rues, tal como lo especifica el  pliego de condiciones de conformidad  en el  punto 2.25.literal a.</t>
  </si>
  <si>
    <t>FUNDACION NUEVA ESPERANZA Y RENACER</t>
  </si>
  <si>
    <t>900573384-6</t>
  </si>
  <si>
    <t>FUNDACION PARA EL AMOR FORMACION INCLUSION Y RECONCILIACION PAFIR</t>
  </si>
  <si>
    <t>901202704-2</t>
  </si>
  <si>
    <t>FUNDACION PARA EL DESARROLLO SOCIAL TERRITORIAL ADMINISTRATIVO Y CULTURAL DE COLOMBIA</t>
  </si>
  <si>
    <t>812003273-3</t>
  </si>
  <si>
    <t xml:space="preserve"> 812003273-3</t>
  </si>
  <si>
    <t>94 - SUMAPAZ - SILVANIA</t>
  </si>
  <si>
    <t>Fundacion para la promocion de la calidad humana FUNCAHUM</t>
  </si>
  <si>
    <t>808003905-5</t>
  </si>
  <si>
    <t>No aporta experiencia para todos los grupos de alimentos (huevos) a los que se presentó.ESTA LIMITADO EN CUANTO A LA CUANTIA NO CUENTA CON EL ACTA DEL ORGANO SOCIAL PARA CONTRATAR D MENOR CUANTIA.</t>
  </si>
  <si>
    <t>FUNDACION POR UNA VALENCIA EN PAZ Y LA REIVINDICACION DE LOS MENOS FAVORECIDOS</t>
  </si>
  <si>
    <t>901095394-2</t>
  </si>
  <si>
    <t>16.14 CONSULTA CERTIFICADO REDAM - REGISTRO DE DEUDORES ALIMENTARIOS MOROSOS
16.5 CERTIFICADO DE EXISTENCIA Y REPRESENTACIÓN LEGAL.</t>
  </si>
  <si>
    <t xml:space="preserve">1 El proponente no adjunta REDAM.
2 No aporta el acta del órgano social para contratar sin límite cuantía, con fecha anterior al cierre de presentación de ofertas, es decir 03 de junio 2025. </t>
  </si>
  <si>
    <t> 25 - ZODES DIQUE - ARJONA	25 - ZODES DIQUE - SAN CRISTOBAL	25 - ZODES DIQUE - SOPLAVIENTO	26 - ZODES NORTE - CARTAGENA DE INDIAS	26 - ZODES NORTE - SANTA CATALINA	26 - ZODES NORTE - SANTA ROSA</t>
  </si>
  <si>
    <t>FUNDACION RENOVACION Y ESPERANZA</t>
  </si>
  <si>
    <t>806006899-5</t>
  </si>
  <si>
    <t xml:space="preserve">
No aporta autorización al representante legal sin limitaciones de cuantía para contratar con fecha anterior al 03/06/2025, de acuerdo con lo validado en el certificado de existencia y representación legal.
No aporta documentos para acreditar la EXPERIENCIA para  los grupos a los que se presento ya que no especifica los alimentos. </t>
  </si>
  <si>
    <t>ZULEIMA ESTHER JACQUI BARRIOS
JUAN CARLOS DUARTE</t>
  </si>
  <si>
    <t> 116 - CENTRO - CHIVOLO	116 - CENTRO - NUEVA GRANADA	116 - CENTRO - PLATO	116 - CENTRO - TENERIFE	118 - RIO - EL PIÑON	118 - RIO - PEDRAZA	118 - RIO - PIVIJAY	118 - RIO - ZAPAYAN</t>
  </si>
  <si>
    <t>FUNDACION SOCIAL AGROINDUSTRIAL Y CULTURAL FUTURO</t>
  </si>
  <si>
    <t>900387140-9</t>
  </si>
  <si>
    <t xml:space="preserve">Documento para acreditar la EXPERIENCIA aportado no cumple para todos los grupos de alimentos a los que se presentó. </t>
  </si>
  <si>
    <t>FUNDACION SOCIAL JESUS CAMINO VERDAD Y VIDA</t>
  </si>
  <si>
    <t>900922784-7</t>
  </si>
  <si>
    <t>Fundacion Somos Buena Gente</t>
  </si>
  <si>
    <t>901765256-1</t>
  </si>
  <si>
    <t>901765256 - 1</t>
  </si>
  <si>
    <t> 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142 - OCCIDENTE - ABREGO	142 - OCCIDENTE - CACHIRA	142 - OCCIDENTE - LA ESPERANZA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</si>
  <si>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FUNDACION TECNOLOGICA SOCIOCULTURAL AMBIENTAL Y DE SALUD</t>
  </si>
  <si>
    <t>900886343-8</t>
  </si>
  <si>
    <t xml:space="preserve"> 16.9 CERTIFICADO DE PAGOS DE SEGURIDAD SOCIAL Y APORTES PARAFISCALES (PERSONAS JURÍDICAS) – FORMATO 5. </t>
  </si>
  <si>
    <t xml:space="preserve">
El proponente en el término de este traslado debe allegar el formato 5 debidamente diligencia y firmado. En caso de que el proponente no tenga personal a cargo y por ende no esté obligado a efectuar el pago de aportes parafiscales y seguridad social, debe también bajo la gravedad del juramento indicar esta circunstancia en el mencionado Formato.</t>
  </si>
  <si>
    <t>FUNDACIONELTALLERDELMAESTRO</t>
  </si>
  <si>
    <t>805029013-2</t>
  </si>
  <si>
    <t>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t>
  </si>
  <si>
    <t>FUNVIDAF (FUNDACION SOCIAL PARA LA VIDA FELIZ)</t>
  </si>
  <si>
    <t> MICROEMPRESA- EC.POPULAR</t>
  </si>
  <si>
    <t>900297704-6</t>
  </si>
  <si>
    <t xml:space="preserve">NO SE ENCUENTRA REGISTRADO EN LA PAGINA DE LA PROCURADURIA EN LA BUSQUEDA DEL NIT CORRESPONDIENTE. </t>
  </si>
  <si>
    <t xml:space="preserve">Debe aportar acta de autorización para contrtar sin limite de cuantia, del organo social correspondiente. (con fecha de expedición anterior al cierre del proceso, es decir 3 de junio). </t>
  </si>
  <si>
    <t>GARCIA&amp;LOPEZ SOLUCIONES LOGISTICAS SAS</t>
  </si>
  <si>
    <t>901904423- 0_x000D_</t>
  </si>
  <si>
    <t>901904422-3</t>
  </si>
  <si>
    <t>GATHER BUSINESS CAPITAL SAS</t>
  </si>
  <si>
    <t>901362507-3</t>
  </si>
  <si>
    <t>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t>
  </si>
  <si>
    <t>GENDRI MACHADO BONILLA (MULTISEVICIOS EFIENTREGA)</t>
  </si>
  <si>
    <t>  MICROEMPRESA- EC.POPULAR</t>
  </si>
  <si>
    <t>93362768-9</t>
  </si>
  <si>
    <t>16.6 REGISTRO DE MATRÍCULA MERCANTIL
16.16.1 Registro General de Pequeños Productores de la Agricultura Campesina, Familiar y Comunitaria para el Lote 1
16.19.1 Condiciones de experiencia Lote 1 – suministro o compraventa de alimentos. Para Los proponentes del SEGMENTO 1-ECONOMIA POPULAR, Y ACFC</t>
  </si>
  <si>
    <t>No aporta certificado de existencia y representación legal ó Matricula Mercantil ó Certificado de Registro de Pequeño Productor para acreditar la naturaleza jurídica.
Documento para acreditar la EXPERIENCIA aportado no cumple para el grupo ( pescados y mariscos).</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</si>
  <si>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la información o documentación solicitada respecto de un requisito o documento habilitante.</t>
  </si>
  <si>
    <t>68 - NORTE - BECERRIL, 68 - NORTE - AGUSTIN CODAZZI, 68 - NORTE - LA PAZ, 68 - NORTE - MANAURE BALCON DEL CESAR, 68 - NORTE - PUEBLO BELLO, 68 - NORTE - SAN DIEGO, 68 - NORTE - VALLEDUPAR</t>
  </si>
  <si>
    <t>GLADYS PATRICIA ROJAS ORTEGA (Cafe del balcon don rojas)</t>
  </si>
  <si>
    <t>52267616-2</t>
  </si>
  <si>
    <t>16.10 DECLARACIÓN JURAMENTADA DE PAGOS CORRESPONDIENTES A LOS SISTEMAS DE SEGURIDAD SOCIAL Y APORTES PARAFISCALES (PERSONAS NATURALES) – FORMATO 6 
16.6 REGISTRO DE MATRÍCULA MERCANTIL – (EN CASO DE APLICAR)
16.16.1 Registro General de Pequeños Productores de la Agricultura Campesina, Familiar y Comunitaria para el Lote 1</t>
  </si>
  <si>
    <t>No presenta formato 6 Parafiscales personas naturales – declaración juramentada de pago de seguridad social 
No presenta registro de matrícula mercantil ni registro de pequeño productor.</t>
  </si>
  <si>
    <t> 21 - BOGOTA - BOGOTA. D.C.	30 - CENTRO - TUNJA	89 - ORIENTE - CHOACHI	89 - ORIENTE - FOMEQUE	89 - ORIENTE - UBAQUE	91 - SABANA CENTRO - CAJICA	91 - SABANA CENTRO - CHIA	91 - SABANA CENTRO - TABIO	92 - SABANA OCCIDENTE - COTA	92 - SABANA OCCIDENTE - EL ROSAL	92 - SABANA OCCIDENTE - FACATATIVA	92 - SABANA OCCIDENTE - FUNZA	92 - SABANA OCCIDENTE - MADRID	92 - SABANA OCCIDENTE - MOSQUERA	92 - SABANA OCCIDENTE - SUBACHOQUE	92 - SABANA OCCIDENTE - TENJO	92 - SABANA OCCIDENTE - ZIPACON</t>
  </si>
  <si>
    <t>GLOBAL SERVICES  PRODUCTS SAS</t>
  </si>
  <si>
    <t>901791217-2</t>
  </si>
  <si>
    <t> 12 - VALLE DEL ABURRA - ENVIGADO	12 - VALLE DEL ABURRA - LA ESTRELLA	12 - VALLE DEL ABURRA - MEDELLIN	12 - VALLE DEL ABURRA - SABANETA	21 - BOGOTA - BOGOTA. D.C.	30 - CENTRO - TUNJA	42 - RICAURTE - MONIQUIRA	43 - SUGAMUXI - SOGAMOSO	43 - SUGAMUXI - TIBASOSA	43 - SUGAMUXI - TOTA	44 - TUNDAMA - DUITAMA	44 - TUNDAMA - PAIPA	56 - PIEDEMONTE - YOPAL	59 - CENTRO - POPAYAN	60 - MACIZO - LA VEGA	82 - ALMEIDAS - MACHETA	82 - ALMEIDAS - SESQUILE	82 - ALMEIDAS - VILLAPINZON	83 - ALTO MAGDALENA - AGUA DE DIOS	83 - ALTO MAGDALENA - GIRARDOT	83 - ALTO MAGDALENA - RICAURTE	84 - BAJO MAGDALENA - PUERTO SALGAR	85 - GUALIVA - NOCAIMA	85 - GUALIVA - VILLETA	86 - GUAVIO - GACHALA	86 - GUAVIO - GACHETA	86 - GUAVIO - LA CALERA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GUACHETA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126 - RIO META - PUERTO GAITAN	126 - RIO META - PUERTO LOPEZ	172 - COPES ESPECIAL IBAGUE - IBAGUE	181 - SUR - CALI	181 - SUR - YUMBO</t>
  </si>
  <si>
    <t>GLOBAL SUPPLIERS SAS</t>
  </si>
  <si>
    <t>    MICROEMPRESA- EC.POPULAR</t>
  </si>
  <si>
    <t>901146579-8</t>
  </si>
  <si>
    <t xml:space="preserve">Documento para acreditar la EXPERIENCIA aportado no cumple para los grupos de alimentos que se presento.
 </t>
  </si>
  <si>
    <t>Zuleima Esther Jacqui Barrios /ANDRES ROA</t>
  </si>
  <si>
    <t>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183 - PACIFICO - BUENAVENTURA</t>
  </si>
  <si>
    <t>GLORIA ESTHELLA ARCILA CERON</t>
  </si>
  <si>
    <t>42141418-2</t>
  </si>
  <si>
    <t> 169 - COPES REG ORIENTE - MELGAR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177 - COPES ESPECIAL DOLORES Y ALPUJARRA - ALPUJARRA	178 - COPES ESPECIAL ANZOATEGUI SANTA ISABEL - SANTA ISABEL</t>
  </si>
  <si>
    <t>GLORIA MORALES VALENCIA</t>
  </si>
  <si>
    <t>     MICROEMPRESA- EC.POPULAR</t>
  </si>
  <si>
    <t>28822111-9</t>
  </si>
  <si>
    <t>16.5 CERTIFICADO DE EXISTENCIA Y REPRESENTACIÓN LEGAL
16.16.1 Registro General de Pequeños Productores de la Agricultura Campesina, Familiar y Comunitaria para el Lote 1</t>
  </si>
  <si>
    <t>Documento para acreditar la EXPERIENCIA aportado no cumple para los grupos de alimentos que se presento.
 No aporta certificado de existencia y representación legal ó Matricula Mercantil ó Certificado de Registro de Pequeño Productor para acreditar la naturaleza jurídica.</t>
  </si>
  <si>
    <t> 38 - OCCIDENTE - CALDAS	49 - CENTRO SUR - MANIZALES	51 - MAGDALENA CALDENSE - LA DORADA	151 - UNO - VERTIENTE ORIENTAL - PEREIRA</t>
  </si>
  <si>
    <t>GOURMET FOOD MANIZALES SAS</t>
  </si>
  <si>
    <t>      MICROEMPRESA- EC.POPULAR</t>
  </si>
  <si>
    <t>901384205-9</t>
  </si>
  <si>
    <t>No aporta certificado de antecedentes disciplinarios emitido por la Procuraduría de la persona juridica  (es requisito habilitante el reporte emitido por la Procuraduría)</t>
  </si>
  <si>
    <t>GPI CONSULTING SAS</t>
  </si>
  <si>
    <t>901688484-2</t>
  </si>
  <si>
    <t>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t>
  </si>
  <si>
    <t>GRANJA DOMI SAS</t>
  </si>
  <si>
    <t>901630986-8</t>
  </si>
  <si>
    <t>26 - ZODES NORTE - CARTAGENA DE INDIAS	26 - ZODES NORTE - TURBACO	75 - ALTO SINU - TIERRALTA	75 - ALTO SINU - VALENCIA	76 - BAJO SINU - CHIMA	76 - BAJO SINU - LORICA	76 - BAJO SINU - MOMIL	76 - BAJO SINU - TUCHIN	77 - CENTRO - MONTERIA	78 - COSTANERA - MOÑITOS	78 - COSTANERA - SAN ANTERO	78 - COSTANERA - SAN BERNARDO DEL VIENTO	79 - SABANAS - CHINU	79 - SABANAS - SAHAGUN	79 - SABANAS - SAN ANDRES DE SOTAVENTO	81 - SINU MEDIO - CERETE	81 - SINU MEDIO - CIENAGA DE ORO	81 - SINU MEDIO - SAN CARLOS	81 - SINU MEDIO - SAN PELAYO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t>
  </si>
  <si>
    <t>GRANJA LA MARRANERA</t>
  </si>
  <si>
    <t>64560029-8</t>
  </si>
  <si>
    <t>Rechazado por no dar cumplimiento a las condiciones previstas en el pliego de condiciones en su literal 3.2.1.1 donde se manifiesta que el segmento exclusivo para promover la participación de actores que en los términos del artículo 2.2.16.1.4. del Decreto 874 de 2024, “…se entiende por economía popular a los oficios y ocupaciones mercantiles relacionados con la producción, distribución y comercialización de bienes y
servicios, y no mercantiles, que hagan referencia a actividades domésticas o comunitarias, desarrolladas por unidades económicas de baja escala ya sea personales, familiares, micronegocios o microempresas, en cualquier sector económico. Los actores de la Economía Popular pueden realizar sus actividades de manera individual, en unidades económicas, u organizados de manera asociativa” .  Dado que aparece en el Certificado de existencia y representación legal como pequeña empresa y debía presentarse en el segmento 2 en este caso</t>
  </si>
  <si>
    <t> 112 - SUR - ACEVEDO	112 - SUR - ELIAS	112 - SUR - ISNOS	112 - SUR - OPORAPA	112 - SUR - PITALITO	112 - SUR - SALADOBLANCO	112 - SUR - SAN AGUSTIN</t>
  </si>
  <si>
    <t>GRUPO ASOCIATIVO CACAO PURO NM</t>
  </si>
  <si>
    <t>901189508-1</t>
  </si>
  <si>
    <t>CERTIFICADO DE EXISTENCIA Y REPRESENTACIÓN LEGAL SE ENCUNTRA VENCIDO (26 DE MARZO DE 2025) ASI MISMO EL REPRESENTANTE LEGAL TIENE LIMITACIONES PARA CONTRATAR.</t>
  </si>
  <si>
    <t>GRUPO SANTAMARIA &amp; ASOCIADOS SAS</t>
  </si>
  <si>
    <t>901455330-7</t>
  </si>
  <si>
    <t>901455330 - 7</t>
  </si>
  <si>
    <t> 181 - SUR - CALI</t>
  </si>
  <si>
    <t xml:space="preserve">HAROLD NARVAEZ </t>
  </si>
  <si>
    <t>16865121-3</t>
  </si>
  <si>
    <t>NO APORTA REGISTRO DE PEQUEÑO PORODUCTOR Ó CERTFIFICADO DE REPRESENTACION LEGAL Y EXISTENCIA Ó  MATRICULA MERCANTIL PARA ACREDITAR LA NATURALEZA JURIDICA.</t>
  </si>
  <si>
    <t>La ANCP-CCE informa que el proponente no subsano la información solicitada, de conformidad con lo establecido en el Pliego de Condiciones, razón por la cual se RECHAZA la oferta, teniendo en cuenta lo establecido en el ítem 2.25, CAUSALES DE RECHAZO, literal “Q”.</t>
  </si>
  <si>
    <t>56 - PIEDEMONTE - VILLANUEVA, 56 - PIEDEMONTE - TAURAMENA, 56 - PIEDEMONTE - MONTERREY, 126 - RIO META - BARRANCA DE UPIA</t>
  </si>
  <si>
    <t>Hector Pineros</t>
  </si>
  <si>
    <t>2991007-1</t>
  </si>
  <si>
    <t xml:space="preserve">16.16.1 Registro General de Pequeños Productores de la Agricultura Campesina, Familiar y Comunitaria para el Lote 1
16.6 REGISTRO DE MATRÍCULA MERCANTIL – (EN CASO DE APLICAR)
16.10 DECLARACIÓN JURAMENTADA DE PAGOS CORRESPONDIENTES A LOS SISTEMAS DE SEGURIDAD SOCIAL Y APORTES PARAFISCALES (PERSONAS NATURALES) – FORMATO 6 </t>
  </si>
  <si>
    <t xml:space="preserve">No presenta registro mercantil como microempresa ni registro de pequeño productor.
No presenta Formato 6 Certificación de Pagos de Seguridad Social y Aportes Parafiscales personas naturales. 
</t>
  </si>
  <si>
    <t>61 - NORTE - JAMBALO</t>
  </si>
  <si>
    <t>Henry Gembuel Ortega</t>
  </si>
  <si>
    <t>4729740-6</t>
  </si>
  <si>
    <t>4720740-6</t>
  </si>
  <si>
    <t>1. Debe aportar el certificado existencia y representación legal o el certificado de pequeño productor expedido por la secretaria de agricultura o quien haga sus veces.
2. Debe aportar los antecedentes fiscales, disciplinarios, judicial y el REDAM. 
3. Debe aportar la experiencia relacionada con el producto que oferta.</t>
  </si>
  <si>
    <t>21 - BOGOTA - BOGOTA. D.C.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t>
  </si>
  <si>
    <t>Hilda Daza Rubiano</t>
  </si>
  <si>
    <t>20824507-1</t>
  </si>
  <si>
    <t>16.6 REGISTRO DE MATRÍCULA MERCANTIL – (EN CASO DE APLICAR)
16.16.1 Registro General de Pequeños Productores de la Agricultura Campesina, Familiar y Comunitaria para el Lote 1
16.16.4 Registro Único Tributario</t>
  </si>
  <si>
    <t>No aporta registro de matrícula mercantil o registro como pequeño productor expedido por la secretaría de agricultura o quien haga sus veces
Aporta RUT en borrador</t>
  </si>
  <si>
    <t>56 - PIEDEMONTE - AGUAZUL	56 - PIEDEMONTE - VILLANUEVA	56 - PIEDEMONTE - YOPAL	56 - PIEDEMONTE - TAURAMENA	56 - PIEDEMONTE - MONTERREY</t>
  </si>
  <si>
    <t>HUEVOS DEL CANASTO SAS</t>
  </si>
  <si>
    <t>901830647-4</t>
  </si>
  <si>
    <t>16.14 CONSULTA CERTIFICADO REDAM - REGISTRO DE DEUDORES ALIMENTARIOS MOROSOS
16.5 CERTIFICADO DE EXISTENCIA Y REPRESENTACIÓN LEGAL ACTUALIZADO. 
16.9 - CERTIFICADO DE PAGOS DE SEGURIDAD SOCIAL Y APORTES PARAFISCALES (PERSONAS JURÍDICAS) – FORMATO 5.</t>
  </si>
  <si>
    <t xml:space="preserve">1. Debe aportar el certificado REDAM 
2. Debe aportar el certificado de existencia y representación legal como microempresa 
3. Debe aportar el formato 5 - certificado de pagos de seguridad social debidamente firmado (en caso de tener revisor fiscal este debe firmarlo) </t>
  </si>
  <si>
    <t> 21 - BOGOTA - BOGOTA. D.C.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</si>
  <si>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HUGO HERNAN CHAVES GIL</t>
  </si>
  <si>
    <t>79756065-0</t>
  </si>
  <si>
    <t> 4 - BAJO CAUCA - CAUCASIA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</si>
  <si>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INGEABEJAS</t>
  </si>
  <si>
    <t>901589398-2</t>
  </si>
  <si>
    <t>EL CERTIFICADO DE EXPERIENCIA NO ES SUFICIENTE PARA LOS ALIMENTOS QUE OFERTAN EN EL FORMATO 10A</t>
  </si>
  <si>
    <t>Solo habilitado para productos azucarados (no acreditó experiencia para otros grupos)</t>
  </si>
  <si>
    <t>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t>
  </si>
  <si>
    <t>INGRIS ESTELA BRIEVA BOLAÑO_x000D_ (LACTEOS DE LA GUAJIRA)</t>
  </si>
  <si>
    <t>40923839-9</t>
  </si>
  <si>
    <t xml:space="preserve"> 40923839-9</t>
  </si>
  <si>
    <t xml:space="preserve">8.Manizales	9.Pereira	10.Armenia	</t>
  </si>
  <si>
    <t>INSU AL SAS</t>
  </si>
  <si>
    <t>900791948-4</t>
  </si>
  <si>
    <t>16.3 CARTA DE PRESENTACIÓN DE LA PROPUESTA – FORMATO 1
16.16.4 Registro Único Tributario
16.5 CERTIFICADO DE EXISTENCIA Y REPRESENTACIÓN LEGAL.</t>
  </si>
  <si>
    <t>No firmo la presentación de oferta
No aporto el Certificado de Existencia y  Representación legal
No aporto RUT-archivo dañado</t>
  </si>
  <si>
    <t> 3 - EJE AMAZONAS - LETICIA	21 - BOGOTA - BOGOTA. D.C.	26 - ZODES NORTE - CARTAGENA DE INDIAS	51 - MAGDALENA CALDENSE - LA DORADA	56 - PIEDEMONTE - YOPAL	77 - CENTRO - MONTERIA	82 - ALMEIDAS - VILLAPINZON	83 - ALTO MAGDALENA - GIRARDOT	84 - BAJO MAGDALENA - PUERTO SALGAR	85 - GUALIVA - LA VEGA	87 - MAGDALENA CENTRO - SAN JUAN DE RIOSECO	90 - RIO NEGRO - PACHO	90 - RIO NEGRO - SAN CAYETANO	91 - SABANA CENTRO - CHIA	91 - SABANA CENTRO - ZIPAQUIRA	92 - SABANA OCCIDENTE - FACATATIVA	92 - SABANA OCCIDENTE - FUNZA	92 - SABANA OCCIDENTE - MOSQUERA	93 - SOACHA - SOACHA	94 - SUMAPAZ - FUSAGASUGA	95 - TEQUENDAMA - SAN ANTONIO DEL TEQUENDAMA	96 - UBATE - GUACHETA	96 - UBATE - SIMIJACA	96 - UBATE - VILLA DE SAN DIEGO DE UBATE	109 - NORORIENTE - NEIVA	113 - MEDIA GUAJIRA - RIOHACHA	127 - CENTRO - NARIÑO	181 - SUR - CALI</t>
  </si>
  <si>
    <t>INVERSIONES APICOLA SAN ANTONIO SAS</t>
  </si>
  <si>
    <t>901296918-4</t>
  </si>
  <si>
    <t xml:space="preserve"> 901296918-4</t>
  </si>
  <si>
    <t>68 - NORTE - LA PAZ, 68 - NORTE - MANAURE BALCON DEL CESAR, 115 - BAJA GUAJIRA - LA JAGUA DEL PILAR</t>
  </si>
  <si>
    <t>INVERSIONES HUVIJE SAS</t>
  </si>
  <si>
    <t>901839014-3</t>
  </si>
  <si>
    <t xml:space="preserve">16.19.1 Condiciones de experiencia Lote 1 – suministro o compraventa de alimentos. Para Los proponentes del SEGMENTO 1-ECONOMIA POPULAR, Y ACFC.
16.14 CONSULTA CERTIFICADO REDAM - REGISTRO DE DEUDORES ALIMENTARIOS MOROSOS.
- 16.5 CERTIFICADO DE EXISTENCIA Y REPRESENTACIÓN LEGAL. (FECHA EXPEDICION)
16.3 CARTA DE PRESENTACIÓN DE LA PROPUESTA – FORMATO 1(NO PRESENTA FORMATO)
16.4 COMPROMISO ANTICORRUPCIÓN – FORMATO 2 (FORMATO SIN FIRMA)
</t>
  </si>
  <si>
    <t>1. El proponente debe subsanar certificado de experiencia de los grupos de alimento (VERDURAS. HORTALIZAS Y DERIVADOS, ALIMENTOS NATIVOS), esto teniendo en cuenta que en el documento 10a oferta economica, relaciono precios en los grupos de alimentos nombrados, en los otros grupos de alimento seleccionados no especifico precios.
2. El proponente debe subsanar certificado REDAM teniendo en cuenta que fue anexado.
3. El proponente debe subsanar el documento de exitencia y representacion legal teniendo en cuenta que tiene como fecha de expedicion anterior a lo requerido en el pliego de condiciones.
4.El proponente debe subsanar formato 1 carta de presentacion de la propuesta, debido a que no anexo firma.
5.El proponente debe subsanar formato 1 teniendo en cuenta que no aporta el formato diligenciado.</t>
  </si>
  <si>
    <t>11 - URABA - ARBOLETES, 21 - BOGOTA - BOGOTA. D.C., 77 - CENTRO - MONTERIA, 92 - SABANA OCCIDENTE - FACATATIVA, 92 - SABANA OCCIDENTE - MADRID, 94 - SUMAPAZ - ARBELAEZ, 94 - SUMAPAZ - FUSAGASUGA, 169 - COPES REG ORIENTE - MELGAR</t>
  </si>
  <si>
    <t>INVERSIONES NATURALEZA DEL CAMPO S A S</t>
  </si>
  <si>
    <t>900216559-8</t>
  </si>
  <si>
    <t xml:space="preserve">16.5 CERTIFICADO DE EXISTENCIA Y REPRESENTACIÓN LEGAL.
</t>
  </si>
  <si>
    <t>900216559-8_x000D_</t>
  </si>
  <si>
    <t xml:space="preserve">No aporta autorización al representante legal sin limitaciones de cuantía para contratar con fecha anterior al 03/06/2025, de acuerdo con lo validado en el certificado de existencia y representación legal. </t>
  </si>
  <si>
    <t>JAIME ALBERTO DUSSAN BARRERO</t>
  </si>
  <si>
    <t>9738033-4</t>
  </si>
  <si>
    <t>JAIME FELIPE TOBAR PORTILLA</t>
  </si>
  <si>
    <t>5287284-5</t>
  </si>
  <si>
    <t>JAIRO OLMEDO FERNANDEZ HURTADO</t>
  </si>
  <si>
    <t>10721184-4</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</si>
  <si>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</si>
  <si>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10721184-7</t>
  </si>
  <si>
    <t xml:space="preserve">1. Firmar el formato 6 declaracion juramentada de aportes parafiscales persona natural.
2. Debe aportar la experiencia relacionada con  los grupos de alimentos carnes frescas, huevos y quesos. </t>
  </si>
  <si>
    <t>JAIVER ARMANDO PAJAJOY MUNOZ</t>
  </si>
  <si>
    <t>1089076399-4</t>
  </si>
  <si>
    <t>MATRICULA MERCANTIL CON FECHA POSTERIOR AL 17 DE ABRIL., TIENE FECHA DE ENERO DEL 2025</t>
  </si>
  <si>
    <t> 21 - BOGOTA - BOGOTA. D.C.	89 - ORIENTE - UBAQUE	92 - SABANA OCCIDENTE - FACATATIVA	92 - SABANA OCCIDENTE - FUNZA	92 - SABANA OCCIDENTE - MADRID	94 - SUMAPAZ - FUSAGASUGA	169 - COPES REG ORIENTE - MELGAR</t>
  </si>
  <si>
    <t>JOAQUIN ALFONSO BARRETO</t>
  </si>
  <si>
    <t>19262200-1</t>
  </si>
  <si>
    <t xml:space="preserve">
No presenta Certificado de Registro de Deudores Alimentarios Morosos – REDAM. </t>
  </si>
  <si>
    <t> 24 - ZODES LOBA - REGIDOR	24 - ZODES LOBA - RIO VIEJO	24 - ZODES LOBA - SAN MARTIN DE LOBA	24 - ZODES LOBA - NOROSI	27 - ZODES MAGDALENA MEDIO - ARENAL	27 - ZODES MAGDALENA MEDIO - CANTAGALLO	27 - ZODES MAGDALENA MEDIO - MORALES	27 - ZODES MAGDALENA MEDIO - SAN PABLO	27 - ZODES MAGDALENA MEDIO - SANTA ROSA DEL SUR	27 - ZODES MAGDALENA MEDIO - SIMITI	28 - ZODES MOJANA - MAGANGUE	157 - YARIGUIES - BARRANCABERMEJA	157 - YARIGUIES - BETULIA	157 - YARIGUIES - EL CARMEN DE CHUCURI	157 - YARIGUIES - PUERTO WILCHES	157 - YARIGUIES - SABANA DE TORRES	157 - YARIGUIES - SAN VICENTE DE CHUCURI	157 - YARIGUIES - CIMITARRA	157 - YARIGUIES - PUERTO PARRA	160 - METROPOLITANA - GIRON	166 - SAN JORGE - CAIMITO	166 - SAN JORGE - SAN MARCOS</t>
  </si>
  <si>
    <t>JORGE DAVID MENDOZA MADERA</t>
  </si>
  <si>
    <t>11041275-4</t>
  </si>
  <si>
    <t>NO FIRMA EL FORMATO N° 6</t>
  </si>
  <si>
    <t> 21 - BOGOTA - BOGOTA. D.C.	59 - CENTRO - POPAYAN	61 - NORTE - SANTANDER DE QUILICHAO	64 - SUR - PATIA	127 - CENTRO - PASTO	130 - SABANA - TUQUERRES	135 - PACIFICO SUR - SAN ANDRES DE TUMACO	148 - MEDIO PUTUMAYO - MOCOA	165 - SABANAS - BUENAVISTA	181 - SUR - CALI	183 - PACIFICO - BUENAVENTURA</t>
  </si>
  <si>
    <t>JORGE ENRIQUE COMBITA GALINDO</t>
  </si>
  <si>
    <t>19268644-3</t>
  </si>
  <si>
    <t>NO APORTA CERTIFICADO REDAM</t>
  </si>
  <si>
    <t>Jorge Ivan Peralta Romero</t>
  </si>
  <si>
    <t>1105611126</t>
  </si>
  <si>
    <t>1105611126-3</t>
  </si>
  <si>
    <t>JORGE LUIS MARQUINEZ MINA (VERDURAS JORGITO)</t>
  </si>
  <si>
    <t>14704850-7</t>
  </si>
  <si>
    <t>16.6 REGISTRO DE MATRÍCULA MERCANTIL.
16.19.1 Condiciones de experiencia Lote 1 – suministro o compraventa de alimentos. Para Los proponentes del SEGMENTO 1-ECONOMIA POPULAR, Y ACFC</t>
  </si>
  <si>
    <t xml:space="preserve">
El certificado de existencia no cumple con la fecha de expedición, es del (04/07/2024).
No aporta documentos para acreditar la EXPERIENCIA para el grupo de alimentos (Verduras, hortalizas y derivados)</t>
  </si>
  <si>
    <t>Si bien es cierto que el proponente, dentro del término del traslado, allegó el certificado de matrícula mercantil de persona natural, dicho documento registra una fecha de expedición del 4 de julio de 2025, en la cual se indica que su última renovación corresponde al año 2024. En consecuencia, resulta aplicable el literal Q del numeral 2.25.1 del pliego de condiciones definitivo, el cual establece lo siguiente:
“Q. Cuando el proponente no subsane, subsane en forma incorrecta o subsane fuera del término fijado en el pliego de condiciones, la información o documentación solicitada respecto de un requisito o documento habilitante.”sane fuera del término fijado en el pliego de condiciones, la información o documentación solicitada respecto de un requisito o documento habilitante.”</t>
  </si>
  <si>
    <t> 2 - EJE CAQUETA - LA PEDRERA	2 - EJE CAQUETA - LA VICTORIA	2 - EJE CAQUETA - PUERTO SANTANDER	2 - EJE CAQUETA - MIRITI - PARANA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21 - BOGOTA - BOGOTA. D.C.	181 - SUR - PALMIRA	181 - SUR - PRADERA	181 - SUR - EL CERRITO	181 - SUR - GINEBRA	181 - SUR - CALI	181 - SUR - CANDELARIA	181 - SUR - DAGUA	181 - SUR - FLORIDA	181 - SUR - JAMUNDI	181 - SUR - LA CUMBRE	181 - SUR - VIJES	181 - SUR - YUMBO</t>
  </si>
  <si>
    <t>José Abdón Patiño barrera (JOSE ABDON)</t>
  </si>
  <si>
    <t>6007868-1</t>
  </si>
  <si>
    <t>67 - NOROCCIDENTAL - BOSCONIA	68 - NORTE - AGUSTIN CODAZZI	68 - NORTE - LA PAZ	68 - NORTE - SAN DIEGO	68 - NORTE - VALLEDUPAR	115 - BAJA GUAJIRA - DISTRACCION	115 - BAJA GUAJIRA - SAN JUAN DEL CESAR	115 - BAJA GUAJIRA - VILLANUEVA</t>
  </si>
  <si>
    <t>JOSE ANGEL GARCIA QUINTERO (DISTRIPOLLO AUTENTICO POLLO)</t>
  </si>
  <si>
    <t>1067811257-0</t>
  </si>
  <si>
    <t>16.19.1 Condiciones de experiencia Lote 1 – suministro o compraventa de alimentos. Para Los proponentes del SEGMENTO 1-ECONOMIA POPULAR, Y ACFC  
16.5 CERTIFICADO DE EXISTENCIA Y REPRESENTACIÓN LEGAL.
16.14 CONSULTA CERTIFICADO REDAM - REGISTRO DE DEUDORES ALIMENTARIOS MOROSOS
16.10 DECLARACIÓN JURAMENTADA DE PAGOS CORRESPONDIENTES A LOS SISTEMAS DE SEGURIDAD SOCIAL Y APORTES PARAFISCALES (PERSONAS NATURALES) – FORMATO 6 
16.9 - CERTIFICADO DE PAGOS DE SEGURIDAD SOCIAL Y APORTES PARAFISCALES (PERSONAS JURÍDICAS) – FORMATO 5.</t>
  </si>
  <si>
    <t xml:space="preserve">No aporto certificado de Existencia y representación legal
No aporto certificado de experiencia donde aparezca el grupo de alimentos ofertados.
No aporto certificado de REDAM
No aporto formato 5 o 6 de Parafiscales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</si>
  <si>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Dentro de las subsanaciones que realizó, en el certificado de experiencia no especificó la fecha de inicio y fin de la misma</t>
  </si>
  <si>
    <t> 54 - ZONA CENTRO - FLORENCIA	55 - ZONA NORTE - SAN VICENTE DEL CAGUAN	64 - SUR - FLORENCIA	107 - CENTRO - GARZON	107 - CENTRO - GIGANTE	109 - NORORIENTE - NEIVA	109 - NORORIENTE - HOBO	112 - SUR - PITALITO</t>
  </si>
  <si>
    <t>JOSELITO MANCHOLA TRUJILLO</t>
  </si>
  <si>
    <t>4914477-7</t>
  </si>
  <si>
    <t>juan camilo alvarez berrio</t>
  </si>
  <si>
    <t>1233339209-5</t>
  </si>
  <si>
    <t>JUAN GABRIEL CASTRO MORANTES (QUINUA DE LOS ANDES)</t>
  </si>
  <si>
    <t>1040032337-0</t>
  </si>
  <si>
    <t> 1 - EJE PUTUMAYO - EL ENCANTO	1 - EJE PUTUMAYO - LA CHORRERA	1 - EJE PUTUMAYO - PUERTO NARIÑO	1 - EJE PUTUMAYO - PUERTO ARICA	1 - EJE PUTUMAYO - PUERTO ALEGRIA	2 - EJE CAQUETA - LA PEDRERA	2 - EJE CAQUETA - LA VICTORIA	2 - EJE CAQUETA - PUERTO SANTANDER	2 - EJE CAQUETA - MIRITI - PARANA	3 - EJE AMAZONAS - LETICIA	3 - EJE AMAZONAS - TARAPACA	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15 - ARCHIPIELAGO DE SAN ANDRES - SAN ANDRES	15 - ARCHIPIELAGO DE SAN ANDRES - PROVIDENCIA	16 - AREA METROPOLITANA - BARRANQUILLA	16 - AREA METROPOLITANA - GALAPA	16 - AREA METROPOLITANA - MALAMBO	16 - AREA METROPOLITANA - PUERTO COLOMBIA	16 - AREA METROPOLITANA - SOLEDAD	17 - SUR - CAMPO DE LA CRUZ	17 - SUR - CANDELARIA	17 - SUR - MANATI	17 - SUR - REPELON	17 - SUR - SANTA LUCIA	17 - SUR - SUAN	18 - CENTRO - POLONUEVO	18 - CENTRO - LURUACO	18 - CENTRO - BARANOA	18 - CENTRO - SABANALARGA	18 - CENTRO - USIACURI	19 - ORIENTAL - PALMAR DE VARELA	19 - ORIENTAL - PONEDERA	19 - ORIENTAL - SABANAGRANDE	19 - ORIENTAL - SANTO TOMAS	20 - COSTERA - JUAN DE ACOSTA	20 - COSTERA - PIOJO	20 - COSTERA - TUBARA	21 - BOGOTA - BOGOTA. D.C.	22 - ZODES MOMPOX - CICUCO	22 - ZODES MOMPOX - MARGARITA	22 - ZODES MOMPOX - SANTA CRUZ DE MOMPOX	22 - ZODES MOMPOX - SAN FERNANDO	22 - ZODES MOMPOX - TALAIGUA NUEVO	23 - ZODES MOMPOX / ZODES LOBA - HATILLO DE LOBA	24 - ZODES LOBA - ALTOS DEL ROSARIO	24 - ZODES LOBA - BARRANCO DE LOBA	24 - ZODES LOBA - EL PEÑON	24 - ZODES LOBA - REGIDOR	24 - ZODES LOBA - RIO VIEJO	24 - ZODES LOBA - SAN MARTIN DE LOBA	24 - ZODES LOBA - NOROSI	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28 - ZODES MOJANA - ACHI	28 - ZODES MOJANA - MAGANGUE	28 - ZODES MOJANA - MONTECRISTO	28 - ZODES MOJANA - PINILLOS	28 - ZODES MOJANA - SAN JACINTO DEL CAUCA	28 - ZODES MOJANA - TIQUISIO	29 - ZODES MONTES DE MARIA - EL CARMEN DE BOLIVAR	29 - ZODES MONTES DE MARIA - CORDOBA	29 - ZODES MONTES DE MARIA - EL GUAMO	29 - ZODES MONTES DE MARIA - MARIA LA BAJA	29 - ZODES MONTES DE MARIA - SAN JACINTO	29 - ZODES MONTES DE MARIA - SAN JUAN NEPOMUCENO	29 - ZODES MONTES DE MARIA - ZAMBRANO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58 - CORDILLERA - RECETOR	58 - CORDILLERA - SABANALARGA	58 - CORDILLERA - SACAMA	58 - CORDILLERA - LA SALINA	58 - CORDILLERA - TAMARA	58 - CORDILLERA - CHAMEZA	59 - CENTRO - CAJIBIO	59 - CENTRO - EL TAMBO	59 - CENTRO - MORALES	59 - CENTRO - PIENDAMO - TUNIA	59 - CENTRO - POPAYAN	59 - CENTRO - TIMBIO	59 - CENTRO - PURACE	59 - CENTRO - Silvia	60 - MACIZO - LA SIERRA	60 - MACIZO - ROSAS	60 - MACIZO - SOTARA PAISPAMBA	60 - MACIZO - ALMAGUER	60 - MACIZO - LA VEGA	61 - NORTE - BUENOS AIRES	61 - NORTE - CALOTO	61 - NORTE - CORINTO	61 - NORTE - MIRANDA	61 - NORTE - PADILLA	61 - NORTE - PUERTO TEJADA	61 - NORTE - SANTANDER DE QUILICHAO	61 - NORTE - SUAREZ	61 - NORTE - VILLA RICA	61 - NORTE - GUACHENE	61 - NORTE - CALDONO	61 - NORTE - TORIBIO	61 - NORTE - JAMBALO	62 - PACIFICA - GUAPI	62 - PACIFICA - LOPEZ DE MICAY	62 - PACIFICA - TIMBIQUI	63 - ORIENTE - PAEZ	63 - ORIENTE - TOTORO	63 - ORIENTE - INZA	64 - SUR - ARGELIA	64 - SUR - BALBOA	64 - SUR - BOLIVAR	64 - SUR - FLORENCIA	64 - SUR - SUCRE	64 - SUR - MERCADERES	64 - SUR - PATIA	65 - BOTA CAUCANA - PIAMONTE	65 - BOTA CAUCANA - SAN SEBASTIAN	65 - BOTA CAUCANA - SANTA ROSA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97 - RIO GUAVIARE - BARRANCOMINAS	98 - RIO GUAVIARE / RIO INIRIDA - INIRIDA	99 - RIO INIRIDA - CACAHUAL	100 - RIO INIRIDA / RIO GUAINIA - MORICHAL	101 - RIO GUAINIA - LA GUADALUPE	101 - RIO GUAINIA - PANA PANA	101 - RIO GUAINIA - PUERTO COLOMBIA	101 - RIO GUAINIA - SAN FELIPE	103 - MUNICIPIO GUAVIARE 1 - CALAMAR	104 - MUNICIPIO GUAVIARE 2 - EL RETORNO	105 - MUNICIPIO GUAVIARE 3 - MIRAFLORES	106 - MUNICIPIO GUAVIARE 4 - SAN JOSE DEL GUAVIARE	107 - CENTRO - AGRADO	107 - CENTRO - ALTAMIRA	107 - CENTRO - GARZON	107 - CENTRO - GIGANTE	107 - CENTRO - GUADALUPE	107 - CENTRO - PITAL	107 - CENTRO - SUAZA	107 - CENTRO - TARQUI	108 - NORTE - AIPE	108 - NORTE - COLOMBIA	108 - NORTE - BARAYA	108 - NORTE - TELLO	108 - NORTE - VILLAVIEJA	109 - NORORIENTE - NEIVA	109 - NORORIENTE - CAMPOALEGRE	109 - NORORIENTE - ALGECIRAS	109 - NORORIENTE - HOBO	109 - NORORIENTE - RIVERA	110 - NOROCCIDENTE - IQUIRA	110 - NOROCCIDENTE - PALERMO	110 - NOROCCIDENTE - SANTA MARIA	110 - NOROCCIDENTE - TERUEL	110 - NOROCCIDENTE - YAGUARA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132 - ABADES - PROVIDENCIA	132 - ABADES - SAMANIEGO	132 - ABADES - SANTACRUZ	133 - TELEMBI - BARBACOAS	133 - TELEMBI - MAGÜI	133 - TELEMBI - ROBERTO PAYAN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138 - CORDILLERA - CUMBITARA	138 - CORDILLERA - EL ROSARIO	138 - CORDILLERA - LEIVA	138 - CORDILLERA - POLICARPA	138 - CORDILLERA - TAMINANGO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	140 - CENTRO - ARBOLEDAS	140 - CENTRO - CUCUTILLA	140 - CENTRO - GRAMALOTE	140 - CENTRO - LOURDES	140 - CENTRO - SALAZAR	140 - CENTRO - SANTIAGO	140 - CENTRO - VILLA CARO	141 - NORTE - BUCARASICA	141 - NORTE - EL TARRA	141 - NORTE - SARDINATA	141 - NORTE - TIBU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146 - ALTO PUTUMAYO - COLON	146 - ALTO PUTUMAYO - SAN FRANCISCO	146 - ALTO PUTUMAYO - SANTIAGO	146 - ALTO PUTUMAYO - SIBUNDOY	147 - BAJO PUTUMAYO - ORITO	147 - BAJO PUTUMAYO - PUERTO ASIS	147 - BAJO PUTUMAYO - PUERTO CAICEDO	147 - BAJO PUTUMAYO - VALLE DEL GUAMUEZ	147 - BAJO PUTUMAYO - PUERTO LEGUIZAMO	147 - BAJO PUTUMAYO - SAN MIGUEL	148 - MEDIO PUTUMAYO - MOCOA	148 - MEDIO PUTUMAYO - PUERTO GUZMAN	148 - MEDIO PUTUMAYO - VILLAGARZON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153 - TRES - VERTIENTE DEL PACIFICO - MISTRATO	153 - TRES - VERTIENTE DEL PACIFICO - PUEBLO RICO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</si>
  <si>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Juan Pablo Grisales López (GRISALES SUMINISTROS Y DISTRIBUCIONES)</t>
  </si>
  <si>
    <t>93061647-4</t>
  </si>
  <si>
    <t>16 - AREA METROPOLITANA - BARRANQUILLA	16 - AREA METROPOLITANA - MALAMBO	16 - AREA METROPOLITANA - SOLEDAD</t>
  </si>
  <si>
    <t>JUAN PABLO PATIÑO MARENCO 
(YURPAT)</t>
  </si>
  <si>
    <t>8792832-8</t>
  </si>
  <si>
    <t xml:space="preserve">La certificación de experiencia no especifica el objeto ni la fecha de inicio y finalización del contrato. </t>
  </si>
  <si>
    <t> 21 - BOGOTA - BOGOTA. D.C.	38 - OCCIDENTE - CHIQUINQUIRA	40 - OCCIDENTE - SABOYA	91 - SABANA CENTRO - ZIPAQUIRA	96 - UBATE - FUQUENE	96 - UBATE - SIMIJACA	96 - UBATE - SUSA	96 - UBATE - SUTATAUSA	96 - UBATE - TAUSA	96 - UBATE - VILLA DE SAN DIEGO DE UBATE</t>
  </si>
  <si>
    <t>JULIAN SABOGAL</t>
  </si>
  <si>
    <t>1073383456-4</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</si>
  <si>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</si>
  <si>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No presenta Formato 6 Certificación de Pagos de Seguridad Social y Aportes Parafiscales personas naturales.
Documento para acreditar la EXPERIENCIA aportado no cumple para el grupo  (Verduras, hortalizas y derivados).</t>
  </si>
  <si>
    <t xml:space="preserve">Según el numeral “2.25 CAUSALES DE RECHAZO, 2.25.1 Causales de rechazo comunes para Lote 1 Suministro o compraventa de Alimentos y Lote 2 Servicios Logísticos, del pliego de condiciones, el oferente se encuentra incurso dentro de las casuales: “Q. Cuando el proponente no subsane, subsane en forma incorrecta o subsane fuera del término fijado en el pliego de condiciones, la información o documentación solicitada respecto de un requisito o documento habilitante.” </t>
  </si>
  <si>
    <t>JULIO ROBEIRO ORTIZ HINCAPIE</t>
  </si>
  <si>
    <t>78765299-1</t>
  </si>
  <si>
    <t>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</si>
  <si>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JUNTA DE ACCION COMUNAL BARRIO SANTA CECILIA N 2</t>
  </si>
  <si>
    <t>811014792-8</t>
  </si>
  <si>
    <t xml:space="preserve">16.5 CERTIFICADO DE EXISTENCIA Y REPRESENTACIÓN LEGAL. </t>
  </si>
  <si>
    <t>CERTIFICADO DE EXITENCIA Y REPRESENTANCION LEGAL, EN ESTA CSO ES REPRESENTADO POR ACTA DE CREACION DE LA JUNTA, ES APORTADA CON FECHA DEL AÑO 2024</t>
  </si>
  <si>
    <t> 6 - NORDESTE - AMALFI	6 - NORDESTE - ANORI	6 - NORDESTE - CISNEROS	6 - NORDESTE - REMEDIOS	6 - NORDESTE - SAN ROQUE	6 - NORDESTE - SANTO DOMINGO	6 - NORDESTE - SEGOVIA	6 - NORDESTE - VEGACHI	6 - NORDESTE - YALI	6 - NORDESTE - YOLOMBO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</si>
  <si>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JUNTA DE ACCION COMUNAL BARRIO VILLA DE GUADALUPE PARTE BAJA</t>
  </si>
  <si>
    <t>800178314-4</t>
  </si>
  <si>
    <t> 16 - AREA METROPOLITANA - BARRANQUILLA	17 - SUR - REPELON	18 - CENTRO - LURUACO	18 - CENTRO - BARANOA	18 - CENTRO - SABANALARGA</t>
  </si>
  <si>
    <t>JUNTA DE ACCION COMUNAL DE ARROYO DE PIEDRAS</t>
  </si>
  <si>
    <t>900156820-8</t>
  </si>
  <si>
    <t>16.19.1 Condiciones de experiencia Lote 1 – suministro o compraventa de alimentos. Para Los proponentes del SEGMENTO 1-ECONOMIA POPULAR, Y ACFC.. 16.14 CONSULTA CERTIFICADO REDAM - REGISTRO DE DEUDORES ALIMENTARIOS MOROSOS</t>
  </si>
  <si>
    <t>EL CERTIFICADO DE EXPEIRNECIA NO ESPECIFICA A ALGUN GRUPO DE ALIMNETOS. NO APORTA CERTIFICADO REDAM, AL IGUAL QUE LAS INHABILIDADES DE LA ORGANIZACIÓN</t>
  </si>
  <si>
    <t>JUNTA DE ACCION COMUNAL DE COTORRA ARRIBA</t>
  </si>
  <si>
    <t>901620150-5</t>
  </si>
  <si>
    <t>25 - ZODES DIQUE - MAHATES	25 - ZODES DIQUE - ARJONA	25 - ZODES DIQUE - ARROYOHONDO	25 - ZODES DIQUE - CALAMAR	25 - ZODES DIQUE - SAN CRISTOBAL	25 - ZODES DIQUE - SAN ESTANISLAO	25 - ZODES DIQUE - SOPLAVIENTO	25 - ZODES DIQUE - VILLANUEVA	26 - ZODES NORTE - SANTA ROSA	29 - ZODES MONTES DE MARIA - MARIA LA BAJA</t>
  </si>
  <si>
    <t>JUNTA DE ACCION COMUNAL DEL BARRIO NUEVA ESPERANZA DEL MUNICIPIO ARROYOHONDO</t>
  </si>
  <si>
    <t>901693349-6</t>
  </si>
  <si>
    <t xml:space="preserve">1. Debe aportar la experiencia relacionada con los grupos de alimentos alimentos nativos, huevos, lacteos no fermentados, leguminozas y productos azucarados.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</si>
  <si>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reseprentante legal presenta una medida correctiva en estado "EN PROCESO"</t>
  </si>
  <si>
    <t> 180 - CENTRO - GUADALAJARA DE BUGA	180 - CENTRO - GUACARI	180 - CENTRO - RESTREPO	180 - CENTRO - YOTOCO	181 - SUR - PALMIRA	181 - SUR - PRADERA	181 - SUR - EL CERRITO	181 - SUR - GINEBRA	181 - SUR - CALI	181 - SUR - CANDELARIA	181 - SUR - DAGUA	181 - SUR - FLORIDA	181 - SUR - JAMUNDI	181 - SUR - LA CUMBRE	181 - SUR - VIJES	181 - SUR - YUMBO</t>
  </si>
  <si>
    <t>JUNTANZA COOPERATIVA MULTIACTIVA</t>
  </si>
  <si>
    <t>901646559-6</t>
  </si>
  <si>
    <t>EL PROPONENTE DEBE SUBSANAR EL CERTIFICADO DE EXISTENCIA Y REPRESENTACION LEGAL, YA QUE SE EVIDENCIO LIMITACIONES AL REPRESENTANTE.</t>
  </si>
  <si>
    <t>kevin castano</t>
  </si>
  <si>
    <t xml:space="preserve">16.3 CARTA DE PRESENTACIÓN DE LA PROPUESTA – FORMATO 1
16.10 DECLARACIÓN JURAMENTADA DE PAGOS CORRESPONDIENTES A LOS SISTEMAS DE SEGURIDAD SOCIAL Y APORTES PARAFISCALES (PERSONAS NATURALES) – FORMATO 6
16.16.1 Registro General de Pequeños Productores de la Agricultura Campesina, Familiar y Comunitaria para el Lote 1 
16.6 REGISTRO DE MATRÍCULA MERCANTIL – (EN CASO DE APLICAR)
16.16.4 Registro Único Tributario
16.19.1 Condiciones de experiencia Lote 1 – suministro o compraventa de alimentos. Para Los proponentes del SEGMENTO 1-ECONOMIA POPULAR, Y ACFC
</t>
  </si>
  <si>
    <t>Allegar Formato 1 Carta de presentación de la oferta debidamente diligenciado y firmado
Firmar el Formato 6 - declaración juramentada de pagos correspondientes a seguridad social
Allegar registro de pequeño productor o registro de matrícula mercantil
 No aporta certificación de experiencia</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</si>
  <si>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allego documentos para subsanar.</t>
  </si>
  <si>
    <t>7.Medellin	14.Ibague	17.Bucaramanga	19.Villavicencio	20.Cundinamarca</t>
  </si>
  <si>
    <t>LA BODEGUITA CARNES FINAS SAS</t>
  </si>
  <si>
    <t>901303373-1</t>
  </si>
  <si>
    <t>Melvin de Jesús Insignares Heredia</t>
  </si>
  <si>
    <t>La Bonita</t>
  </si>
  <si>
    <t>1110596826-4</t>
  </si>
  <si>
    <t>59 -  CENTRO - MORALES, 59 - CENTRO - PIENDAMO - TUNIA, 59 - CENTRO - POPAYAN, 59 - CENTRO - PURACE, 59 - CENTRO - SILVIA, 61 - NORTE - CALDONO, 61 - NORTE - JAMBALO, 63 - ORIENTE - PAEZ, 63 - ORIENTE - TOTORO, 63 - ORIENTE - INZA</t>
  </si>
  <si>
    <t>LA CANASTA TSAPERAP SAS</t>
  </si>
  <si>
    <t>901447352-5</t>
  </si>
  <si>
    <t>16.3 CARTA DE PRESENTACIÓN DE LA PROPUESTA – FORMATO 1
16.6 REGISTRO DE MATRÍCULA MERCANTIL – (EN CASO DE APLICAR) (SIN LIMITE DE CUANTIA) 
16.19.1 Condiciones de experiencia Lote 1 – suministro o compraventa de alimentos. Para Los proponentes del SEGMENTO 1-ECONOMIA POPULAR, Y ACFC</t>
  </si>
  <si>
    <t xml:space="preserve">1. Debe diligenciar el formato 1 carta de presentacion de la propuesta. 
2. Documento donde conste que el representante legal no tiene limitaciones de cuantía para celebrar contratos.
3. Debe aportar la experiencia relacionada con los siguientes grupos a los que presentó oferta Alimentos manufacturados, amasijos, bebidas, carnes frescas, conservas, derivados carnicos, enlatados, especias, galletas, grasas y aceite, huevos, no especifca el tipo de lacteos, si lacteos fermentados y/o no fermentados, leguminozas, pescados, productos azucarados, productos de panificacion, quesos. 
</t>
  </si>
  <si>
    <t xml:space="preserve">La Agencia Nacional de contratación pública se permite informar que el proponente responde a la solicitud de aclaración de precios artificialmente bajos fuera del término perentorio establecido, por lo tanto, se rechazan los siguientes alimentos Nuez moscada entera Bolsa con capacidad de 7g en todos los municipios en los que presenta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</si>
  <si>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22 - ZODES MOMPOX - CICUCO	22 - ZODES MOMPOX - MARGARITA	66 - CENTRO - CHIMICHAGUA	67 - NOROCCIDENTAL - ASTREA	67 - NOROCCIDENTAL - BOSCONIA	67 - NOROCCIDENTAL - EL PASO	120 - SUR - EL BANCO	120 - SUR - GUAMAL</t>
  </si>
  <si>
    <t>Lacteos GAMEL</t>
  </si>
  <si>
    <t>900678747-8</t>
  </si>
  <si>
    <t>16.5 CERTIFICADO DE EXISTENCIA Y REPRESENTACIÓN LEGAL ACTUALIZADO Y SIN LIMITE PARA CONTRATAR. 
16.14 CONSULTA CERTIFICADO REDAM - REGISTRO DE DEUDORES ALIMENTARIOS MOROSOS</t>
  </si>
  <si>
    <t>1. Debe aportar certificación de experiencia para el grupo lacteos no fermentados y verduras incluyendo el valor en la certificacion.  
2. Debe aportar el REDAM.</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</si>
  <si>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Subsano el REDAM  pero lo presento con otro número de cedula. </t>
  </si>
  <si>
    <t>10 - SUROESTE - LA PINTADA	12 - VALLE DEL ABURRA - CALDAS	12 - VALLE DEL ABURRA - MEDELLIN	48 - BAJO OCCIDENTE - ANSERMA	48 - BAJO OCCIDENTE - VITERBO	49 - CENTRO SUR - CHINCHINA	149 - PLAN - ARMENIA	149 - PLAN - FILANDIA	149 - PLAN - CIRCASIA	149 - PLAN - MONTENEGRO	149 - PLAN - QUIMBAYA	151 - UNO - VERTIENTE ORIENTAL - DOSQUEBRADAS	151 - UNO - VERTIENTE ORIENTAL - LA VIRGINIA	151 - UNO - VERTIENTE ORIENTAL - MARSELLA	151 - UNO - VERTIENTE ORIENTAL - PEREIRA	151 - UNO - VERTIENTE ORIENTAL - SANTA ROSA DE CABAL	152 - DOS - VERTIENTE OCCIDENTAL - BELEN DE UMBRIA	152 - DOS - VERTIENTE OCCIDENTAL - GUATICA	153 - TRES - VERTIENTE DEL PACIFICO - MISTRATO	182 - NORTE - ALCALA	182 - NORTE - CARTAGO	182 - NORTE - LA UNION	182 - NORTE - OBANDO	182 - NORTE - ULLOA	182 - NORTE - ZARZAL</t>
  </si>
  <si>
    <t>LACTEOS LA PEREIRANA S.A.S</t>
  </si>
  <si>
    <t>901453115-0</t>
  </si>
  <si>
    <t>Larepas</t>
  </si>
  <si>
    <t>14796435-7</t>
  </si>
  <si>
    <t>167 - COPES REG NORTE PLAN - HONDA	169 - COPES REG ORIENTE - MELGAR	170 - COPES REG SUR - ORTEGA	171 - COPES REG SURORIENTE - GUAMO	172 - COPES ESPECIAL IBAGUE - IBAGUE</t>
  </si>
  <si>
    <t>LAURA NATALIA CASALLAS OLIVERO</t>
  </si>
  <si>
    <t xml:space="preserve">16.7 DOCUMENTO DE IDENTIDAD (Proponente o Representante Legal)
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
16.16.1 Registro General de Pequeños Productores de la Agricultura Campesina, Familiar y Comunitaria para el Lote 1
</t>
  </si>
  <si>
    <t xml:space="preserve">1006129963	
</t>
  </si>
  <si>
    <t>1. Debe aportar el documento de identidad.
2. Debe aportar documento para acreditar la experiencia relacionada con los productos que oferta. 
3. Debe aportar el certificado de pequeño productor expedido por la secretaria de agricultura o quien haga sus veces. 
4. Debe aportar el formato 6, declaracion juramentada de aportes parafiscales</t>
  </si>
  <si>
    <t>La Agencia Nacional de Contratación Pública Colombia Compra Eficiente le informa que su oferta es RECHAZADA con razón al numeral 2.25.1 literal Q del pliego de condiciones "Cuando el proponente no subsane, subsane en forma incorrecta o subsane fuera del término fijado en el pliego de condiciones, la información o documentación solicitada respecto de un requisito o documento habilitante." Lo anterior dado que el proponente ..... (aquí le completas con lo que le faltó subsanar)</t>
  </si>
  <si>
    <t>Leider Miguel Burbano Calvo</t>
  </si>
  <si>
    <t>76326853-2</t>
  </si>
  <si>
    <t>LIBARDO MURILLO CABEZAS</t>
  </si>
  <si>
    <t>5869315-3</t>
  </si>
  <si>
    <t xml:space="preserve"> 5869315-3</t>
  </si>
  <si>
    <t>LILIANA MARGARITA DURANGO PITALUA</t>
  </si>
  <si>
    <t>25876039-7</t>
  </si>
  <si>
    <t>25876039 - 7</t>
  </si>
  <si>
    <t>51 - MAGDALENA CALDENSE - LA DORADA	167 - COPES REG NORTE PLAN - HONDA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MELGAR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t>
  </si>
  <si>
    <t>LISANDRO REYES CASALLAS (LISANDRO REYES)</t>
  </si>
  <si>
    <t>16.19.1 Condiciones de experiencia Lote 1 – suministro o compraventa de alimentos. Para Los proponentes del SEGMENTO 1-ECONOMIA POPULAR, Y ACFC
16.16.4 Registro Único Tributario
16.13 VERIFICACIÓN DEL PAGO DE MULTAS POR INFRACCIONES AL CÓDIGO NACIONAL DE POLICÍA Y CONVIVENCIA
16.6 REGISTRO DE MATRÍCULA MERCANTIL – (EN CASO DE APLICAR)
16.16.1 Registro General de Pequeños Productores de la Agricultura Campesina, Familiar y Comunitaria para el Lote 1</t>
  </si>
  <si>
    <t xml:space="preserve">No presenta experiencia para todos los grupos de alimentos a los que se presentó (tamal fresco-sector defensa)
No aporta RUT
El proponente presenta 1 medida correctiva abierta, debe allegar el soporte de pago de la medida el cual deberá tener fecha anterior al cierre del proceso, es decir 3 de junio
No aporta Registro mercantil o registro de pequeño productor </t>
  </si>
  <si>
    <t>La ANCP.CCE RECHAZA, la presente propuesta teniendo en cuenta que el proponente no presento los documentos solicitados en la etapa de EVALUACION, para ser SUBSANADOS, 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t>
  </si>
  <si>
    <t> 15 - ARCHIPIELAGO DE SAN ANDRES - SAN ANDRES	15 - ARCHIPIELAGO DE SAN ANDRES - PROVIDENCIA	16 - AREA METROPOLITANA - BARRANQUILLA	21 - BOGOTA - BOGOTA. D.C.	26 - ZODES NORTE - CARTAGENA DE INDIAS	87 - MAGDALENA CENTRO - GUAYABAL DE SIQUIMA	91 - SABANA CENTRO - CAJICA	91 - SABANA CENTRO - CHIA	91 - SABANA CENTRO - COGUA	91 - SABANA CENTRO - GACHANCIPA	91 - SABANA CENTRO - NEMOCON	91 - SABANA CENTRO - SOPO	91 - SABANA CENTRO - TABIO	91 - SABANA CENTRO - TOCANCIPA	91 - SABANA CENTRO - ZIPAQUIRA	119 - SANTA MARTA - SANTA MARTA	157 - YARIGUIES - BARRANCABERMEJA</t>
  </si>
  <si>
    <t>LUCY ADRIANA PARADA ESPITIA</t>
  </si>
  <si>
    <t>51980533-3</t>
  </si>
  <si>
    <t xml:space="preserve"> 51980533-3</t>
  </si>
  <si>
    <t>21 - BOGOTA - BOGOTA. D.C.	30 - CENTRO - TUNJA	43 - SUGAMUXI - SOGAMOSO	51 - MAGDALENA CALDENSE - LA DORADA	59 - CENTRO - POPAYAN	83 - ALTO MAGDALENA - GIRARDOT	94 - SUMAPAZ - FUSAGASUGA	167 - COPES REG NORTE PLAN - HONDA	169 - COPES REG ORIENTE - MELGAR	171 - COPES REG SURORIENTE - ESPINAL	172 - COPES ESPECIAL IBAGUE - IBAGUE	181 - SUR - CALI</t>
  </si>
  <si>
    <t>LUIS ARIEL CAICEDO MEJIA</t>
  </si>
  <si>
    <t>14239175-9</t>
  </si>
  <si>
    <t>La oferta es presentada por proponente distinto, razón por la cual, se rechaza la oferta, de conformidad con el literal “E. Presentación de propuestas por un proponente distinto al que aparece en los documentos soporte o anexos de la oferta…”.</t>
  </si>
  <si>
    <t> 21 - BOGOTA - BOGOTA. D.C.	30 - CENTRO - TUNJA	36 - NEIRA - GARAGOA	41 - ORIENTE - GUATEQUE	41 - ORIENTE - SUTATENZA	92 - SABANA OCCIDENTE - COTA	92 - SABANA OCCIDENTE - FACATATIVA	92 - SABANA OCCIDENTE - FUNZA	92 - SABANA OCCIDENTE - MADRID	92 - SABANA OCCIDENTE - MOSQUERA	94 - SUMAPAZ - FUSAGASUGA	125 - CAPITAL - CORDILLERA - VILLAVICENCIO	144 - SUR OCCIDENTE - CACOTA	169 - COPES REG ORIENTE - CARMEN DE APICALA	169 - COPES REG ORIENTE - MELGAR</t>
  </si>
  <si>
    <t>LUIS GUILLERMO MOLINA COMBITA (LUIS GUILLERMO MOLINA)</t>
  </si>
  <si>
    <t>80003991-9</t>
  </si>
  <si>
    <t>NO APORTA EL CERTIFICADO REDAM.. SE AUTO CERTIFIFCA LA EXPERIENCIA</t>
  </si>
  <si>
    <t>La Agencia Nacional de contratación pública se permite informar que la aclaración de precios artificialmente bajos allegada por el proponente responde a circunstancias objetivas del proponente o la oferta, por tanto, resulta satisfactoria para garantizar la sostenibilidad de la oferta durante la ejecución de la operación secundaria. En tal virtud, se habilitan los siguientes alimentos ( pan coco )para todas las zonas para donde presenta la oferta.</t>
  </si>
  <si>
    <t>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70 - ATRATO - ATRATO	70 - ATRATO - BAGADO	70 - ATRATO - BOJAYA	70 - ATRATO - EL CARMEN DE ATRATO	70 - ATRATO - LLORO	70 - ATRATO - MEDIO ATRATO	70 - ATRATO - QUIBDO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74 - SAN JUAN - EL CANTON DEL SAN PABLO	74 - SAN JUAN - CERTEGUI	74 - SAN JUAN - CONDOTO	74 - SAN JUAN - ISTMINA	74 - SAN JUAN - MEDIO SAN JUAN	74 - SAN JUAN - NOVITA	74 - SAN JUAN - RIO IRO	74 - SAN JUAN - SAN JOSE DEL PALMAR	74 - SAN JUAN - SIPI	74 - SAN JUAN - TADO	74 - SAN JUAN - UNION PANAMERICANA	172 - COPES ESPECIAL IBAGUE - IBAGUE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t>
  </si>
  <si>
    <t>Luis Jose Palacios Quinto</t>
  </si>
  <si>
    <t xml:space="preserve">16.6 REGISTRO DE MATRÍCULA MERCANTIL – (EN CASO DE APLICAR)
16.16.1 Registro General de Pequeños Productores de la Agricultura Campesina, Familiar y Comunitaria para el Lote 1
16.10 DECLARACIÓN JURAMENTADA DE PAGOS CORRESPONDIENTES A LOS SISTEMAS DE SEGURIDAD SOCIAL Y APORTES PARAFISCALES (PERSONAS NATURALES) – FORMATO 6 </t>
  </si>
  <si>
    <t xml:space="preserve">No aporta registro de matrícula mercantil como microempresa o registro de pequeño productor 
No aporta el formato 6 - declaración juramentada de pagos de seguridad social </t>
  </si>
  <si>
    <t>LUZ ANGELICA GARCIA POLO (AGROVICAMP - AGROINDUSTRIA EL CAMPO)</t>
  </si>
  <si>
    <t>23139473-2</t>
  </si>
  <si>
    <t>No aporto certificación de experiencia de los productos ofertados (Leguminosas y derivados)</t>
  </si>
  <si>
    <t>83 - ALTO MAGDALENA - GIRARDOT	167 - COPES REG NORTE PLAN - HONDA	169 - COPES REG ORIENTE - MELGAR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t>
  </si>
  <si>
    <t>Luz Herminda Torres García (LUZ TORRES)</t>
  </si>
  <si>
    <t>1110493287-1</t>
  </si>
  <si>
    <t>16.6 REGISTRO DE MATRÍCULA MERCANTIL – (EN CASO DE APLICAR)
16.16.1 Registro General de Pequeños Productores de la Agricultura Campesina, Familiar y Comunitaria para el Lote 1</t>
  </si>
  <si>
    <t xml:space="preserve">No aporta registro de matrícula mercantil o registro como pequeño productor expedido por la secretaría de agricultura o quien haga sus veces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</si>
  <si>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RECHAZA la presente propuesta, teniendo en cuenta que no presento los documentos solicitados en la EVALUACION, y que fueron requeridos en la etapa  SUBSANACION, de acuerdo a lo establecido en el Numeral 2.25.1 Literal Q, del pliego de condiciones del AMP ALIMENTOS</t>
  </si>
  <si>
    <t>m2 medios alternativos</t>
  </si>
  <si>
    <t>900229363-8</t>
  </si>
  <si>
    <t>900229363 - 8</t>
  </si>
  <si>
    <t>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181 - SUR - CALI</t>
  </si>
  <si>
    <t>MAICHI SAS</t>
  </si>
  <si>
    <t>901581991-4</t>
  </si>
  <si>
    <t xml:space="preserve">1. Debe aportar el certificado de existencia y representacion legal actualizado cumpliendo con la obligacion legal de renovar su matricula. 
2. Debe aportar el certificado REDAM. </t>
  </si>
  <si>
    <t xml:space="preserve"> De conformidad con el numeral 2.25 CAUSALES DE RECHAZO … 2.25.1 Causales de rechazo comunes para Lote 1 Suministro o compraventa de Alimentos y Lote 2 Servicios Logísticos… el proponente se encuentra incurso en la causal: “Q. Cuando el proponente no subsane, subsane en forma incorrecta o subsane fuera del término fijado en el pliego de condiciones, la información o documentación solicitada respecto de un requisito o documento habilitante.”</t>
  </si>
  <si>
    <t>21 - BOGOTA - BOGOTA. D.C.	30 - CENTRO - TUNJA	43 - SUGAMUXI - SOGAMOSO	44 - TUNDAMA - DUITAMA	83 - ALTO MAGDALENA - GIRARDOT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94 - SUMAPAZ - FUSAGASUGA	94 - SUMAPAZ - SILVANIA	109 - NORORIENTE - NEIVA	112 - SUR - PITALITO	127 - CENTRO - PASTO	143 - ORIENTAL - SAN JOSE DE CUCUTA	160 - METROPOLITANA - BUCARAMANGA	160 - METROPOLITANA - FLORIDABLANCA	169 - COPES REG ORIENTE - MELGAR	172 - COPES ESPECIAL IBAGUE - IBAGUE	181 - SUR - CALI</t>
  </si>
  <si>
    <t>Maizarepa SAS</t>
  </si>
  <si>
    <t>900526069-0</t>
  </si>
  <si>
    <t>16.16.1 Registro General de Pequeños Productores de la Agricultura Campesina, Familiar y Comunitaria para el Lote 1 
16.19.1 Condiciones de experiencia Lote 1 – suministro o compraventa de alimentos. Para Los proponentes del SEGMENTO 1-ECONOMIA POPULAR, Y ACFC</t>
  </si>
  <si>
    <t>No aporto Certificado de pequeño productor
No aporta Certificación de Experiencia de todos los grupo de alimentos ofertados</t>
  </si>
  <si>
    <t>5- SINCELEJO, 6- MONTERIA</t>
  </si>
  <si>
    <t>María Bienvenida Padilla Osori (Arroz Asoclara)</t>
  </si>
  <si>
    <t>30060668-5</t>
  </si>
  <si>
    <t>16.3 CARTA DE PRESENTACIÓN DE LA PROPUESTA – FORMATO 1.
16.16.1 Registro General de Pequeños Productores de la Agricultura Campesina, Familiar y Comunitaria para el Lote 1.
16.19.1 Condiciones de experiencia Lote 1 – suministro o compraventa de alimentos. Para Los proponentes del SEGMENTO 1-ECONOMIA POPULAR, Y ACFC</t>
  </si>
  <si>
    <t>1, El proponente debe subsanar formato 1 carta de presentacion de la propuesta, debido a que no anexo firma.
2, El proponente debe subsanar el certificado de pequeño productor, teniendo en cuenta que el anexado no es el requerido, debe especificarse que es de PEQUEÑO PRODUCTOR.
3, El proponente debe subsanar certificado de experiencia debido a que relaciona uno sin fecha de inicio y fecha final del suministro.</t>
  </si>
  <si>
    <t> 97 - RIO GUAVIARE - BARRANCOMINAS	98 - RIO GUAVIARE / RIO INIRIDA - INIRIDA	103 - MUNICIPIO GUAVIARE 1 - CALAMAR	104 - MUNICIPIO GUAVIARE 2 - EL RETORNO	105 - MUNICIPIO GUAVIARE 3 - MIRAFLORES	106 - MUNICIPIO GUAVIARE 4 - SAN JOSE DEL GUAVIARE</t>
  </si>
  <si>
    <t>Marlon Javier García Yasno (SUMINISTROS Y SERVICIOS MYM)</t>
  </si>
  <si>
    <t>1120571393-5</t>
  </si>
  <si>
    <t>Documento para acreditar la EXPERIENCIA aportado no cumple para los grupos (Amasijos, Bebidas, Enlatados cárnicos y derivados, Especias y derivados y Pescados y mariscos)</t>
  </si>
  <si>
    <t> 76 - BAJO SINU - CHIMA	76 - BAJO SINU - COTORRA	76 - BAJO SINU - LORICA	76 - BAJO SINU - MOMIL	76 - BAJO SINU - PURISIMA DE LA CONCEPCION	76 - BAJO SINU - TUCHIN	81 - SINU MEDIO - CERETE	81 - SINU MEDIO - CIENAGA DE ORO	81 - SINU MEDIO - SAN CARLOS	81 - SINU MEDIO - SAN PELAYO</t>
  </si>
  <si>
    <t>MARTHA ESTHER ARANGO ANDRADE</t>
  </si>
  <si>
    <t>30689229-6</t>
  </si>
  <si>
    <t>Según el pliego de condiciones en el numeral 2.25.1 O. La omisión de la propuesta económica o Factor Económico, la ausencia, omisión u ofrecimientos contradictorios, o no válidos económicamente de alguno de los elementos que hagan parte de la Propuesta Económica, o sea modificado dicho formato o si el precio ofrecido para algún ítem es cero (o) o no es cotizado, por consiguiente se rechaza el grupo de alimentos de Carnes frescas.</t>
  </si>
  <si>
    <t> 4 - BAJO CAUCA - CACERES	4 - BAJO CAUCA - CAUCASIA	4 - BAJO CAUCA - EL BAGRE	4 - BAJO CAUCA - NECHI	4 - BAJO CAUCA - TARAZA	4 - BAJO CAUCA - ZARAGOZA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48 - BAJO OCCIDENTE - ANSERMA	48 - BAJO OCCIDENTE - BELALCAZAR	48 - BAJO OCCIDENTE - RISARALDA	48 - BAJO OCCIDENTE - SAN JOSE	48 - BAJO OCCIDENTE - VITERBO</t>
  </si>
  <si>
    <t>MARTHA INES ANGEL LEÓN  (PRODUCTOS HARRAIZ)</t>
  </si>
  <si>
    <t>28540203-7</t>
  </si>
  <si>
    <t> 30 - CENTRO - TOCA	30 - CENTRO - TUNJA	43 - SUGAMUXI - AQUITANIA	43 - SUGAMUXI - MONGUI	43 - SUGAMUXI - SOGAMOSO	44 - TUNDAMA - BELEN	44 - TUNDAMA - DUITAMA	44 - TUNDAMA - SANTA ROSA DE VITERBO</t>
  </si>
  <si>
    <t>MARTHA LILIANA MELO QUINTERO (GRANJA DLILI)</t>
  </si>
  <si>
    <t>46455598-2</t>
  </si>
  <si>
    <t>MARTHA MILENA GARCIA VERGARA</t>
  </si>
  <si>
    <t>29109501-4</t>
  </si>
  <si>
    <t>107 - CENTRO - AGRADO	107 - CENTRO - ALTAMIRA	107 - CENTRO - GARZON	107 - CENTRO - GIGANTE	107 - CENTRO - GUADALUPE	107 - CENTRO - PITAL	107 - CENTRO - SUAZA	107 - CENTRO - TARQUI	111 - OCCIDENTE - LA ARGENTINA	111 - OCCIDENTE - LA PLATA	111 - OCCIDENTE - NATAGA	111 - OCCIDENTE - PAICOL	111 - OCCIDENTE - TESALIA	112 - SUR - ACEVEDO	112 - SUR - ELIAS	112 - SUR - ISNOS	112 - SUR - OPORAPA	112 - SUR - PALESTINA	112 - SUR - PITALITO	112 - SUR - SALADOBLANCO	112 - SUR - SAN AGUSTIN	112 - SUR - TIMANA</t>
  </si>
  <si>
    <t>MARTHA YUDY CUELLAR (DoremaLac)</t>
  </si>
  <si>
    <t>36281184-2</t>
  </si>
  <si>
    <t>No aporta Formato 6 - Declaración Juramentada de pagos de seguridad social</t>
  </si>
  <si>
    <t>Oferente queda habilitado únicamente en el grupo de quesos y lácteos fermentados. No obstante, se rechaza su participación en el grupo de alimentos lácteos no fermentados, por no haber presentado la respectiva subsanación solicitada.</t>
  </si>
  <si>
    <t>MAYERLI GUZMAN LOZANO</t>
  </si>
  <si>
    <t>110949001-5</t>
  </si>
  <si>
    <t>147 - BAJO PUTUMAYO - PUERTO LEGUIZAMO</t>
  </si>
  <si>
    <t>MAYERLY KATERYN CAMELO ARAGON_x000D_ (MECA SOLUCIONES)</t>
  </si>
  <si>
    <t>1033736337-7</t>
  </si>
  <si>
    <t>16.19.1 Condiciones de experiencia Lote 1 – suministro o compraventa de alimentos. Para Los proponentes del SEGMENTO 1-ECONOMIA POPULAR, Y ACFC 
16.16.1 Registro General de Pequeños Productores de la Agricultura Campesina, Familiar y Comunitaria para el Lote 1</t>
  </si>
  <si>
    <t>No aporto certificado de experiencia con todos los gruppos de alimentos
No aporto registro de pequeño productor</t>
  </si>
  <si>
    <t>micelanea paula carol</t>
  </si>
  <si>
    <t>93419397-7</t>
  </si>
  <si>
    <t>milton quiguanas pillimue</t>
  </si>
  <si>
    <t>1062307557-6</t>
  </si>
  <si>
    <t>68 - NORTE - PUEBLO BELLO</t>
  </si>
  <si>
    <t>MONICA PATRICIA VILORIA ARRIETA (KATAKANAN COFFE)</t>
  </si>
  <si>
    <t>49798464-7</t>
  </si>
  <si>
    <t> 181 - SUR - PALMIRA	181 - SUR - PRADERA	181 - SUR - CALI	181 - SUR - CANDELARIA	181 - SUR - FLORIDA	181 - SUR - YUMBO</t>
  </si>
  <si>
    <t>MONICA XIMENA LENIS VELEZ (LAURITA HUEVOS CRIOLLOS)</t>
  </si>
  <si>
    <t>66967763-1</t>
  </si>
  <si>
    <t>DOCUMENTO DE REGISTRO MERCANTIL DEBE SER SUBSANADO YA QUE NO TIENE LA FECHA ESTIPULADA EN EL PLIEGO DE CONDICIONES.</t>
  </si>
  <si>
    <t>7 - NORTE - BRICEÑO	21 - BOGOTA - BOGOTA. D.C.	30 - CENTRO - TUNJA	36 - NEIRA - GARAGOA	41 - ORIENTE - GUATEQUE	43 - SUGAMUXI - SOGAMOSO	44 - TUNDAMA - DUITAMA	82 - ALMEIDAS - CHOCONTA	82 - ALMEIDAS - MACHETA	82 - ALMEIDAS - TIBIRITA	82 - ALMEIDAS - VILLAPINZON	91 - SABANA CENTRO - CHIA	91 - SABANA CENTRO - SOPO	91 - SABANA CENTRO - TOCANCIPA	91 - SABANA CENTRO - ZIPAQUIRA	92 - SABANA OCCIDENTE - COTA	92 - SABANA OCCIDENTE - FUNZA	92 - SABANA OCCIDENTE - MOSQUERA</t>
  </si>
  <si>
    <t>MONTE VERDE PRODUCTOS ALIMENTICIOS SAS</t>
  </si>
  <si>
    <t>901590632-3</t>
  </si>
  <si>
    <t>16.19.1 Condiciones de experiencia Lote 1 – suministro o compraventa de alimentos. Para Los proponentes del SEGMENTO 1-ECONOMIA POPULAR, Y ACFC
 16.5 CERTIFICADO DE EXISTENCIA Y REPRESENTACIÓN LEGAL.</t>
  </si>
  <si>
    <t xml:space="preserve">El certificado existencia se encuentra vencido
No aporta certificación de experiencia </t>
  </si>
  <si>
    <t>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t>
  </si>
  <si>
    <t>Nancy Fabiola Castañeda Sierra_x000D_</t>
  </si>
  <si>
    <t>52725172-1</t>
  </si>
  <si>
    <t>No aporta certificación para todo el grupo de alimentos ofertados</t>
  </si>
  <si>
    <t>59 - CENTRO - POPAYAN	59 - CENTRO - TIMBIO	60 - MACIZO - ROSAS	60 - MACIZO - SOTARA PAISPAMBA</t>
  </si>
  <si>
    <t>NELCI YOVANA CONDA ERAZO (brisas del mermejal)</t>
  </si>
  <si>
    <t>1061793415-8</t>
  </si>
  <si>
    <t>16.5 CERTIFICADO DE EXISTENCIA Y REPRESENTACIÓN LEGAL. 
16.16.1 Registro General de Pequeños Productores de la Agricultura Campesina, Familiar y Comunitaria para el Lote 1
16.10 DECLARACIÓN JURAMENTADA DE PAGOS CORRESPONDIENTES A LOS SISTEMAS DE SEGURIDAD SOCIAL Y APORTES PARAFISCALES (PERSONAS NATURALES) – FORMATO 6 
16.16.4 Registro Único Tributario
16.19.1 Condiciones de experiencia Lote 1 – suministro o compraventa de alimentos. Para Los proponentes del SEGMENTO 1-ECONOMIA POPULAR, Y ACFC</t>
  </si>
  <si>
    <t>No aporta certificado de existencia y representación legal o registro como pequeño productor 
Debe diligenciar completamente el formato 6 - declaración juramentada de pagos de seguridad social 
El RUT se encuentra bloqueado por contraseña 
No aporta experiencia para todos los grupos de alimentos a los que se presentó (huevos)</t>
  </si>
  <si>
    <t>7 - NORTE - TOLEDO	143 - ORIENTAL - SAN JOSE DE CUCUTA	144 - SUR OCCIDENTE - PAMPLONA	145 - SUR ORIENTE - LABATECA</t>
  </si>
  <si>
    <t>NUBIA XIOMARA ROZO ROZO</t>
  </si>
  <si>
    <t>1005077978-8</t>
  </si>
  <si>
    <t>ORGANIZACION DE ETNIAS AFRODESCENDIENTES DEL MUNICIPIO DE TUCHIN</t>
  </si>
  <si>
    <t>900262383-4</t>
  </si>
  <si>
    <t>900262383 - 4</t>
  </si>
  <si>
    <t>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t>
  </si>
  <si>
    <t>ORGANIZACION ETNICA MULTICULTURAL BOABAB</t>
  </si>
  <si>
    <t>901942201-4</t>
  </si>
  <si>
    <t xml:space="preserve">Debe allegar acta del órgano social compentente con autorización al representante legal para contratar sin límite de cuantía, acta con fecha igual o anterior al cierre del proceso (03 de junio de 2025).
</t>
  </si>
  <si>
    <t>16 - AREA METROPOLITANA - BARRANQUILLA 16 - AREA METROPOLITANA - GALAPA 16 - AREA METROPOLITANA - MALAMBO 16 - AREA METROPOLITANA - PUERTO COLOMBIA 16 - AREA METROPOLITANA - SOLEDAD</t>
  </si>
  <si>
    <t>Organizacion para el Desarrollo de los Ecosistemas Culturales</t>
  </si>
  <si>
    <t>901494120-3</t>
  </si>
  <si>
    <t>16.5 CERTIFICADO DE EXISTENCIA Y REPRESENTACIÓN LEGAL
16.16.4 Registro Único Tributarios
16.19.1 Condiciones de experiencia Lote 1 – suministro o compraventa de alimentos. Para Los proponentes del SEGMENTO 1-ECONOMIA POPULAR, Y ACFC</t>
  </si>
  <si>
    <t xml:space="preserve">El objeto social del Certificado de existencia y representación legal debe corresponder con: La producción y/o comercialización de alimentos perecederos y no perecederos para consumo humano
Los códigos del RUT deben corresponder con suministro de alimentos
No aportó certificación de experiencia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</si>
  <si>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no subsano los documentos requeridos Según el numeral 2.25.1 literal  Q. Cuando el proponente no subsane, subsane en forma incorrecta o subsane fuera 
del término fijado en el pliego de condiciones, la información o documentación 
solicitada respecto de un requisito o documento habilitante</t>
  </si>
  <si>
    <t> 21 - BOGOTA - BOGOTA. D.C.	86 - GUAVIO - LA CALERA	89 - ORIENTE - CHOACHI	89 - ORIENTE - FOMEQUE	91 - SABANA CENTRO - CAJICA	91 - SABANA CENTRO - CHIA	91 - SABANA CENTRO - SOPO	91 - SABANA CENTRO - TABIO	92 - SABANA OCCIDENTE - COTA	92 - SABANA OCCIDENTE - FACATATIVA	92 - SABANA OCCIDENTE - FUNZA	92 - SABANA OCCIDENTE - MADRID	92 - SABANA OCCIDENTE - MOSQUERA	92 - SABANA OCCIDENTE - SUBACHOQUE	92 - SABANA OCCIDENTE - TENJO	93 - SOACHA - SIBATE	93 - SOACHA - SOACHA	94 - SUMAPAZ - FUSAGASUGA	169 - COPES REG ORIENTE - MELGAR	172 - COPES ESPECIAL IBAGUE - IBAGUE</t>
  </si>
  <si>
    <t>Oscar Daniel Cárdenas Silva  (QUESOS DISTRIFLORALIA)</t>
  </si>
  <si>
    <t>79966873-6</t>
  </si>
  <si>
    <t>PABLO JAVIER MONTENEGRO VARGAS (Cafe Gaunzano)</t>
  </si>
  <si>
    <t>1049794602-1</t>
  </si>
  <si>
    <t>1. Registro de matrícula mercantil vencido</t>
  </si>
  <si>
    <t>21 - BOGOTA - BOGOTA. D.C., 94 - SUMAPAZ - ARBELAEZ, 94 - SUMAPAZ - FUSAGASUGA, 94 - SUMAPAZ - SILVANIA</t>
  </si>
  <si>
    <t>Palmira y Cia sas</t>
  </si>
  <si>
    <t>830502021-0</t>
  </si>
  <si>
    <t>21 - BOGOTA - BOGOTA. D.C.	54 - ZONA CENTRO - FLORENCIA	59 - CENTRO - POPAYAN	109 - NORORIENTE - NEIVA</t>
  </si>
  <si>
    <t>PANIFICADORA PAICOLEÑA SAS</t>
  </si>
  <si>
    <t>901737739-6</t>
  </si>
  <si>
    <t>PRECOOPERATIA MULTIACTIVA CIUDAD PAZ COOCIPAZ</t>
  </si>
  <si>
    <t>901473073-5</t>
  </si>
  <si>
    <t> 11 - URABA - ARBOLETES	21 - BOGOTA - BOGOTA. D.C.	77 - CENTRO - MONTERIA	92 - SABANA OCCIDENTE - FACATATIVA	92 - SABANA OCCIDENTE - MADRID	94 - SUMAPAZ - ARBELAEZ	94 - SUMAPAZ - FUSAGASUGA	169 - COPES REG ORIENTE - MELGAR</t>
  </si>
  <si>
    <t>PROALIMENTOS GERMINAR SAS</t>
  </si>
  <si>
    <t>901249815-4</t>
  </si>
  <si>
    <t>3- CARTAGENA, 4- BARRANQUILLA,5- SINCELEJO, 6- MONTERIA</t>
  </si>
  <si>
    <t>PRODUCTOS LA UNION LACTEOS SAS</t>
  </si>
  <si>
    <t>901813535-6</t>
  </si>
  <si>
    <t xml:space="preserve">16.14 CONSULTA CERTIFICADO REDAM - REGISTRO DE DEUDORES ALIMENTARIOS MOROSOS
16.19.1 Condiciones de experiencia Lote 1 – suministro o compraventa de alimentos. Para Los proponentes del SEGMENTO 1-ECONOMIA POPULAR, Y ACFC.
16.5 CERTIFICADO DE EXISTENCIA Y REPRESENTACIÓN LEGAL.
</t>
  </si>
  <si>
    <t>901813535-6.0</t>
  </si>
  <si>
    <t>1, El proponente debe subsanar certificado REDAM, no anexa en la documentacione enviada.
2. El proponente debe subsanar certificado de experiencia, no anexa en la documentacion enviada.
3. El proponente debe subsanar certificado de exitencia y representacion legal, teniendo en cuenta que el documento tiene una fecha de expedicion anterior a la solicitada.</t>
  </si>
  <si>
    <t xml:space="preserve">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El proponente subsanó el certificado de existencia y representación legal y subsanó la experiencia, sin embargo, no aportó el certificado REDAM por ende queda rechazado. De conformidad con el numeral 2.25.1 Q. del pliego de condiciones, cuando el proponente no subsane, subsane en dorma incorrecta o subsane fuera del termino fijado en el pliego de condiciones, la información o documentación solicitada respecto de un requisito o documento habilitante.
 </t>
  </si>
  <si>
    <t>PRONACELA</t>
  </si>
  <si>
    <t>900658158-4</t>
  </si>
  <si>
    <t> 22 - ZODES MOMPOX - SANTA CRUZ DE MOMPOX	25 - ZODES DIQUE - MAHATES	25 - ZODES DIQUE - ARJONA	26 - ZODES NORTE - CARTAGENA DE INDIAS	26 - ZODES NORTE - TURBACO	75 - ALTO SINU - TIERRALTA	75 - ALTO SINU - VALENCIA	76 - BAJO SINU - CHIMA	76 - BAJO SINU - COTORRA	76 - BAJO SINU - LORICA	76 - BAJO SINU - MOMIL	76 - BAJO SINU - PURISIMA DE LA CONCEPCION	76 - BAJO SINU - TUCHIN	81 - SINU MEDIO - CERETE	81 - SINU MEDIO - CIENAGA DE ORO	81 - SINU MEDIO - SAN CARLOS	81 - SINU MEDIO - SAN PELAYO	163 - MONTES DE MARIA - SINCELEJO	165 - SABANAS - SAN LUIS DE SINCE</t>
  </si>
  <si>
    <t>PROVEEDORES LA BENDICION</t>
  </si>
  <si>
    <t>901831758-8</t>
  </si>
  <si>
    <t xml:space="preserve">
El certificado de existencia y representación legal no cumple con la fecha de expedición, es del (29/08/2024).
Documento para acreditar la experiencia aportado, no se encuentra a nombre de la  razón social Proveedores La Bendición SAS ni describe los alimentos. 
No presenta Formato 5 Certificación de Pagos de Seguridad Social y Aportes Parafiscales </t>
  </si>
  <si>
    <t>Proyected</t>
  </si>
  <si>
    <t>1067713153-3</t>
  </si>
  <si>
    <t>RED EN ORGANIZACIONES SOCIALES CON MUJERES COMUNALES Y COMUNITARIAS DEL MUNICIPIO DE SANTA CRUZ DE L</t>
  </si>
  <si>
    <t>901481803-9</t>
  </si>
  <si>
    <t xml:space="preserve">16.19.1 Condiciones de experiencia Lote 1 – suministro o compraventa de alimentos. Para Los proponentes del SEGMENTO 1-ECONOMIA POPULAR, Y ACFC
16.14 CONSULTA CERTIFICADO REDAM - REGISTRO DE DEUDORES ALIMENTARIOS MOROSOS
</t>
  </si>
  <si>
    <t>Documento para acreditar la EXPERIENCIA aportado no cumple para los grupos de alimentos que se presento.
No allego el certificado Redam del representante legal, con fecha de expedicion anterior a la fecha de cierre de presentacion de oferta.</t>
  </si>
  <si>
    <t>Diego Stiven Castellanos</t>
  </si>
  <si>
    <t> 4 - BAJO CAUCA - CAUCASIA	4 - BAJO CAUCA - EL BAGRE	4 - BAJO CAUCA - NECHI	11 - URABA - APARTADO	11 - URABA - ARBOLETES	11 - URABA - SAN JUAN DE URABA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182 - NORTE - BOLIVAR</t>
  </si>
  <si>
    <t>RED PISCICOLA DEL SAN JORGE (REPSANJOR_x000D_)</t>
  </si>
  <si>
    <t>901515275-8</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</si>
  <si>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</si>
  <si>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EN EL DOCUMENTO DE EXISTENCIA Y REPRESENTACION LEGAL SE INDICA QUE L REPRESENTANTE LEGAL DE LA ORGANIZXACION TIENE LIMITACION DE 500 SMMLV, DE IGUAL MANERA EL CERTIFICADO TIENE FECHA DE EXPEIDICION SUPERIOR AL 17 DE ABRIL DEL 2005. CERTIFICADO DE EXPERIENCIA NO APORTA MONTO, TAMPOCO GRUPO DE ALIMENTOS. NO APORTA NINGUN CERTIFICADO DE INHABILIDADES</t>
  </si>
  <si>
    <t xml:space="preserve">Jairo  Sarmiento y Jimmy Escobar </t>
  </si>
  <si>
    <t>RESGUARDO INDIGENA CANIME</t>
  </si>
  <si>
    <t>900429060-1</t>
  </si>
  <si>
    <t>RESGUARDO INDIGENA SENU LOS ALMENDROS</t>
  </si>
  <si>
    <t>900321584-1</t>
  </si>
  <si>
    <t>AMABELL BEJARANO 
RECHAZO INICIAL, POR NO PRESENTACION OFERTA ECONÓMICA</t>
  </si>
  <si>
    <t>Robinson Araque Campo</t>
  </si>
  <si>
    <t>16938079-6</t>
  </si>
  <si>
    <t>30 - CENTRO - COMBITA	30 - CENTRO - SORACA	35 - MARQUEZ - CIENEGA	35 - MARQUEZ - VIRACACHA</t>
  </si>
  <si>
    <t>Rosa Elena Arias Bernal</t>
  </si>
  <si>
    <t>40026556-1</t>
  </si>
  <si>
    <t>No aporta certificado de Pequeño productor</t>
  </si>
  <si>
    <t>15 - ARCHIPIELAGO DE SAN ANDRES - SAN ANDRES, 15 - ARCHIPIELAGO DE SAN ANDRES - PROVIDENCIA</t>
  </si>
  <si>
    <t>SAI Farmers Association</t>
  </si>
  <si>
    <t>901541445-3</t>
  </si>
  <si>
    <t>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16.5 CERTIFICADO DE EXISTENCIA Y REPRESENTACIÓN LEGA
16.16.1 Registro General de Pequeños Productores de la Agricultura Campesina, Familiar y Comunitaria para el Lote 1.
16.14 CONSULTA CERTIFICADO REDAM - REGISTRO DE DEUDORES ALIMENTARIOS MOROSOS.</t>
  </si>
  <si>
    <t>1. El proponente debe subsanar experiencia, teniendo en cuenta que no fue firmado el documento aportado.
2. El proponente debe subsanar el formato declaracion juramentada de pagos correspondientes a los sistemas de seguridad social y aportes parafiscales, teniendo en cuenta que no relaciona el formato requerido.
3. El proponente debe subsanar el certificado de pequeño productor, teniendo en cuenta que el anexado no es el requerido, debe especificarse que es de PEQUEÑO PRODUCTOR.
4. El proponente debe subsanar anexnando uno de los dos requerimiento según el pliego de condiciones, ya que no envia ninguno de los certificados.</t>
  </si>
  <si>
    <t>21 - BOGOTA - BOGOTA. D.C., 30 - CENTRO - TUNJA, 42 - RICAURTE - MONIQUIRA, 43 - SUGAMUXI - SOGAMOSO, 44 - TUNDAMA - DUITAMA</t>
  </si>
  <si>
    <t>SANDRA MILENA PARRA ARIZA (CAFE TRADICION DE LOS ABUELOS)</t>
  </si>
  <si>
    <t>46682653-2</t>
  </si>
  <si>
    <t>16.19.1 Condiciones de experiencia Lote 1 – suministro o compraventa de alimentos. Para Los proponentes del SEGMENTO 1-ECONOMIA POPULAR, Y ACFC
16.16.1 Registro General de Pequeños Productores de la Agricultura Campesina, Familiar y Comunitaria para el Lote 1</t>
  </si>
  <si>
    <t>EL PROPONENTE APORTA FACTURA DE VENTA SIN LA ORDEN DE COMPRA O ACTA DE LIQUIDACIÓN, SE REQUIERE SUBSANAR DE CONFORMIDAD CON EL NUMERAL 16-19.1 DEL PLIEGO DE CONDICIONES
CONSULTADO EL LISTADO DE ADR NO SE ENCUENTRA AL PROPONENTE, POR LO TANTO SE REQUIERE AL PROPONENTE PARA QUE ACREDIT LA CALIDAD DE PEQUEÑO PRODUCTOR DE CONFORMIDAD CON LO ESTABLECIDO EN EL NUMERAL 16.16.1 DEL PLIEGO DE CONDICIONES</t>
  </si>
  <si>
    <t>149 - PLAN - ARMENIA</t>
  </si>
  <si>
    <t>SANTIAGO SANCHEZ MONSALVE</t>
  </si>
  <si>
    <t>1094896847-9</t>
  </si>
  <si>
    <t xml:space="preserve">1. Aportar la experiencia relacionada con los grupos de alimentos frutas y verduras. </t>
  </si>
  <si>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No subsano experiencia de los grupos de alimentos que aplico.</t>
  </si>
  <si>
    <t>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</si>
  <si>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SERGIO ANDRES MARTINEZ ZAPATA</t>
  </si>
  <si>
    <t>1214729270-1</t>
  </si>
  <si>
    <t>16.3 CARTA DE PRESENTACIÓN DE LA PROPUESTA – FORMATO 1
16.13 VERIFICACIÓN DEL PAGO DE MULTAS POR INFRACCIONES AL CÓDIGO NACIONAL DE POLICÍA Y CONVIVENCIA</t>
  </si>
  <si>
    <t xml:space="preserve">No firma formato 1 - carta de presentación de la propuesta
El proponente presenta 3 medidas correctivas abiertas, debe allegar el soporte de pago de las medidas el cual deberá tener fecha anterior al cierre del proceso, es decir 3 de junio.  </t>
  </si>
  <si>
    <t> 21 - BOGOTA - BOGOTA. D.C.	30 - CENTRO - TUNJA	92 - SABANA OCCIDENTE - COTA	92 - SABANA OCCIDENTE - EL ROSAL	92 - SABANA OCCIDENTE - FACATATIVA	92 - SABANA OCCIDENTE - FUNZA	92 - SABANA OCCIDENTE - MADRID	92 - SABANA OCCIDENTE - MOSQUERA	92 - SABANA OCCIDENTE - SUBACHOQUE	92 - SABANA OCCIDENTE - TENJO	92 - SABANA OCCIDENTE - ZIPACON</t>
  </si>
  <si>
    <t>SERSUGEN SAS</t>
  </si>
  <si>
    <t>900201322-4</t>
  </si>
  <si>
    <t>67 - NOROCCIDENTAL - ASTREA	67 - NOROCCIDENTAL - BOSCONIA	67 - NOROCCIDENTAL - EL COPEY	67 - NOROCCIDENTAL - EL PASO	68 - NORTE - BECERRIL	68 - NORTE - AGUSTIN CODAZZI	68 - NORTE - LA PAZ	68 - NORTE - MANAURE BALCON DEL CESAR	68 - NORTE - PUEBLO BELLO	68 - NORTE - SAN DIEGO	68 - NORTE - VALLEDUPAR</t>
  </si>
  <si>
    <t>SERVICE PROVIDER GROUP SAS</t>
  </si>
  <si>
    <t>901825475-4</t>
  </si>
  <si>
    <t>181 - SUR - PALMIRA	181 - SUR - EL CERRITO	181 - SUR - GINEBRA	181 - SUR - CALI	181 - SUR - CANDELARIA	181 - SUR - JAMUNDI	181 - SUR - LA CUMBRE	181 - SUR - VIJES	181 - SUR - YUMBO</t>
  </si>
  <si>
    <t>setas del valle sas</t>
  </si>
  <si>
    <t>901819652-7</t>
  </si>
  <si>
    <t>16.5 CERTIFICADO DE EXISTENCIA Y REPRESENTACIÓN LEGAL 
16.3 CARTA DE PRESENTACIÓN DE LA PROPUESTA – FORMATO 1                            16,12    No aporta certificado de antecedentes disciplinarios emitido por la Procuraduría (es requisito habilitante el reporte emitido por la Procuraduría)
16.4 COMPROMISO ANTICORRUPCIÓN – FORMATO 2
16.7 DOCUMENTO DE IDENTIDAD (Proponente o Representante Legal)
16.19.1 Condiciones de experiencia Lote 1 – suministro o compraventa de alimentos. Para Los proponentes del SEGMENTO 1-ECONOMIA POPULAR, Y ACFC   16.12.  certificado de antecedentes disciplinarios emitido por la Procuraduría</t>
  </si>
  <si>
    <t>901819652-7_x000D_</t>
  </si>
  <si>
    <t xml:space="preserve">El certificado existencia se encuentra vencido
No firma el formato 1 - carta de presentación de la oferta 
No firma el formato 2 - compromiso anticorrupción
No aporta documento de identidad del representante legal 
No aporta certificación de experiencia       No aporta certificado del registro emitido por la procuraduria, de los antecedentes disciplinarios. </t>
  </si>
  <si>
    <t>61 - NORTE - CORINTO	61 - NORTE - SANTANDER DE QUILICHAO	61 - NORTE - CALDONO</t>
  </si>
  <si>
    <t>Sindy Marcela Calambas Almendra (AgroPueblos )</t>
  </si>
  <si>
    <t>1007785243-8</t>
  </si>
  <si>
    <t>16.5 CERTIFICADO DE EXISTENCIA Y REPRESENTACIÓN LEGAL. O 16.16.1 Registro General de Pequeños Productores de la Agricultura Campesina, Familiar y Comunitaria para el Lote 1
16.19.1 Condiciones de experiencia Lote 1 – suministro o compraventa de alimentos. Para Los proponentes del SEGMENTO 1-ECONOMIA POPULAR, Y ACFC</t>
  </si>
  <si>
    <r>
      <t xml:space="preserve">1. Debe aportar el certificado existencia y representación legal o el certificado de pequeño productor </t>
    </r>
    <r>
      <rPr>
        <u/>
        <sz val="11"/>
        <color theme="1"/>
        <rFont val="Arial"/>
        <family val="2"/>
      </rPr>
      <t>expedido por la secretaria de agricultura o quien haga sus veces</t>
    </r>
    <r>
      <rPr>
        <sz val="11"/>
        <color theme="1"/>
        <rFont val="Arial"/>
        <family val="2"/>
      </rPr>
      <t>. 
3. Debe aportar la experiencia relacionada con el producto que oferta.</t>
    </r>
  </si>
  <si>
    <t>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Rechazado por no dar cumplimiento a las condiciones previstas en el pliego de condiciones en su literal Q del numeral 2.251.  “Cuando el proponente no subsane, subsane en forma incorrecta o subsane fuera del término fijado en el pliego de condiciones, la información o documentación solicitada respecto de un requisito o documento habilitante”. Cabe aclarar que el proponente si presento la subsanación el 21 de julio pero fuera del termino fijado en las condiciones ya que el informe preliminar de evaluación salió el 8 de julio con fecha limite para la subsanación el 15 de julio.</t>
  </si>
  <si>
    <t> 22 - ZODES MOMPOX - MARGARITA</t>
  </si>
  <si>
    <t>SOCIAL ASOCIACION DE PRODUCTORES AGROPECUARIOS DEL CORREGIMIENTO DE CAUSADO MUNICIPIO DE MARGARITA B</t>
  </si>
  <si>
    <t>900954098-1</t>
  </si>
  <si>
    <t> 167 - COPES REG NORTE PLAN - AMBALEMA	167 - COPES REG NORTE PLAN - LERIDA	168 - COPES CORDILLERA NORTE - LIBANO	168 - COPES CORDILLERA NORTE - MURILLO	169 - COPES REG ORIENTE - MELGAR	171 - COPES REG SURORIENTE - ESPINAL	172 - COPES ESPECIAL IBAGUE - IBAGUE	175 - COPES ESPECIAL PIEDRAS ALVARADO - PIEDRAS	178 - COPES ESPECIAL ANZOATEGUI SANTA ISABEL - SANTA ISABEL	179 - COPES ESPECIAL CAJAMARCA - CAJAMARCA</t>
  </si>
  <si>
    <t>SOLFIRIA GARAY MURILLO (FRUTAS Y VERDURAS DONDE SOL)</t>
  </si>
  <si>
    <t>28955758-4</t>
  </si>
  <si>
    <t>16.3 CARTA DE PRESENTACIÓN DE LA PROPUESTA – FORMATO 1.  16.19.1 Condiciones de experiencia Lote 1 – suministro o compraventa de alimentos. Para Los proponentes del SEGMENTO 1-ECONOMIA POPULAR, Y ACFC</t>
  </si>
  <si>
    <t>formato 1 no firmado.  certificado de experiencia aportado no incliuye quesos o derivados lacteos como olo oferta en el formato 10A</t>
  </si>
  <si>
    <t> 12 - VALLE DEL ABURRA - MEDELLIN	75 - ALTO SINU - TIERRALTA	76 - BAJO SINU - LORICA	77 - CENTRO - MONTERIA	80 - SAN JORGE - PLANETA RICA	81 - SINU MEDIO - CERETE	81 - SINU MEDIO - CIENAGA DE ORO	81 - SINU MEDIO - SAN PELAYO	163 - MONTES DE MARIA - SINCELEJO</t>
  </si>
  <si>
    <t>SUFRUTA SAS</t>
  </si>
  <si>
    <t>901821679-1</t>
  </si>
  <si>
    <t xml:space="preserve"> 16.12 VERIFICACIÓN INEXISTENCIA ANTECEDENTES FISCALES, DISCIPLINARIOS, JUDICIALES, Y DELITOS SEXUALES</t>
  </si>
  <si>
    <t xml:space="preserve">En la consulta de Antecedentes disciplinarios de la Procuraduría con el número de NIT no se encuentra registrado en el sistema.   </t>
  </si>
  <si>
    <t> 5 - MAGDALENA MEDIO - CARACOLI	5 - MAGDALENA MEDIO - MACEO	5 - MAGDALENA MEDIO - PUERTO BERRIO	5 - MAGDALENA MEDIO - PUERTO NARE	5 - MAGDALENA MEDIO - PUERTO TRIUNFO	5 - MAGDALENA MEDIO - YONDO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16 - AREA METROPOLITANA - BARRANQUILLA	16 - AREA METROPOLITANA - GALAPA	16 - AREA METROPOLITANA - MALAMBO	16 - AREA METROPOLITANA - PUERTO COLOMBIA	16 - AREA METROPOLITANA - SOLEDAD	21 - BOGOTA - BOGOTA. D.C.	26 - ZODES NORTE - CARTAGENA DE INDIAS	26 - ZODES NORTE - CLEMENCIA	26 - ZODES NORTE - SANTA CATALINA	26 - ZODES NORTE - SANTA ROSA	26 - ZODES NORTE - TURBACO	26 - ZODES NORTE - TURBANA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36 - NEIRA - CHINAVITA	36 - NEIRA - GARAGOA	36 - NEIRA - MACANAL	36 - NEIRA - PACHAVITA	36 - NEIRA - SAN LUIS DE GACENO	36 - NEIRA - SANTA MARIA	37 - NORTE - BOAVITA	37 - NORTE - COVARACHIA	37 - NORTE - LA UVITA	37 - NORTE - SAN MATEO	37 - NORTE - SATIVANORTE	37 - NORTE - SATIVASUR	37 - NORTE - SOATA	37 - NORTE - SUSACON	37 - NORTE - TIPACOQUE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77 - CENTRO - MONTERIA	82 - ALMEIDAS - CHOCONTA	82 - ALMEIDAS - MACHETA	82 - ALMEIDAS - MANTA	82 - ALMEIDAS - SESQUILE	82 - ALMEIDAS - SUESCA	82 - ALMEIDAS - TIBIRITA	82 - ALMEIDAS - VILLAPINZON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98 - RIO GUAVIARE / RIO INIRIDA - INIRIDA	103 - MUNICIPIO GUAVIARE 1 - CALAMAR	104 - MUNICIPIO GUAVIARE 2 - EL RETORNO	106 - MUNICIPIO GUAVIARE 4 - SAN JOSE DEL GUAVIARE	107 - CENTRO - AGRADO	107 - CENTRO - ALTAMIRA	107 - CENTRO - GARZON	107 - CENTRO - GIGANTE	107 - CENTRO - GUADALUPE	107 - CENTRO - PITAL	107 - CENTRO - SUAZA	107 - CENTRO - TARQUI	109 - NORORIENTE - NEIVA	109 - NORORIENTE - CAMPOALEGRE	109 - NORORIENTE - ALGECIRAS	109 - NORORIENTE - HOBO	109 - NORORIENTE - RIVERA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119 - SANTA MARTA - SANTA MARTA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155 - GARCIA ROVIRA - CAPITANEJO	155 - GARCIA ROVIRA - CARCASI	155 - GARCIA ROVIRA - CERRITO	155 - GARCIA ROVIRA - CONCEPCION	155 - GARCIA ROVIRA - ENCISO	155 - GARCIA ROVIRA - GUACA	155 - GARCIA ROVIRA - MACARAVITA	155 - GARCIA ROVIRA - MALAGA	155 - GARCIA ROVIRA - MOLAGAVITA	155 - GARCIA ROVIRA - SAN ANDRES	155 - GARCIA ROVIRA - SAN JOSE DE MIRANDA	155 - GARCIA ROVIRA - SAN MIGUEL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161 - VELEZ - SANTA HELENA DEL OPON	161 - VELEZ - AGUADA	161 - VELEZ - ALBANIA	161 - VELEZ - BARBOSA	161 - VELEZ - BOLIVAR	161 - VELEZ - CHIPATA	161 - VELEZ - EL PEÑON	161 - VELEZ - FLORIAN	161 - VELEZ - GUAVATA	161 - VELEZ - GÜEPSA	161 - VELEZ - JESUS MARIA	161 - VELEZ - LA BELLEZA	161 - VELEZ - LA PAZ	161 - VELEZ - LANDAZURI	161 - VELEZ - PUENTE NACIONAL	161 - VELEZ - SAN BENITO	161 - VELEZ - SUCRE	161 - VELEZ - VELEZ	164 - MORROSQUILLO - COVEÑAS	164 - MORROSQUILLO - PALMITO	164 - MORROSQUILLO - SAN ONOFRE	164 - MORROSQUILLO - SAN JOSE DE TOLUVIEJO	164 - MORROSQUILLO - SANTIAGO DE TOLU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170 - COPES REG SUR - ATACO	170 - COPES REG SUR - CHAPARRAL	170 - COPES REG SUR - ORTEGA	170 - COPES REG SUR - PLANADAS	170 - COPES REG SUR - RIOBLANCO	170 - COPES REG SUR - SAN ANTONIO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183 - PACIFICO - BUENAVENTURA	185 - MUNICIPIO VAUPES 2 - MITU	190 - MUNICIPIO VICHADA 1 - CUMARIBO	191 - MUNICIPIO VICHADA 2 - LA PRIMAVERA	192 - MUNICIPIO VICHADA 3 - PUERTO CARREÑO	193 - MUNICIPIO VICHADA 4 - SANTA ROSALIA</t>
  </si>
  <si>
    <t>SUMINISTROS NACIONALES LA ROCA SAS</t>
  </si>
  <si>
    <t>901919485-2</t>
  </si>
  <si>
    <t xml:space="preserve">Algunos  documentos aportados para acreditar la experiencia se encuentran a nombre de la empresa COMERCIAL DE SUMINISTROS CEAR S.A.S y no se aporta documento legalmente constituido de sus accionistas, socios o constituyentes para confirmar  la relación con el proponente SUMINISTROS NACIONALES LA ROCA SAS. </t>
  </si>
  <si>
    <t>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11 - URABA - APARTADO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t>
  </si>
  <si>
    <t>TEJIPAZ S.A.S BIC</t>
  </si>
  <si>
    <t>900935823-2</t>
  </si>
  <si>
    <t xml:space="preserve">El oferente presento su propuesta por la plataforma de mi mercado Popular y una vez verificado el tamaño empresarial de acuerdo con el Certificado de Existencia y Representación legal presentado, indica que de conformidad con lo previsto en el artículo 2.2.1.13.2.1 del Decreto 1074 de 2015 y la Resolución 2225 de 2019 del DANE el tamaño de la empresa es PEQUEÑA EMPRESA.  En consecuencia, resulta aplicable el literal C del numeral 2.25.1 del pliego de condiciones definitivo, el cual establece lo siguiente: 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 se exceptúa de esta causal a las microempresas ya que estas hacen parte de la Economía Popular.
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 se exceptúa de esta causal a las microempresas ya que estas hacen parte de la Economía Popular.
</t>
  </si>
  <si>
    <t> 21 - BOGOTA - BOGOTA. D.C.	45 - VALDERRAMA - SOCOTA	91 - SABANA CENTRO - CAJICA	91 - SABANA CENTRO - CHIA	91 - SABANA CENTRO - COGUA	91 - SABANA CENTRO - GACHANCIPA	91 - SABANA CENTRO - NEMOCON	91 - SABANA CENTRO - SOPO	91 - SABANA CENTRO - TABIO	91 - SABANA CENTRO - TOCANCIPA	91 - SABANA CENTRO - ZIPAQUIRA	92 - SABANA OCCIDENTE - COTA	92 - SABANA OCCIDENTE - TENJO	144 - SUR OCCIDENTE - CACOTA	145 - SUR ORIENTE - CHINACOTA	154 - COMUNERA - SIMACOTA</t>
  </si>
  <si>
    <t>TORRES BARRETO CLAUDIA MILENA (PRODUCTOS APICOLAS FLORA REAL)</t>
  </si>
  <si>
    <t>700089902-0</t>
  </si>
  <si>
    <t xml:space="preserve">172 - COPES ESPECIAL IBAGUE - IBAGUE					</t>
  </si>
  <si>
    <t>Transformacion de cacao</t>
  </si>
  <si>
    <t>1124849135-1</t>
  </si>
  <si>
    <t>TRUCHAS PATIO BONITO</t>
  </si>
  <si>
    <t>901808834-3</t>
  </si>
  <si>
    <t>16.5 CERTIFICADO DE EXISTENCIA Y REPRESENTACIÓN LEGAL
16.12 VERIFICACIÓN INEXISTENCIA ANTECEDENTES FISCALES, DISCIPLINARIOS, JUDICIALES, Y DELITOS SEXUALES</t>
  </si>
  <si>
    <t xml:space="preserve">El certificado de existencia y representación legal no cumple con la fecha de expedición, es del (31/03/2025).
En la consulta de Antecedentes disciplinarios de la Procuraduría con el número de NIT no se encuentra registrado en el sistema.   </t>
  </si>
  <si>
    <t>66 - CENTRO - CHIRIGUANA, 66 - CENTRO - CURUMANI, 66 - CENTRO - LA JAGUA DE IBIRICO, 66 - CENTRO - PAILITAS, 68 - NORTE - BECERRIL, 68 - NORTE - LA PAZ, 68 - NORTE - MANAURE BALCON DEL CESAR, 
68 - NORTE - SAN DIEGO, 69 - SUR - PELAYA, 69 - SUR - SAN MARTIN, 113 - MEDIA GUAJIRA - RIOHACHA, 114 - ALTA GUAJIRA - MANAURE, 115 - BAJA GUAJIRA - LA JAGUA DEL PILAR, 115 - BAJA GUAJIRA - SAN 
JUAN DEL CESAR, 115 - BAJA GUAJIRA - URUMITA</t>
  </si>
  <si>
    <t>Villa leones</t>
  </si>
  <si>
    <t>49771505-3</t>
  </si>
  <si>
    <t>8.Manizales	9.Pereira	10.Armenia	14.Ibague	15.Florencia	20.Cundinamarca	21.Bogota	23.Leticia	25.Arauca</t>
  </si>
  <si>
    <t>VISUAL DIDACTICAEDU SAS</t>
  </si>
  <si>
    <t>901445618-1</t>
  </si>
  <si>
    <t>No aporto formato de experiencia</t>
  </si>
  <si>
    <t>Viviana Sanchez Caicedo</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</si>
  <si>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t>
  </si>
  <si>
    <t>66866923-1</t>
  </si>
  <si>
    <t xml:space="preserve">No aporta registro de matrícula mercantil o registro como pequeño productor expedido por la secretaría de agricultura o quien haga sus veces
No aporta certificación de experiencia </t>
  </si>
  <si>
    <t>Yamid Elias Usta Chica</t>
  </si>
  <si>
    <t>1067877340-8</t>
  </si>
  <si>
    <t>61 - NORTE - CALDONO</t>
  </si>
  <si>
    <t>Yamileth Liseth Calambas Cantero</t>
  </si>
  <si>
    <t>1003418481-7</t>
  </si>
  <si>
    <t>La ANCP:CCE. RECHAZA, la presente propuesta teniendo en cuenta que el proponente aporta como SUBSANACION documntos que no fueron solicitados en la etapa de EVALUACION, atendiendo lo establecido en  el numeral 2.25.1 literal Q del PLIEGO DE CONDICIONES AMP ALIMENTOS. 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t>
  </si>
  <si>
    <t>180 - CENTRO - TULUA	181 - SUR - CALI</t>
  </si>
  <si>
    <t>YANETH ANGELICA ESCOBAR</t>
  </si>
  <si>
    <t>31536910-1</t>
  </si>
  <si>
    <t>16.19.1 Condiciones de experiencia Lote 1 – suministro o compraventa de alimentos. Para Los proponentes del SEGMENTO 1-ECONOMIA POPULAR, Y ACFC, 16.6 REGISTRO DE MATRÍCULA MERCANTIL – (EN CASO DE APLICAR), 16.16.1 Registro General de Pequeños Productores de la Agricultura Campesina, Familiar y Comunitaria.</t>
  </si>
  <si>
    <t xml:space="preserve">No aporta certificado de experiencia para los grupos de alimentos a los cuales se presenta
falta registro como pequeño productor o registro mercantil como microempresa
Podrá subsanar este requisito hasta el 17 de julio 2025 a las 11:59pm a través de la plataforma de Mi Mercado Popular </t>
  </si>
  <si>
    <t>El proponente, dentro del término del traslado, No allegó el certificado de matrícula mercantil de persona natural o registro de mi pequeño productor. En consecuencia, resulta aplicable el literal Q del numeral 2.25.1 del pliego de condiciones</t>
  </si>
  <si>
    <t>YEIDI PATRICIA TUMIÑA TUNUBALA</t>
  </si>
  <si>
    <t>1003151183-9</t>
  </si>
  <si>
    <t xml:space="preserve">El formato no está completamente diligenciado. 
Podrá subsanar este requisito hasta el 17 de julio 2025 a las 11:59pm a través de la plataforma de Mi Mercado Popular </t>
  </si>
  <si>
    <t>La Agencia Nacional de Contratación Pública Colombia Compra Eficiente le informa que su oferta es RECHAZADA con razón al numeral 2.25.1 literal Q del pliego de condiciones "Cuando el proponente no subsane, subsane en forma incorrecta o subsane fuera del término fijado en el pliego de condiciones, la información o documentación solicitada respecto de un requisito o documento habilitante.</t>
  </si>
  <si>
    <t> 21 - BOGOTA - BOGOTA. D.C.	91 - SABANA CENTRO - CAJICA	91 - SABANA CENTRO - CHIA	91 - SABANA CENTRO - COGUA	91 - SABANA CENTRO - GACHANCIPA	91 - SABANA CENTRO - NEMOCON	91 - SABANA CENTRO - SOPO	91 - SABANA CENTRO - TABIO	91 - SABANA CENTRO - TOCANCIPA	91 - SABANA CENTRO - ZIPAQUIRA</t>
  </si>
  <si>
    <t>YEISSON ALBEIRO AYALA MORA (YAMM SOLUCIONES INTEGRALES)</t>
  </si>
  <si>
    <t>2969324-8</t>
  </si>
  <si>
    <t>16.6 REGISTRO DE MATRÍCULA MERCANTIL.
16.5 CERTIFICADO DE EXISTENCIA Y REPRESENTACIÓN LEGAL.
16.16.1 Registro General de Pequeños Productores de la Agricultura Campesina, Familiar y Comunitaria para el Lote 1</t>
  </si>
  <si>
    <t>No aporta registro mercantil  como microempresa o registro de pequeño productor.</t>
  </si>
  <si>
    <t xml:space="preserve">El proponente, dentro del término del traslado, No allegó el certificado de matrícula mercantil de persona natural o registro de mi pequeño productor. En consecuencia, resulta aplicable el literal Q del numeral 2.25.1 del pliego de condiciones definitivo, el cual establece lo siguiente:
La Agencia Nacional de Contratación Publica CCE informa al proponente que según el numeral del pliego de condiciones 2.25.1 Causales de rechazo comunes para Lote 1 Suministro o compraventa de Alimentos y Lote 2 Servicios Logísticos, en el numeral Q. Cuando el proponente no subsane, subsane en forma incorrecta o subsane fuera del término fijado en el pliego de condiciones, la información o documentación solicitada respecto de un requisito o documento habilitante. Lo anterior ya que el proponente no presento subsanación </t>
  </si>
  <si>
    <t>25 - ZODES DIQUE - MAHATES, 25 - ZODES DIQUE - ARJONA, 25 - ZODES DIQUE - ARROYOHONDO, 25 - ZODES DIQUE - CALAMAR, 25 - ZODES DIQUE - SAN CRISTOBAL, 25 - ZODES DIQUE - SAN ESTANISLAO, 25 - ZODES DIQUE - SOPLAVIENTO, 25 - ZODES DIQUE - VILLANUEVA, 26 - ZODES NORTE - CARTAGENA DE INDIAS, 26 - ZODES NORTE - CLEMENCIA, 26 - ZODES NORTE - SANTA CATALINA, 26 - ZODES NORTE - SANTA ROSA, 26 - ZODES NORTE - TURBACO, 26 - ZODES NORTE - TURBANA, 27 - ZODES MAGDALENA MEDIO - ARENAL, 27 - ZODES MAGDALENA MEDIO - CANTAGALLO, 27 - ZODES MAGDALENA MEDIO - MORALES, 27 - ZODES MAGDALENA MEDIO - SAN PABLO, 27 - ZODES MAGDALENA MEDIO - SANTA ROSA DEL SUR, 27 - ZODES MAGDALENA MEDIO - SIMITI,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117 - NORTE - ALGARROBO, 117 - NORTE - ARACATACA, 117 - NORTE - CIENAGA, 117 - NORTE - EL RETEN, 117 - NORTE - FUNDACION, 117 - NORTE - PUEBLOVIEJO, 117 - NORTE - ZONA BANANERA, 119 - SANTA MARTA - SANTA MARTA, 120 - SUR - EL BANCO, 120 - SUR - GUAMAL, 140 - CENTRO - ARBOLEDAS, 140 - CENTRO - CUCUTILLA, 140 - CENTRO - GRAMALOTE, 140 - CENTRO - LOURDES, 140 - CENTRO - SALAZAR, 140 - CENTRO - SANTIAGO, 140 - CENTRO - VILLA CARO, 141 - NORTE - BUCARASICA, 141 - NORTE - EL TARRA, 141 - NORTE - SARDINATA, 141 - NORTE - TIBU,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154 - COMUNERA - CHIMA, 154 - COMUNERA - CONFINES, 154 - COMUNERA - CONTRATACION, 154 - COMUNERA - EL GUACAMAYO, 154 - COMUNERA - GALAN, 154 - COMUNERA - GAMBITA, 154 - COMUNERA - GUADALUPE, 154 - COMUNERA - GUAPOTA, 154 - COMUNERA - HATO, 154 - COMUNERA - OIBA, 154 - COMUNERA - PALMAR, 154 - COMUNERA - PALMAS DEL SOCORRO, 154 - COMUNERA - SIMACOTA, 154 - COMUNERA - SOCORRO, 154 - COMUNERA - SUAITA,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158 - SOTO NORTE - CALIFORNIA, 158 - SOTO NORTE - CHARTA, 158 - SOTO NORTE - MATANZA, 158 - SOTO NORTE - SURATA, 158 - SOTO NORTE - VETAS,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t>
  </si>
  <si>
    <t>YEISSON GUSTAVO RODRIGUEZ VILLAMIZAR</t>
  </si>
  <si>
    <t>1098626113-9</t>
  </si>
  <si>
    <t xml:space="preserve">1098626113-9
</t>
  </si>
  <si>
    <t>PRESENTA EXPERENCIA PARA UN SOLO GRUPO DE ALIMENTOS (FRUTAS FRESCAS) NO APORTA EXPERIENCIA PARA EL GRUPO (VERDURAS/HORTALIZAS Y DERIVADOS)</t>
  </si>
  <si>
    <t>12 - VALLE DEL ABURRA - MEDELLIN	16 - AREA METROPOLITANA - BARRANQUILLA	21 - BOGOTA - BOGOTA. D.C.	26 - ZODES NORTE - CARTAGENA DE INDIAS	67 - NOROCCIDENTAL - BOSCONIA	68 - NORTE - AGUSTIN CODAZZI	68 - NORTE - VALLEDUPAR	69 - SUR - AGUACHICA	142 - OCCIDENTE - OCAÑA	160 - METROPOLITANA - BUCARAMANGA</t>
  </si>
  <si>
    <t>YIHANNA SOFIA COSTA ARANDA (YSCA)</t>
  </si>
  <si>
    <t>16.16.4 Registro Único Tributario
16.19.1 Condiciones de experiencia Lote 1 – suministro o compraventa de alimentos. Para Los proponentes del SEGMENTO 1-ECONOMIA POPULAR, Y ACFC</t>
  </si>
  <si>
    <t>1003275730-0</t>
  </si>
  <si>
    <t>El RUT se encuentra bloqueado por contraseña 
No aporta experiencia para todos los grupos de alimentos a los que se presentó (chocolate de mesa sin azúcar)</t>
  </si>
  <si>
    <t>48 - BAJO OCCIDENTE - RISARALDA</t>
  </si>
  <si>
    <t>Yoan Andres posada salazar</t>
  </si>
  <si>
    <t xml:space="preserve">16.3 CARTA DE PRESENTACIÓN DE LA PROPUESTA – FORMATO 1
16.9 - CERTIFICADO DE PAGOS DE SEGURIDAD SOCIAL Y APORTES PARAFISCALES (PERSONAS JURÍDICAS) – FORMATO 5.
16.14 CONSULTA CERTIFICADO REDAM - REGISTRO DE DEUDORES ALIMENTARIOS MOROSOS
</t>
  </si>
  <si>
    <t>1112128585-5</t>
  </si>
  <si>
    <t>No aporta formato 1 Carta de Presentación de la propuesta
No aporta Declaración Juramentada de personal a cargo
No aporta Certificado de REDAM</t>
  </si>
  <si>
    <t>Rainer José Gutiérrez Granados / LIDA HERNANDEZ</t>
  </si>
  <si>
    <t>Yurany Nino Aragon</t>
  </si>
  <si>
    <t>1106392884</t>
  </si>
  <si>
    <t>1106392884-0</t>
  </si>
  <si>
    <t>59 - CENTRO - CAJIBIO	59 - CENTRO - EL TAMBO	59 - CENTRO - MORALES	59 - CENTRO - PIENDAMO - TUNIA	59 - CENTRO - POPAYAN	59 - CENTRO - TIMBIO	59 - CENTRO - PURACE	59 - CENTRO - Silvia	112 - SUR - ACEVEDO	112 - SUR - ELIAS	112 - SUR - ISNOS	112 - SUR - OPORAPA	112 - SUR - PALESTINA	112 - SUR - PITALITO	112 - SUR - SALADOBLANCO	112 - SUR - SAN AGUSTIN	112 - SUR - TIMANA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t>
  </si>
  <si>
    <t>YUTSE SALUD COOPERATIVA MULTIACTIVA (Yutse salud cooperativa)</t>
  </si>
  <si>
    <t>901666301-9</t>
  </si>
  <si>
    <t xml:space="preserve">El proponente en el término de este traslado debe allegar acta del órgano social competente, en donde indiquen que el Representante Legal, no tiene limitaciones de cuantía para contratar, esta acta debe tener fecha igual o anterior al 3 de junio de 2025. </t>
  </si>
  <si>
    <t>21 - BOGOTA - BOGOTA. D.C. 91 - SABANA CENTRO - CAJICA 91 - SABANA CENTRO - CHIA 91 - SABANA CENTRO - SOPO 91 - SABANA CENTRO - TOCANCIPA 91 - SABANA CENTRO - ZIPAQUIRA  92 - SABANA OCCIDENTE - COTA  92 - SABANA OCCIDENTE - FACATATIVA  92 - SABANA OCCIDENTE - FUNZA  92 - SABANA OCCIDENTE - MADRID  92 - SABANA OCCIDENTE - MOSQUERA  93 - SOACHA - SOACHA</t>
  </si>
  <si>
    <t>ZURYCH CHOCOLATE ARTESANAL SAS</t>
  </si>
  <si>
    <t>901585385-9</t>
  </si>
  <si>
    <t xml:space="preserve">901585385-9 </t>
  </si>
  <si>
    <t>ALCANCE</t>
  </si>
  <si>
    <t>Resultado \ Subsanó</t>
  </si>
  <si>
    <t>TOTAL</t>
  </si>
  <si>
    <t>Avance</t>
  </si>
  <si>
    <t>HABILITADO SUBSANACIÓN</t>
  </si>
  <si>
    <t>HABILITADO PARC. SUBSAN.</t>
  </si>
  <si>
    <t>AVANCE TOTAL</t>
  </si>
  <si>
    <t>Total</t>
  </si>
  <si>
    <t>Evaluación Completa</t>
  </si>
  <si>
    <t>Evaluados</t>
  </si>
  <si>
    <t>NIT/CC</t>
  </si>
  <si>
    <t>PLATAFORMA PRESENTACIÓN DE OFERTA</t>
  </si>
  <si>
    <t>RESULTADO EVALUACIÓN:
HABILITADO 
NO HABILITADO
RECHAZADO</t>
  </si>
  <si>
    <t>INDIQUE SEGÚN APLIQUE 
¿QUE DEBE SUBSANAR? 
MOTIVO DE RECHAZO</t>
  </si>
  <si>
    <t>CORRECCIONES PARA NFORME DEFINITIVO</t>
  </si>
  <si>
    <t>MI MERCADO POPULAR</t>
  </si>
  <si>
    <t>No diliegenció el formato 10A  oferta económica, razón por la cual, se rechaza la oferta de conformidad con lo establecido en el item 2.25 CAUSALES DE RECHAZO, literal  “O. La omisión de la propuesta económica o Factor Económico...”.</t>
  </si>
  <si>
    <t>Comercializadoras de Alimentos Barragan</t>
  </si>
  <si>
    <t>APIARIO MIELES  POLEN</t>
  </si>
  <si>
    <t>88231132</t>
  </si>
  <si>
    <t>KATAKANAN COFFE</t>
  </si>
  <si>
    <r>
      <t xml:space="preserve">No diligenció los valores de la oferta económica, formato 10A, razón por la cual, se rechaza la oferta de conformidad con lo establecido en el item 2.25 CAUSALES DE RECHAZO, literal  “O. La omisión de la propuesta económica o Factor Económico..." </t>
    </r>
    <r>
      <rPr>
        <i/>
        <sz val="11"/>
        <color rgb="FF000000"/>
        <rFont val="Arial"/>
        <family val="2"/>
      </rPr>
      <t>"...o si el precio ofrecido para algún ítem es cero (o) o no es cotizado.”</t>
    </r>
  </si>
  <si>
    <t>901840027</t>
  </si>
  <si>
    <t>asociacion de mujeres desplazadas de villanueva</t>
  </si>
  <si>
    <t>90901500541-7</t>
  </si>
  <si>
    <t>ASOPECAM</t>
  </si>
  <si>
    <t>ASOCOLOMBIA rural</t>
  </si>
  <si>
    <t>Asopeprodecam</t>
  </si>
  <si>
    <t>asoguanbosi</t>
  </si>
  <si>
    <t>TIENDA OLIVA B19</t>
  </si>
  <si>
    <t>901059821-1</t>
  </si>
  <si>
    <t>1062307557</t>
  </si>
  <si>
    <t>BERRYLANDIA</t>
  </si>
  <si>
    <t>52935011-1</t>
  </si>
  <si>
    <t>8120068291-1</t>
  </si>
  <si>
    <t>asociacion de campesinos y campesinas de la apartada de Valencia</t>
  </si>
  <si>
    <t>ASORIOFRIO</t>
  </si>
  <si>
    <t>Valliety Co</t>
  </si>
  <si>
    <t>1065616779</t>
  </si>
  <si>
    <t>901836319</t>
  </si>
  <si>
    <t>90166988-3</t>
  </si>
  <si>
    <t>QUINUA DE LOS ANDES</t>
  </si>
  <si>
    <t>1040032337</t>
  </si>
  <si>
    <t>asociacion de campesinos y agricultores del corregimiento La playa Nuestras raices</t>
  </si>
  <si>
    <t>1005077978</t>
  </si>
  <si>
    <t>ASOBANAPARE</t>
  </si>
  <si>
    <t>La oferta económica es presentada por proponente distinto, razón por la cual, se rechaza la oferta, de conformidad con el literal “E. Presentación de propuestas por un proponente distinto al que aparece en los documentos soporte o anexos de la oferta…”.</t>
  </si>
  <si>
    <t>901694842</t>
  </si>
  <si>
    <t>860066-7</t>
  </si>
  <si>
    <t>901116393-3</t>
  </si>
  <si>
    <t> No diliegenció el formato 10A  oferta económica, razón por la cual, se rechaza la oferta de conformidad con lo establecido en el item 2.25 CAUSALES DE RECHAZO, literal  “O. La omisión de la propuesta económica o Factor Económico...”.</t>
  </si>
  <si>
    <t xml:space="preserve"> No diliegenció el formato 10A  oferta económica, razón por la cual, se rechaza la oferta de conformidad con lo establecido en el item 2.25 CAUSALES DE RECHAZO, literal  “O. La omisión de la propuesta económica o Factor Económico...”.</t>
  </si>
  <si>
    <t>76326853</t>
  </si>
  <si>
    <t>1116258662-1</t>
  </si>
  <si>
    <t>asociacion ambiental colombia verde y sotenible</t>
  </si>
  <si>
    <t>No diligenció los valores de la oferta económica, formato 10A, razón por la cual, se rechaza la oferta de conformidad con lo establecido en el item 2.25 CAUSALES DE RECHAZO, literal  “O. La omisión de la propuesta económica o Factor Económico..." "...o si el precio ofrecido para algún ítem es cero (o) o no es cotizado.”</t>
  </si>
  <si>
    <t>GRUPO SANTAMARIA  ASOCIADOS SAS</t>
  </si>
  <si>
    <t xml:space="preserve">No diliegenció el formato 10A  oferta económica, razón por la cual, se rechaza la oferta de conformidad con lo establecido en el item 2.25 CAUSALES DE RECHAZO, literal  “O. La omisión de la propuesta económica o Factor Económico...”.
</t>
  </si>
  <si>
    <t>1110596826</t>
  </si>
  <si>
    <t>SE RECHAZA OFERTA PORQUE EL PROPONENTE SE PRESENTA A LOS MISMOS GRUPOS DE ALIMENTOS COMO PROPONENTE SINGULAR Y COMO PARTE DE CONSORCIO. EN ESTE SENTIDO SE HACE EFECTIVA LA CAUSAL DE RECHAZO DEL NUMERAL 2.25.2 LITEAL A</t>
  </si>
  <si>
    <t xml:space="preserve">La oferta es presentada por proponente distinto, razón por la cual, se rechaza la oferta, de conformidad el item 2.25 CAUSALES DE RECHAZO  del literal “E. Presentación de propuestas por un proponente distinto al que aparece en los documentos soporte o anexos de la oferta…”.
</t>
  </si>
  <si>
    <t>ASOCIACION DE PRODUCTORES AGROPECUARIOS Y PISCICOLAS DE LA VEREDA ARMENIA EN EL MUNICIPIO DE CANALET</t>
  </si>
  <si>
    <t>ASOCIACION DE JOVENES CORAZON INCLUYENTE DEL CORREGIMIENTO DE FLECHA TUCHIN</t>
  </si>
  <si>
    <t>La oferta es presentada por proponente distinto, razón por la cual, se rechaza la oferta, de conformidad el item 2.25 CAUSALES DE RECHAZO  del literal “E. Presentación de propuestas por un proponente distinto al que aparece en los documentos soporte o anexos de la oferta…”.</t>
  </si>
  <si>
    <t>900639057-9</t>
  </si>
  <si>
    <t>ASOCIACION ORGANIZACION DE ETNIAS AFRODESCENDIENTES DEL MUNICIPIO DE TUCHIN CORDOBA</t>
  </si>
  <si>
    <r>
      <t xml:space="preserve">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</si>
  <si>
    <t>NO SE PUBLICÓ RESULTADO DE LA EVALUACIÓN DEL LOTE 1: HABILITADO</t>
  </si>
  <si>
    <t>asociacion pescadores y agricultores de barranca nueva</t>
  </si>
  <si>
    <t>RECHAZADO LOTE 2 SEG 1 
HABILITADO LOTE 1 SEG 1</t>
  </si>
  <si>
    <r>
      <t>LOTE 2: No diligenció el formato 10B  oferta económica, razón por la cual, se rechaza la oferta de conformidad con lo establecido en el item 2.25 CAUSALES DE RECHAZO, literal  “</t>
    </r>
    <r>
      <rPr>
        <i/>
        <sz val="11"/>
        <color rgb="FF000000"/>
        <rFont val="Arial"/>
        <family val="2"/>
      </rPr>
      <t>O. La omisión de la propuesta económica o Factor Económico...”</t>
    </r>
  </si>
  <si>
    <t>No diliegenció el formato 10A  oferta económica, razón por la cual, se rechaza la oferta de conformidad con lo establecido en el item 2.25 CAUSALES DE RECHAZO, literal  “O. La omisión de la propuesta económica o Factor Económico...”.El cotizador de la oferta económica se presentó con todos los valores en cero (0)</t>
  </si>
  <si>
    <t>ESTE NIT PERTENECE A ASOCIACÓN AGROPECUARIA ECOLOGICA SOSTENIBLE CATIVO
NO SE PUBLICÓ RECHAZO PARA EL LOTE 2: PÓLIZA</t>
  </si>
  <si>
    <t>asociacion de pequenos productores cosecheros del rio Sinu</t>
  </si>
  <si>
    <r>
      <t xml:space="preserve">LOTE 2: 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</si>
  <si>
    <t>Asociacion agropecuaria de cacaocultores victimas Aroma de Paz</t>
  </si>
  <si>
    <t>901807084-1</t>
  </si>
  <si>
    <t xml:space="preserve">LOTE 1: No diliegenció el formato 10A  oferta económica, razón por la cual, se rechaza la oferta de conformidad con lo establecido en el item 2.25 CAUSALES DE RECHAZO, literal  “O. La omisión de la propuesta económica o Factor Económico...”.
LOTE 2: El proponente no presentó la garantía de seriedad de la propuesta, razón por la cual, se rechaza la oferta de conformidad con lo establecido en el item 2.25 CAUSALES DE RECHAZO, literal  "R. La no entrega de la garantía de seriedad de la oferta junto con la propuesta".
</t>
  </si>
  <si>
    <t>ESTE NIT PERTENECE A ASOCIACION DE CAMPESINOS SINUANOS SEMBRADORES DE ESPERANZA
EL NIT CORRECTO ES: 901223605-1</t>
  </si>
  <si>
    <t>El proponente no presentó la garantía de seriedad de la propuesta, razón por la cual, se rechaza la oferta de conformidad con lo establecido en el item 2.25 CAUSALES DE RECHAZO, literal  "R. La no entrega de la garantía de seriedad de la oferta junto con la propuesta".</t>
  </si>
  <si>
    <r>
      <t xml:space="preserve">LOTE 1: No diliegenció el formato 10A  oferta económica, razón por la cual, se rechaza la oferta de conformidad con lo establecido en el item 2.25 CAUSALES DE RECHAZO, literal  </t>
    </r>
    <r>
      <rPr>
        <i/>
        <sz val="11"/>
        <color rgb="FF000000"/>
        <rFont val="Arial"/>
        <family val="2"/>
      </rPr>
      <t xml:space="preserve">“O. La omisión de la propuesta económica o Factor Económico...”.
</t>
    </r>
    <r>
      <rPr>
        <sz val="11"/>
        <color rgb="FF000000"/>
        <rFont val="Arial"/>
        <family val="2"/>
      </rPr>
      <t xml:space="preserve">
LOTE 2: 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r>
      <rPr>
        <sz val="11"/>
        <color rgb="FF000000"/>
        <rFont val="Arial"/>
        <family val="2"/>
      </rPr>
      <t>.</t>
    </r>
  </si>
  <si>
    <t>No diliegenció el formato 10A  oferta económica de la Adenda 7, razón por la cual, se rechaza la oferta de conformidad con lo establecido en el item 2.25 CAUSALES DE RECHAZO, literal  “O. La omisión de la propuesta económica o Factor Económico...”.</t>
  </si>
  <si>
    <t>AGROINDUSTRIA FIQUITIVA PENA SAS</t>
  </si>
  <si>
    <t>RECHAZADO LOTE 1  Y LOTE 2</t>
  </si>
  <si>
    <r>
      <t xml:space="preserve">LOTE 1: El proponente presento su oferta a través de la plataforma Mi mercado Popular, siendo de tamaño Pequeña Empresa, razón por la cual, se rechaza la oferta de conformidad con lo establecido en el item 2.2.5 CAUSALES DE RECHAZO, literal </t>
    </r>
    <r>
      <rPr>
        <i/>
        <sz val="11"/>
        <color rgb="FF000000"/>
        <rFont val="Arial"/>
        <family val="2"/>
      </rPr>
      <t xml:space="preserve">"C.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
</t>
    </r>
    <r>
      <rPr>
        <sz val="11"/>
        <color rgb="FF000000"/>
        <rFont val="Arial"/>
        <family val="2"/>
      </rPr>
      <t xml:space="preserve">
LOTE 2: El proponente no presentó la garantía de seriedad de la propuesta, razón por la cual, se rechaza la oferta de conformidad con lo establecido en el item 2.25 CAUSALES DE RECHAZO, literal  </t>
    </r>
    <r>
      <rPr>
        <i/>
        <sz val="11"/>
        <color rgb="FF000000"/>
        <rFont val="Arial"/>
        <family val="2"/>
      </rPr>
      <t xml:space="preserve">"R. La no entrega de la garantía de seriedad de la oferta junto con la propuesta".
</t>
    </r>
    <r>
      <rPr>
        <sz val="11"/>
        <color rgb="FF000000"/>
        <rFont val="Arial"/>
        <family val="2"/>
      </rPr>
      <t xml:space="preserve">
</t>
    </r>
  </si>
  <si>
    <t>ESTE NIT ES INCORRECTO, EL CORRECTO ES: 901456688-2</t>
  </si>
  <si>
    <r>
      <t xml:space="preserve">LOTE 1: No aportó la oferta económica, formato 10A, razón por la cual, se rechaza la oferta de conformidad con lo establecido en el item 2.25 CAUSALES DE RECHAZO, literal  “O. La omisión de la propuesta económica o Factor Económico...”
LOTE 2: 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</si>
  <si>
    <t>NIT CORRECTO ES: 901534443-1</t>
  </si>
  <si>
    <t>GARCIALOPEZ SOLUCIONES LOGISTICAS SAS</t>
  </si>
  <si>
    <t>NIT CORRECTO ES: 901904423-0
ESTA NO ES LA CAUSAL DE RECHAZO DEL PROPONENTE. LA OFERTA SE RECHAZA POR NO ALLEGAR LA GARANTÍA DE SERIEDAD DE LA OFERTA</t>
  </si>
  <si>
    <t>MAYERLI GUZMAN</t>
  </si>
  <si>
    <r>
      <rPr>
        <sz val="11"/>
        <color rgb="FF000000"/>
        <rFont val="Arial"/>
        <family val="2"/>
      </rPr>
      <t xml:space="preserve">LOTE 1 Y LOTE 2: 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</si>
  <si>
    <t>PANIFICADORA PAICOLENA SAS</t>
  </si>
  <si>
    <r>
      <t xml:space="preserve">El proponente presento su oferta a través de la plataforma Mi mercado Popular, siendo de tamaño Pequeña Empresa, razón por la cual, se rechaza la oferta de conformidad con lo establecido en el item 2.2.5 CAUSALES DE RECHAZO, literal </t>
    </r>
    <r>
      <rPr>
        <i/>
        <sz val="11"/>
        <color rgb="FF000000"/>
        <rFont val="Arial"/>
        <family val="2"/>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</si>
  <si>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r>
      <t xml:space="preserve">El proponente presento su oferta a través de la plataforma Mi mercado Popular, siendo de tamaño mediana Empresa, razón por la cual, se rechaza la oferta de conformidad con lo establecido en el item 2.2.5 CAUSALES DE RECHAZO, literal </t>
    </r>
    <r>
      <rPr>
        <i/>
        <sz val="11"/>
        <color rgb="FF000000"/>
        <rFont val="Arial"/>
        <family val="2"/>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</si>
  <si>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t>asociacion de mujeres axe para los negros</t>
  </si>
  <si>
    <r>
      <t xml:space="preserve">El proponente presento su oferta a través de la plataforma Mi mercado Popular, siendo de tamaño Gran Empresa, razón por la cual, se rechaza la oferta de conformidad con lo establecido en el item 2.2.5 CAUSALES DE RECHAZO, literal </t>
    </r>
    <r>
      <rPr>
        <i/>
        <sz val="11"/>
        <color rgb="FF000000"/>
        <rFont val="Arial"/>
        <family val="2"/>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</si>
  <si>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t>LACTEOS LA PEREIRANA SAS</t>
  </si>
  <si>
    <t>CITRUS FRUVER SAS</t>
  </si>
  <si>
    <t>ASOCIACION DE PRODUCTORES PROCESADORES Y COMERCIALIZADORES DE MARANON Y OTRAS FRUTAS DE CORDOBA Y SU</t>
  </si>
  <si>
    <t>TEJIPAZ SAS BIC</t>
  </si>
  <si>
    <t>900938823-2</t>
  </si>
  <si>
    <t>EL (LOS) REQUISITO (S) DEFINIDOS EN EL PLIEGO NO SE CUMPLE (N) Y SE DEBE (N) SUBSANAR</t>
  </si>
  <si>
    <t>16.7 DOCUMENTO DE IDENTIDAD (Proponente o Representante Legal)</t>
  </si>
  <si>
    <t xml:space="preserve">16.12 VERIFICACIÓN INEXISTENCIA ANTECEDENTES FISCALES, 
DISCIPLINARIOS, JUDICIALES, Y DELITOS SEXUALES </t>
  </si>
  <si>
    <t>SUBREGIÓN/MUNICIPIO</t>
  </si>
  <si>
    <t>NIT</t>
  </si>
  <si>
    <t>NIT2</t>
  </si>
  <si>
    <t>RESULTADO EVALUACION REQUISITOS HABILITANTES
JURÍDICOS Y TÉCNICOS</t>
  </si>
  <si>
    <t>EL (LOS) REQUISITO (S) DEFINIDOS EN EL PLIEGO QUE SE RELACIONAN NO SE CUMPLE (N) Y SE DEBE (N) SUBSANAR</t>
  </si>
  <si>
    <t>CAPRODE</t>
  </si>
  <si>
    <t>NO APLICA</t>
  </si>
  <si>
    <t xml:space="preserve">NO APLICA </t>
  </si>
  <si>
    <r>
      <t xml:space="preserve">LOTE 2: El proponente no presentó la garantía de seriedad de la propuesta, razón por la cual, se rechaza la oferta de conformidad con lo establecido en el item 2.25 CAUSALES DE RECHAZO, literal </t>
    </r>
    <r>
      <rPr>
        <i/>
        <sz val="11"/>
        <color rgb="FF000000"/>
        <rFont val="Arial"/>
        <family val="2"/>
      </rPr>
      <t>"R. La no entrega de la garantía de seriedad de la oferta junto con la propuesta".</t>
    </r>
  </si>
  <si>
    <t>"LOTE 2: El proponente no presentó la garantía de seriedad de la propuesta, razón por la cual, se rechaza la oferta de conformidad con lo establecido en el item 2.25 CAUSALES DE RECHAZO, literal  ""R. La no entrega de la garantía de seriedad de la oferta junto con la propuesta"".
"</t>
  </si>
  <si>
    <t> LOTE 2: El proponente no presentó la garantía de seriedad de la propuesta, razón por la cual, se rechaza la oferta de conformidad con lo establecido en el item 2.25 CAUSALES DE RECHAZO, literal  "R. La no entrega de la garantía de seriedad de la oferta junto con la propuesta".</t>
  </si>
  <si>
    <t xml:space="preserve">901805936-2
</t>
  </si>
  <si>
    <t>LOTE 2: El proponente no presentó la garantía de seriedad de la propuesta, razón por la cual, se rechaza la oferta de conformidad con lo establecido en el item 2.25 CAUSALES DE RECHAZO, literal "R. La no entrega de la garantía de seriedad de la oferta junto con la propuesta".</t>
  </si>
  <si>
    <t xml:space="preserve">901867388-1
</t>
  </si>
  <si>
    <t xml:space="preserve">901796782-5
</t>
  </si>
  <si>
    <t xml:space="preserve">901831758-8
</t>
  </si>
  <si>
    <t>901904423-0</t>
  </si>
  <si>
    <t>Se allega el formato 10A sin la hoja cotizador, por lo que no se encuentra completo</t>
  </si>
  <si>
    <t>25 - ZODES DIQUE - MAHATES	25 - ZODES DIQUE - ARJONA	25 - ZODES DIQUE - SAN ESTANISLAO	25 - ZODES DIQUE - VILLANUEVA	26 - ZODES NORTE - CARTAGENA DE INDIAS	26 - ZODES NORTE - SANTA ROSA	29 - ZODES MONTES DE MARIA - EL CARMEN DE BOLIVAR	29 - ZODES MONTES DE MARIA - MARIA LA BAJA</t>
  </si>
  <si>
    <t>12 - VALLE DEL ABURRA - MEDELLIN	75 - ALTO SINU - TIERRALTA	76 - BAJO SINU - LORICA	77 - CENTRO - MONTERIA	80 - SAN JORGE - PLANETA RICA	81 - SINU MEDIO - CERETE	81 - SINU MEDIO - CIENAGA DE ORO	81 - SINU MEDIO - SAN PELAYO	163 - MONTES DE MARIA - SINCELEJO</t>
  </si>
  <si>
    <t>Sufruta SAS</t>
  </si>
  <si>
    <t>901924937 - 1</t>
  </si>
  <si>
    <t xml:space="preserve">900283895-3
</t>
  </si>
  <si>
    <t>ASOCIACION DE CAMPESINOS VIDA DEL BARRIO PALMASORIANA DE PLANETA RICA</t>
  </si>
  <si>
    <t xml:space="preserve">901717913-6
</t>
  </si>
  <si>
    <t xml:space="preserve">901674654-7
</t>
  </si>
  <si>
    <t xml:space="preserve">900125176-1
</t>
  </si>
  <si>
    <t>asociacion de campesinos porcicultores agroindustriales de ayapel</t>
  </si>
  <si>
    <t xml:space="preserve">901708850-2
</t>
  </si>
  <si>
    <t>900879625-0</t>
  </si>
  <si>
    <t>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16 - AREA METROPOLITANA - BARRANQUILLA	16 - AREA METROPOLITANA - GALAPA	16 - AREA METROPOLITANA - MALAMBO	16 - AREA METROPOLITANA - PUERTO COLOMBIA	16 - AREA METROPOLITANA - SOLEDAD	21 - BOGOTA - BOGOTA. D.C.	30 - CENTRO - CHIQUIZA	30 - CENTRO - CHIVATA	30 - CENTRO - COMBITA	30 - CENTRO - CUCAITA	30 - CENTRO - MOTAVITA	30 - CENTRO - OICATA	30 - CENTRO - SAMACA	30 - CENTRO - SIACHOQUE	30 - CENTRO - SORA	30 - CENTRO - SORACA	30 - CENTRO - SOTAQUIRA	30 - CENTRO - TOCA	30 - CENTRO - TUNJA	30 - CENTRO - TUTA	31 - DISTRITO ESPECIAL CUBARA - CUBARA	50 - NORTE - AGUADAS	50 - NORTE - ARANZAZU	50 - NORTE - PACORA	50 - NORTE - SALAMINA	66 - CENTRO - CHIMICHAGUA	66 - CENTRO - CHIRIGUANA	66 - CENTRO - CURUMANI	66 - CENTRO - LA JAGUA DE IBIRICO	66 - CENTRO - PAILITAS	66 - CENTRO - TAMALAMEQUE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82 - ALMEIDAS - CHOCONTA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VERGARA	85 - GUALIVA - VILLETA	86 - GUAVIO - GACHALA	86 - GUAVIO - GACHETA	86 - GUAVIO - GAMA	86 - GUAVIO - GUASCA	86 - GUAVIO - GUATAVITA	86 - GUAVIO - JUNIN	86 - GUAVIO - LA CALERA	86 - GUAVIO - UBALA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103 - MUNICIPIO GUAVIARE 1 - CALAMAR	104 - MUNICIPIO GUAVIARE 2 - EL RETORNO	105 - MUNICIPIO GUAVIARE 3 - MIRAFLORES	106 - MUNICIPIO GUAVIARE 4 - SAN JOSE DEL GUAVIARE	109 - NORORIENTE - NEIVA	113 - MEDIA GUAJIRA - RIOHACHA	113 - MEDIA GUAJIRA - DIBULLA	114 - ALTA GUAJIRA - MAICAO	114 - ALTA GUAJIRA - MANAURE	114 - ALTA GUAJIRA - URIBIA	115 - BAJA GUAJIRA - ALBANIA	115 - BAJA GUAJIRA - BARRANCAS	115 - BAJA GUAJIRA - DISTRACCION	115 - BAJA GUAJIRA - EL MOLINO	115 - BAJA GUAJIRA - FONSECA	115 - BAJA GUAJIRA - HATONUEVO	115 - BAJA GUAJIRA - LA JAGUA DEL PILAR	115 - BAJA GUAJIRA - SAN JUAN DEL CESAR	115 - BAJA GUAJIRA - URUMITA	115 - BAJA GUAJIRA - VILLANUEVA	116 - CENTRO - ARIGUANI	116 - CENTRO - CHIVOLO	116 - CENTRO - NUEVA GRANADA	116 - CENTRO - PLATO	116 - CENTRO - SABANAS DE SAN ANGEL	116 - CENTRO - TENERIFE	117 - NORTE - ALGARROBO	117 - NORTE - ARACATACA	117 - NORTE - CIENAGA	117 - NORTE - EL RETEN	117 - NORTE - FUNDACION	117 - NORTE - PUEBLOVIEJO	117 - NORTE - ZONA BANANERA	118 - RIO - CERRO DE SAN ANTONIO	118 - RIO - CONCORDIA	118 - RIO - EL PIÑON	118 - RIO - PEDRAZA	118 - RIO - PIVIJAY	118 - RIO - REMOLINO	118 - RIO - SALAMINA	118 - RIO - SITIONUEVO	118 - RIO - ZAPAYAN	119 - SANTA MARTA - SANTA MARTA	120 - SUR - EL BANCO	120 - SUR - GUAMAL	120 - SUR - PIJIÑO DEL CARMEN	120 - SUR - SAN SEBASTIAN DE BUENAVISTA	120 - SUR - SAN ZENON	120 - SUR - SANTA ANA	120 - SUR - SANTA BARBARA DE PINTO	125 - CAPITAL - CORDILLERA - VILLAVICENCIO	125 - CAPITAL - CORDILLERA - CUMARAL	125 - CAPITAL - CORDILLERA - EL CALVARIO	125 - CAPITAL - CORDILLERA - RESTREPO	125 - CAPITAL - CORDILLERA - SAN JUANITO	157 - YARIGUIES - BARRANCABERMEJA	157 - YARIGUIES - BETULIA	157 - YARIGUIES - EL CARMEN DE CHUCURI	157 - YARIGUIES - PUERTO WILCHES	157 - YARIGUIES - SABANA DE TORRES	157 - YARIGUIES - SAN VICENTE DE CHUCURI	157 - YARIGUIES - CIMITARRA	157 - YARIGUIES - PUERTO PARRA	159 - SOTO NORTE / METROPOLITANA - TONA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162 - MOJANA - GUARANDA	162 - MOJANA - MAJAGUAL	162 - MOJANA - SUCRE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</si>
  <si>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 xml:space="preserve">901282887-3
</t>
  </si>
  <si>
    <t xml:space="preserve">901071618-3
</t>
  </si>
  <si>
    <t>DISTRIPOLLO DANNY GUAVIARE SAS</t>
  </si>
  <si>
    <t xml:space="preserve">901744780-8
</t>
  </si>
  <si>
    <t xml:space="preserve">1109490015
</t>
  </si>
  <si>
    <t>Chorizos don Gilbert (YARLEY XIOMARA OSPINA CAMACHO)</t>
  </si>
  <si>
    <t xml:space="preserve">818002063
</t>
  </si>
  <si>
    <t xml:space="preserve">901806708-4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</si>
</sst>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Arial"/>
      <family val="2"/>
    </font>
    <font>
      <sz val="11"/>
      <color rgb="FF000000"/>
      <name val="Arial"/>
      <family val="2"/>
    </font>
    <font>
      <sz val="10"/>
      <name val="Arial"/>
      <family val="2"/>
    </font>
    <font>
      <sz val="11"/>
      <name val="Arial"/>
      <family val="2"/>
    </font>
    <font>
      <b/>
      <sz val="11"/>
      <color rgb="FF000000"/>
      <name val="Arial"/>
      <family val="2"/>
    </font>
    <font>
      <i/>
      <sz val="11"/>
      <color rgb="FF000000"/>
      <name val="Arial"/>
      <family val="2"/>
    </font>
    <font>
      <b/>
      <sz val="12"/>
      <color rgb="FF000000"/>
      <name val="Arial"/>
      <family val="2"/>
    </font>
    <font>
      <sz val="12"/>
      <color rgb="FF000000"/>
      <name val="Arial"/>
      <family val="2"/>
    </font>
    <font>
      <u/>
      <sz val="11"/>
      <color theme="1"/>
      <name val="Arial"/>
      <family val="2"/>
    </font>
    <font>
      <sz val="11"/>
      <color rgb="FF000000"/>
      <name val="Calibri"/>
      <family val="2"/>
      <scheme val="minor"/>
    </font>
    <font>
      <sz val="11"/>
      <color theme="1"/>
      <name val="Calibri"/>
      <family val="2"/>
      <scheme val="minor"/>
    </font>
    <font>
      <b/>
      <sz val="11"/>
      <color theme="1"/>
      <name val="Calibri"/>
      <family val="2"/>
      <scheme val="minor"/>
    </font>
    <font>
      <b/>
      <sz val="11"/>
      <color theme="1"/>
      <name val="Arial"/>
      <family val="2"/>
    </font>
    <font>
      <b/>
      <sz val="11"/>
      <name val="Arial"/>
      <family val="2"/>
    </font>
    <font>
      <u/>
      <sz val="11"/>
      <color theme="1"/>
      <name val="Calibri"/>
      <family val="2"/>
      <scheme val="minor"/>
    </font>
    <font>
      <sz val="11"/>
      <color rgb="FF000000"/>
      <name val="Arial"/>
    </font>
    <font>
      <b/>
      <sz val="11"/>
      <name val="Calibri"/>
      <family val="2"/>
      <scheme val="minor"/>
    </font>
    <font>
      <sz val="11"/>
      <name val="Calibri"/>
      <family val="2"/>
      <scheme val="minor"/>
    </font>
    <font>
      <sz val="11"/>
      <color rgb="FF191B23"/>
      <name val="Poppins"/>
    </font>
    <font>
      <sz val="11"/>
      <name val="Poppins"/>
    </font>
    <font>
      <sz val="11"/>
      <name val="Arial"/>
    </font>
    <font>
      <sz val="11"/>
      <color theme="1"/>
      <name val="Arial"/>
    </font>
    <font>
      <i/>
      <sz val="11"/>
      <color theme="1"/>
      <name val="Arial"/>
    </font>
    <font>
      <b/>
      <sz val="11"/>
      <color rgb="FF000000"/>
      <name val="Arial"/>
    </font>
    <font>
      <sz val="11"/>
      <color rgb="FF242424"/>
      <name val="Arial"/>
    </font>
    <font>
      <b/>
      <sz val="11"/>
      <name val="Arial"/>
    </font>
    <font>
      <b/>
      <sz val="11"/>
      <color theme="0"/>
      <name val="Calibri"/>
      <family val="2"/>
      <scheme val="minor"/>
    </font>
    <font>
      <b/>
      <sz val="11"/>
      <color theme="1"/>
      <name val="Arial"/>
    </font>
    <font>
      <sz val="11"/>
      <color rgb="FF1A1818"/>
      <name val="Arial"/>
    </font>
    <font>
      <sz val="11"/>
      <color rgb="FF000000"/>
      <name val="Verdana"/>
    </font>
    <font>
      <sz val="11"/>
      <color theme="1"/>
      <name val="Aptos"/>
    </font>
    <font>
      <sz val="11"/>
      <color rgb="FF242424"/>
      <name val="Aptos Narrow"/>
    </font>
    <font>
      <sz val="11"/>
      <color rgb="FF000000"/>
      <name val="Calibri"/>
    </font>
    <font>
      <sz val="11"/>
      <color theme="1"/>
      <name val="Aptos"/>
      <charset val="1"/>
    </font>
    <font>
      <sz val="11"/>
      <color rgb="FF000000"/>
      <name val="Aptos Narrow"/>
    </font>
    <font>
      <sz val="11"/>
      <color theme="1"/>
      <name val="Helvetica Neue"/>
    </font>
  </fonts>
  <fills count="10">
    <fill>
      <patternFill patternType="none"/>
    </fill>
    <fill>
      <patternFill patternType="gray125"/>
    </fill>
    <fill>
      <patternFill patternType="solid">
        <fgColor theme="8" tint="0.59999389629810485"/>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theme="1"/>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theme="1"/>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indexed="64"/>
      </top>
      <bottom/>
      <diagonal/>
    </border>
    <border>
      <left style="thin">
        <color rgb="FF000000"/>
      </left>
      <right/>
      <top style="thin">
        <color indexed="64"/>
      </top>
      <bottom style="thin">
        <color indexed="64"/>
      </bottom>
      <diagonal/>
    </border>
  </borders>
  <cellStyleXfs count="3">
    <xf numFmtId="0" fontId="0" fillId="0" borderId="0"/>
    <xf numFmtId="0" fontId="3" fillId="0" borderId="0"/>
    <xf numFmtId="9" fontId="11" fillId="0" borderId="0" applyFont="0" applyFill="0" applyBorder="0" applyAlignment="0" applyProtection="0"/>
  </cellStyleXfs>
  <cellXfs count="155">
    <xf numFmtId="0" fontId="0" fillId="0" borderId="0" xfId="0"/>
    <xf numFmtId="0" fontId="0" fillId="0" borderId="0" xfId="0" applyAlignment="1">
      <alignment horizontal="justify" wrapText="1"/>
    </xf>
    <xf numFmtId="0" fontId="0" fillId="0" borderId="0" xfId="0" applyAlignment="1">
      <alignment horizontal="justify"/>
    </xf>
    <xf numFmtId="0" fontId="0" fillId="0" borderId="0" xfId="0" applyAlignment="1">
      <alignment wrapText="1"/>
    </xf>
    <xf numFmtId="0" fontId="0" fillId="0" borderId="0" xfId="0"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0" fillId="3" borderId="0" xfId="0" applyFill="1"/>
    <xf numFmtId="0" fontId="0" fillId="3" borderId="0" xfId="0" applyFill="1" applyAlignment="1">
      <alignment wrapText="1"/>
    </xf>
    <xf numFmtId="0" fontId="0" fillId="3" borderId="0" xfId="0" applyFill="1" applyAlignment="1">
      <alignment vertical="center" wrapText="1"/>
    </xf>
    <xf numFmtId="0" fontId="8" fillId="3" borderId="1" xfId="0" applyFont="1" applyFill="1" applyBorder="1" applyAlignment="1">
      <alignment horizontal="center" vertical="center" wrapText="1"/>
    </xf>
    <xf numFmtId="0" fontId="0" fillId="3" borderId="0" xfId="0" applyFill="1" applyAlignment="1">
      <alignment vertical="center"/>
    </xf>
    <xf numFmtId="0" fontId="0" fillId="0" borderId="0" xfId="0" applyAlignment="1">
      <alignment horizontal="center" wrapText="1"/>
    </xf>
    <xf numFmtId="0" fontId="0" fillId="0" borderId="1" xfId="0" applyBorder="1"/>
    <xf numFmtId="0" fontId="12" fillId="0" borderId="1" xfId="0" applyFont="1" applyBorder="1"/>
    <xf numFmtId="0" fontId="12" fillId="0" borderId="1" xfId="0" applyFont="1" applyBorder="1" applyAlignment="1">
      <alignment horizontal="center"/>
    </xf>
    <xf numFmtId="10" fontId="12" fillId="0" borderId="1" xfId="2" applyNumberFormat="1" applyFont="1" applyBorder="1"/>
    <xf numFmtId="0" fontId="0" fillId="0" borderId="3" xfId="0" applyBorder="1"/>
    <xf numFmtId="0" fontId="12" fillId="0" borderId="3" xfId="0" applyFont="1" applyBorder="1"/>
    <xf numFmtId="0" fontId="12" fillId="0" borderId="5" xfId="0" applyFont="1" applyBorder="1"/>
    <xf numFmtId="0" fontId="12" fillId="0" borderId="4" xfId="0" applyFont="1" applyBorder="1"/>
    <xf numFmtId="0" fontId="0" fillId="6" borderId="3" xfId="0" applyFill="1" applyBorder="1"/>
    <xf numFmtId="0" fontId="0" fillId="0" borderId="3" xfId="0" applyBorder="1" applyAlignment="1">
      <alignment horizontal="center" vertical="center"/>
    </xf>
    <xf numFmtId="0" fontId="0" fillId="0" borderId="4" xfId="0" applyBorder="1" applyAlignment="1">
      <alignment horizontal="center" vertical="center"/>
    </xf>
    <xf numFmtId="10" fontId="0" fillId="0" borderId="6" xfId="2" applyNumberFormat="1" applyFont="1" applyBorder="1" applyAlignment="1">
      <alignment horizontal="center" vertical="center"/>
    </xf>
    <xf numFmtId="0" fontId="13" fillId="5" borderId="7" xfId="0" applyFont="1" applyFill="1" applyBorder="1" applyAlignment="1">
      <alignment horizontal="center" vertical="center" wrapText="1"/>
    </xf>
    <xf numFmtId="0" fontId="15" fillId="0" borderId="1" xfId="0" applyFont="1" applyBorder="1"/>
    <xf numFmtId="0" fontId="10" fillId="0" borderId="0" xfId="0" applyFont="1" applyAlignment="1">
      <alignment horizontal="left" vertical="center"/>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17"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pplyProtection="1">
      <alignment horizontal="left" vertical="center"/>
      <protection locked="0"/>
    </xf>
    <xf numFmtId="0" fontId="14" fillId="0" borderId="3" xfId="0" applyFont="1" applyBorder="1" applyAlignment="1">
      <alignment horizontal="center" vertical="center"/>
    </xf>
    <xf numFmtId="0" fontId="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3" fillId="0" borderId="3" xfId="0" applyFont="1" applyBorder="1" applyAlignment="1">
      <alignment horizontal="center" vertical="center" wrapText="1"/>
    </xf>
    <xf numFmtId="0" fontId="17" fillId="0" borderId="0" xfId="0" applyFont="1" applyAlignment="1">
      <alignment horizontal="left" vertical="center"/>
    </xf>
    <xf numFmtId="0" fontId="13" fillId="0" borderId="3"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0" borderId="4" xfId="0" applyBorder="1" applyAlignment="1">
      <alignment horizontal="left" vertical="center"/>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2" fillId="0" borderId="3" xfId="0" applyFont="1" applyBorder="1" applyAlignment="1">
      <alignment horizontal="center" vertical="center" wrapText="1"/>
    </xf>
    <xf numFmtId="0" fontId="1" fillId="4" borderId="2" xfId="0" applyFont="1" applyFill="1" applyBorder="1" applyAlignment="1">
      <alignment horizontal="left" vertical="center"/>
    </xf>
    <xf numFmtId="0" fontId="2" fillId="0" borderId="1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21" fillId="0" borderId="0" xfId="0" applyFont="1" applyAlignment="1">
      <alignment horizontal="center" vertical="center"/>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2" xfId="0" applyFont="1" applyBorder="1" applyAlignment="1">
      <alignment horizontal="center" vertical="center"/>
    </xf>
    <xf numFmtId="0" fontId="2" fillId="0" borderId="12" xfId="0" applyFont="1" applyBorder="1" applyAlignment="1">
      <alignment horizontal="center" vertical="center"/>
    </xf>
    <xf numFmtId="0" fontId="12" fillId="0" borderId="13"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2" fillId="0" borderId="2" xfId="0" applyFont="1" applyBorder="1" applyAlignment="1">
      <alignment horizontal="left" vertical="center" wrapText="1"/>
    </xf>
    <xf numFmtId="0" fontId="16" fillId="0" borderId="2" xfId="0" applyFont="1" applyBorder="1" applyAlignment="1">
      <alignment horizontal="left" vertical="center" wrapText="1"/>
    </xf>
    <xf numFmtId="0" fontId="1"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pplyProtection="1">
      <alignment horizontal="center" vertical="center" wrapText="1"/>
      <protection locked="0"/>
    </xf>
    <xf numFmtId="0" fontId="4" fillId="0" borderId="17"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6" fillId="9" borderId="19"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22" fillId="0" borderId="19" xfId="0" applyFont="1" applyBorder="1" applyAlignment="1">
      <alignment horizontal="center" vertical="center"/>
    </xf>
    <xf numFmtId="0" fontId="21" fillId="0" borderId="15" xfId="0" applyFont="1" applyBorder="1" applyAlignment="1">
      <alignment horizontal="left" vertical="center"/>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wrapText="1"/>
    </xf>
    <xf numFmtId="0" fontId="32" fillId="0" borderId="15" xfId="0" applyFont="1" applyBorder="1" applyAlignment="1">
      <alignment horizontal="left" vertical="center"/>
    </xf>
    <xf numFmtId="0" fontId="16" fillId="0" borderId="15" xfId="0" applyFont="1" applyBorder="1" applyAlignment="1">
      <alignment vertical="center"/>
    </xf>
    <xf numFmtId="0" fontId="16" fillId="0" borderId="15" xfId="0" applyFont="1" applyBorder="1" applyAlignment="1">
      <alignment horizontal="center" vertical="center"/>
    </xf>
    <xf numFmtId="0" fontId="33" fillId="0" borderId="15" xfId="0" applyFont="1" applyBorder="1" applyAlignment="1">
      <alignment horizontal="center" vertical="center"/>
    </xf>
    <xf numFmtId="0" fontId="21" fillId="0" borderId="19" xfId="0" applyFont="1" applyBorder="1" applyAlignment="1">
      <alignment horizontal="center" vertical="center"/>
    </xf>
    <xf numFmtId="0" fontId="0" fillId="0" borderId="15" xfId="0" applyBorder="1" applyAlignment="1">
      <alignment horizontal="center" vertical="center" wrapText="1"/>
    </xf>
    <xf numFmtId="0" fontId="18" fillId="0" borderId="15" xfId="0" applyFont="1" applyBorder="1" applyAlignment="1">
      <alignment horizontal="left" vertical="center"/>
    </xf>
    <xf numFmtId="0" fontId="16" fillId="0" borderId="19" xfId="0" applyFont="1" applyBorder="1" applyAlignment="1">
      <alignment horizontal="center" vertical="center"/>
    </xf>
    <xf numFmtId="0" fontId="16" fillId="0" borderId="19" xfId="0" applyFont="1" applyBorder="1" applyAlignment="1">
      <alignment horizontal="center" vertical="center" wrapText="1"/>
    </xf>
    <xf numFmtId="0" fontId="22" fillId="0" borderId="19" xfId="0" applyFont="1" applyBorder="1" applyAlignment="1">
      <alignment horizontal="center" vertical="center" wrapText="1"/>
    </xf>
    <xf numFmtId="0" fontId="10" fillId="0" borderId="15" xfId="0" applyFont="1" applyBorder="1" applyAlignment="1">
      <alignment horizontal="left" vertical="center"/>
    </xf>
    <xf numFmtId="0" fontId="36" fillId="0" borderId="15" xfId="0" applyFont="1" applyBorder="1" applyAlignment="1">
      <alignment horizontal="left" vertical="center"/>
    </xf>
    <xf numFmtId="0" fontId="22" fillId="0" borderId="20" xfId="0" applyFont="1" applyBorder="1" applyAlignment="1">
      <alignment horizontal="center" vertical="center"/>
    </xf>
    <xf numFmtId="0" fontId="22" fillId="0" borderId="14" xfId="0" applyFont="1" applyBorder="1" applyAlignment="1">
      <alignment horizontal="left" vertical="center"/>
    </xf>
    <xf numFmtId="0" fontId="27" fillId="9" borderId="9" xfId="0" applyFont="1" applyFill="1" applyBorder="1" applyAlignment="1">
      <alignment horizontal="center"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30" fillId="0" borderId="4" xfId="0" applyFont="1" applyBorder="1" applyAlignment="1">
      <alignment horizontal="left" vertical="center" wrapText="1"/>
    </xf>
    <xf numFmtId="0" fontId="31" fillId="0" borderId="4" xfId="0" applyFont="1" applyBorder="1" applyAlignment="1">
      <alignment horizontal="left" vertical="center" wrapText="1"/>
    </xf>
    <xf numFmtId="0" fontId="34" fillId="0" borderId="4" xfId="0" applyFont="1" applyBorder="1" applyAlignment="1">
      <alignment horizontal="left" vertical="center" wrapText="1"/>
    </xf>
    <xf numFmtId="0" fontId="0" fillId="0" borderId="14" xfId="0" applyBorder="1" applyAlignment="1">
      <alignment horizontal="left" vertical="center"/>
    </xf>
    <xf numFmtId="0" fontId="27" fillId="9" borderId="3" xfId="0" applyFont="1" applyFill="1" applyBorder="1" applyAlignment="1">
      <alignment horizontal="center" vertical="center" wrapText="1"/>
    </xf>
    <xf numFmtId="0" fontId="21" fillId="0" borderId="3" xfId="0" applyFont="1" applyBorder="1" applyAlignment="1">
      <alignment horizontal="left" vertical="center"/>
    </xf>
    <xf numFmtId="0" fontId="26"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6" fillId="0" borderId="3" xfId="0" applyFont="1" applyBorder="1" applyAlignment="1">
      <alignment horizontal="center" vertical="center"/>
    </xf>
    <xf numFmtId="0" fontId="22" fillId="0" borderId="3" xfId="0" applyFont="1" applyBorder="1" applyAlignment="1">
      <alignment horizontal="center" vertical="center"/>
    </xf>
    <xf numFmtId="0" fontId="28" fillId="0" borderId="3" xfId="0" applyFont="1" applyBorder="1" applyAlignment="1">
      <alignment horizontal="center" vertical="center"/>
    </xf>
    <xf numFmtId="0" fontId="22" fillId="0" borderId="3" xfId="0" applyFont="1" applyBorder="1" applyAlignment="1">
      <alignment horizontal="left" vertical="center" wrapText="1"/>
    </xf>
    <xf numFmtId="0" fontId="28" fillId="0" borderId="3" xfId="0" applyFont="1" applyBorder="1" applyAlignment="1">
      <alignment horizontal="center" vertical="center" wrapText="1"/>
    </xf>
    <xf numFmtId="0" fontId="29" fillId="0" borderId="3" xfId="0" applyFont="1" applyBorder="1" applyAlignment="1">
      <alignment horizontal="left" vertical="center"/>
    </xf>
    <xf numFmtId="0" fontId="21"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quotePrefix="1" applyFont="1" applyBorder="1" applyAlignment="1">
      <alignment horizontal="left" vertical="center" wrapText="1"/>
    </xf>
    <xf numFmtId="0" fontId="16" fillId="0" borderId="3" xfId="0" applyFont="1" applyBorder="1" applyAlignment="1">
      <alignment horizontal="center" vertical="center"/>
    </xf>
    <xf numFmtId="0" fontId="16" fillId="0" borderId="3" xfId="0" applyFont="1" applyBorder="1" applyAlignment="1">
      <alignment wrapText="1"/>
    </xf>
    <xf numFmtId="0" fontId="35" fillId="0" borderId="3" xfId="0" applyFont="1" applyBorder="1" applyAlignment="1">
      <alignment horizontal="center" vertical="center"/>
    </xf>
    <xf numFmtId="0" fontId="16" fillId="0" borderId="3" xfId="0" applyFont="1" applyBorder="1" applyAlignment="1">
      <alignment horizontal="left" vertical="center"/>
    </xf>
    <xf numFmtId="0" fontId="32" fillId="0" borderId="3" xfId="0" applyFont="1" applyBorder="1" applyAlignment="1">
      <alignment horizontal="center" vertical="center" wrapText="1"/>
    </xf>
    <xf numFmtId="0" fontId="21" fillId="0" borderId="3" xfId="0" applyFont="1" applyBorder="1" applyAlignment="1">
      <alignment horizontal="left" vertical="center" wrapText="1"/>
    </xf>
    <xf numFmtId="0" fontId="24" fillId="0" borderId="3" xfId="0" applyFont="1" applyBorder="1" applyAlignment="1">
      <alignment horizontal="center" vertical="center" wrapText="1"/>
    </xf>
    <xf numFmtId="0" fontId="22" fillId="0" borderId="3" xfId="0" applyFont="1" applyBorder="1" applyAlignment="1">
      <alignment horizontal="left" vertical="center"/>
    </xf>
    <xf numFmtId="0" fontId="24" fillId="0" borderId="3" xfId="0" applyFont="1" applyBorder="1" applyAlignment="1">
      <alignment horizontal="center" vertical="center"/>
    </xf>
    <xf numFmtId="0" fontId="19"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5" fillId="0" borderId="3" xfId="0" applyFont="1" applyBorder="1" applyAlignment="1">
      <alignment horizontal="left" vertical="center" wrapText="1"/>
    </xf>
    <xf numFmtId="0" fontId="22" fillId="0" borderId="3" xfId="0" applyFont="1" applyBorder="1" applyAlignment="1">
      <alignment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xf>
    <xf numFmtId="0" fontId="32" fillId="0" borderId="3" xfId="0" applyFont="1" applyBorder="1" applyAlignment="1">
      <alignment horizontal="center"/>
    </xf>
    <xf numFmtId="0" fontId="17" fillId="7" borderId="8" xfId="0" applyFont="1" applyFill="1" applyBorder="1" applyAlignment="1">
      <alignment horizontal="center" vertical="center"/>
    </xf>
    <xf numFmtId="0" fontId="17" fillId="8" borderId="8" xfId="0" applyFont="1" applyFill="1" applyBorder="1" applyAlignment="1">
      <alignment horizontal="center" vertical="center"/>
    </xf>
    <xf numFmtId="0" fontId="0" fillId="0" borderId="0" xfId="0" applyAlignment="1">
      <alignment horizontal="center" vertical="center"/>
    </xf>
  </cellXfs>
  <cellStyles count="3">
    <cellStyle name="Normal" xfId="0" builtinId="0"/>
    <cellStyle name="Normal 2" xfId="1" xr:uid="{2CF4EC2B-AF81-4F06-BD53-ED9FA639B85E}"/>
    <cellStyle name="Porcentaje" xfId="2" builtinId="5"/>
  </cellStyles>
  <dxfs count="14">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'Lote 1 BALANCE SUB'!$B$3</c:f>
              <c:strCache>
                <c:ptCount val="1"/>
                <c:pt idx="0">
                  <c:v>SI</c:v>
                </c:pt>
              </c:strCache>
            </c:strRef>
          </c:tx>
          <c:spPr>
            <a:solidFill>
              <a:schemeClr val="accent1"/>
            </a:solidFill>
            <a:ln>
              <a:noFill/>
            </a:ln>
            <a:effectLst/>
          </c:spPr>
          <c:invertIfNegative val="0"/>
          <c:cat>
            <c:strRef>
              <c:f>'Lote 1 BALANCE SUB'!$A$4:$A$7</c:f>
              <c:strCache>
                <c:ptCount val="4"/>
                <c:pt idx="0">
                  <c:v>HABILITADO</c:v>
                </c:pt>
                <c:pt idx="1">
                  <c:v>HABILITADO PARCIALMENTE</c:v>
                </c:pt>
                <c:pt idx="2">
                  <c:v>RECHAZADO</c:v>
                </c:pt>
                <c:pt idx="3">
                  <c:v>TOTAL</c:v>
                </c:pt>
              </c:strCache>
            </c:strRef>
          </c:cat>
          <c:val>
            <c:numRef>
              <c:f>'Lote 1 BALANCE SUB'!$B$4:$B$7</c:f>
              <c:numCache>
                <c:formatCode>General</c:formatCode>
                <c:ptCount val="4"/>
                <c:pt idx="0">
                  <c:v>322</c:v>
                </c:pt>
                <c:pt idx="1">
                  <c:v>20</c:v>
                </c:pt>
                <c:pt idx="2">
                  <c:v>34</c:v>
                </c:pt>
                <c:pt idx="3">
                  <c:v>376</c:v>
                </c:pt>
              </c:numCache>
            </c:numRef>
          </c:val>
          <c:extLst>
            <c:ext xmlns:c16="http://schemas.microsoft.com/office/drawing/2014/chart" uri="{C3380CC4-5D6E-409C-BE32-E72D297353CC}">
              <c16:uniqueId val="{00000000-E998-40DE-857E-08E2C76AC97F}"/>
            </c:ext>
          </c:extLst>
        </c:ser>
        <c:ser>
          <c:idx val="1"/>
          <c:order val="1"/>
          <c:tx>
            <c:strRef>
              <c:f>'Lote 1 BALANCE SUB'!$C$3</c:f>
              <c:strCache>
                <c:ptCount val="1"/>
                <c:pt idx="0">
                  <c:v>PARCIALMENTE</c:v>
                </c:pt>
              </c:strCache>
            </c:strRef>
          </c:tx>
          <c:spPr>
            <a:solidFill>
              <a:schemeClr val="accent2"/>
            </a:solidFill>
            <a:ln>
              <a:noFill/>
            </a:ln>
            <a:effectLst/>
          </c:spPr>
          <c:invertIfNegative val="0"/>
          <c:cat>
            <c:strRef>
              <c:f>'Lote 1 BALANCE SUB'!$A$4:$A$7</c:f>
              <c:strCache>
                <c:ptCount val="4"/>
                <c:pt idx="0">
                  <c:v>HABILITADO</c:v>
                </c:pt>
                <c:pt idx="1">
                  <c:v>HABILITADO PARCIALMENTE</c:v>
                </c:pt>
                <c:pt idx="2">
                  <c:v>RECHAZADO</c:v>
                </c:pt>
                <c:pt idx="3">
                  <c:v>TOTAL</c:v>
                </c:pt>
              </c:strCache>
            </c:strRef>
          </c:cat>
          <c:val>
            <c:numRef>
              <c:f>'Lote 1 BALANCE SUB'!$C$4:$C$7</c:f>
              <c:numCache>
                <c:formatCode>General</c:formatCode>
                <c:ptCount val="4"/>
                <c:pt idx="0">
                  <c:v>0</c:v>
                </c:pt>
                <c:pt idx="1">
                  <c:v>15</c:v>
                </c:pt>
                <c:pt idx="2">
                  <c:v>13</c:v>
                </c:pt>
                <c:pt idx="3">
                  <c:v>28</c:v>
                </c:pt>
              </c:numCache>
            </c:numRef>
          </c:val>
          <c:extLst>
            <c:ext xmlns:c16="http://schemas.microsoft.com/office/drawing/2014/chart" uri="{C3380CC4-5D6E-409C-BE32-E72D297353CC}">
              <c16:uniqueId val="{00000001-E998-40DE-857E-08E2C76AC97F}"/>
            </c:ext>
          </c:extLst>
        </c:ser>
        <c:ser>
          <c:idx val="2"/>
          <c:order val="2"/>
          <c:tx>
            <c:strRef>
              <c:f>'Lote 1 BALANCE SUB'!$D$3</c:f>
              <c:strCache>
                <c:ptCount val="1"/>
                <c:pt idx="0">
                  <c:v>NO</c:v>
                </c:pt>
              </c:strCache>
            </c:strRef>
          </c:tx>
          <c:spPr>
            <a:solidFill>
              <a:schemeClr val="accent3"/>
            </a:solidFill>
            <a:ln>
              <a:noFill/>
            </a:ln>
            <a:effectLst/>
          </c:spPr>
          <c:invertIfNegative val="0"/>
          <c:cat>
            <c:strRef>
              <c:f>'Lote 1 BALANCE SUB'!$A$4:$A$7</c:f>
              <c:strCache>
                <c:ptCount val="4"/>
                <c:pt idx="0">
                  <c:v>HABILITADO</c:v>
                </c:pt>
                <c:pt idx="1">
                  <c:v>HABILITADO PARCIALMENTE</c:v>
                </c:pt>
                <c:pt idx="2">
                  <c:v>RECHAZADO</c:v>
                </c:pt>
                <c:pt idx="3">
                  <c:v>TOTAL</c:v>
                </c:pt>
              </c:strCache>
            </c:strRef>
          </c:cat>
          <c:val>
            <c:numRef>
              <c:f>'Lote 1 BALANCE SUB'!$D$4:$D$7</c:f>
              <c:numCache>
                <c:formatCode>General</c:formatCode>
                <c:ptCount val="4"/>
                <c:pt idx="0">
                  <c:v>1</c:v>
                </c:pt>
                <c:pt idx="1">
                  <c:v>1</c:v>
                </c:pt>
                <c:pt idx="2">
                  <c:v>94</c:v>
                </c:pt>
                <c:pt idx="3">
                  <c:v>96</c:v>
                </c:pt>
              </c:numCache>
            </c:numRef>
          </c:val>
          <c:extLst>
            <c:ext xmlns:c16="http://schemas.microsoft.com/office/drawing/2014/chart" uri="{C3380CC4-5D6E-409C-BE32-E72D297353CC}">
              <c16:uniqueId val="{00000002-E998-40DE-857E-08E2C76AC97F}"/>
            </c:ext>
          </c:extLst>
        </c:ser>
        <c:dLbls>
          <c:showLegendKey val="0"/>
          <c:showVal val="0"/>
          <c:showCatName val="0"/>
          <c:showSerName val="0"/>
          <c:showPercent val="0"/>
          <c:showBubbleSize val="0"/>
        </c:dLbls>
        <c:gapWidth val="150"/>
        <c:overlap val="100"/>
        <c:axId val="1446699983"/>
        <c:axId val="1446696623"/>
        <c:extLst>
          <c:ext xmlns:c15="http://schemas.microsoft.com/office/drawing/2012/chart" uri="{02D57815-91ED-43cb-92C2-25804820EDAC}">
            <c15:filteredBarSeries>
              <c15:ser>
                <c:idx val="3"/>
                <c:order val="3"/>
                <c:tx>
                  <c:strRef>
                    <c:extLst>
                      <c:ext uri="{02D57815-91ED-43cb-92C2-25804820EDAC}">
                        <c15:formulaRef>
                          <c15:sqref>'Lote 1 BALANCE SUB'!$E$3</c15:sqref>
                        </c15:formulaRef>
                      </c:ext>
                    </c:extLst>
                    <c:strCache>
                      <c:ptCount val="1"/>
                      <c:pt idx="0">
                        <c:v>TOTAL</c:v>
                      </c:pt>
                    </c:strCache>
                  </c:strRef>
                </c:tx>
                <c:spPr>
                  <a:solidFill>
                    <a:schemeClr val="accent4"/>
                  </a:solidFill>
                  <a:ln>
                    <a:noFill/>
                  </a:ln>
                  <a:effectLst/>
                </c:spPr>
                <c:invertIfNegative val="0"/>
                <c:cat>
                  <c:strRef>
                    <c:extLst>
                      <c:ext uri="{02D57815-91ED-43cb-92C2-25804820EDAC}">
                        <c15:formulaRef>
                          <c15:sqref>'Lote 1 BALANCE SUB'!$A$4:$A$7</c15:sqref>
                        </c15:formulaRef>
                      </c:ext>
                    </c:extLst>
                    <c:strCache>
                      <c:ptCount val="4"/>
                      <c:pt idx="0">
                        <c:v>HABILITADO</c:v>
                      </c:pt>
                      <c:pt idx="1">
                        <c:v>HABILITADO PARCIALMENTE</c:v>
                      </c:pt>
                      <c:pt idx="2">
                        <c:v>RECHAZADO</c:v>
                      </c:pt>
                      <c:pt idx="3">
                        <c:v>TOTAL</c:v>
                      </c:pt>
                    </c:strCache>
                  </c:strRef>
                </c:cat>
                <c:val>
                  <c:numRef>
                    <c:extLst>
                      <c:ext uri="{02D57815-91ED-43cb-92C2-25804820EDAC}">
                        <c15:formulaRef>
                          <c15:sqref>'Lote 1 BALANCE SUB'!$E$4:$E$7</c15:sqref>
                        </c15:formulaRef>
                      </c:ext>
                    </c:extLst>
                    <c:numCache>
                      <c:formatCode>General</c:formatCode>
                      <c:ptCount val="4"/>
                      <c:pt idx="0">
                        <c:v>323</c:v>
                      </c:pt>
                      <c:pt idx="1">
                        <c:v>36</c:v>
                      </c:pt>
                      <c:pt idx="2">
                        <c:v>141</c:v>
                      </c:pt>
                      <c:pt idx="3">
                        <c:v>500</c:v>
                      </c:pt>
                    </c:numCache>
                  </c:numRef>
                </c:val>
                <c:extLst>
                  <c:ext xmlns:c16="http://schemas.microsoft.com/office/drawing/2014/chart" uri="{C3380CC4-5D6E-409C-BE32-E72D297353CC}">
                    <c16:uniqueId val="{00000003-E998-40DE-857E-08E2C76AC97F}"/>
                  </c:ext>
                </c:extLst>
              </c15:ser>
            </c15:filteredBarSeries>
          </c:ext>
        </c:extLst>
      </c:barChart>
      <c:catAx>
        <c:axId val="1446699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6696623"/>
        <c:crosses val="autoZero"/>
        <c:auto val="1"/>
        <c:lblAlgn val="ctr"/>
        <c:lblOffset val="100"/>
        <c:noMultiLvlLbl val="0"/>
      </c:catAx>
      <c:valAx>
        <c:axId val="1446696623"/>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6699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'Lote 1 BALANCE SUB'!$B$23</c:f>
              <c:strCache>
                <c:ptCount val="1"/>
                <c:pt idx="0">
                  <c:v>HABILITADO</c:v>
                </c:pt>
              </c:strCache>
            </c:strRef>
          </c:tx>
          <c:spPr>
            <a:solidFill>
              <a:schemeClr val="accent1"/>
            </a:solidFill>
            <a:ln>
              <a:noFill/>
            </a:ln>
            <a:effectLst/>
          </c:spPr>
          <c:invertIfNegative val="0"/>
          <c:cat>
            <c:strRef>
              <c:f>'Lote 1 BALANCE SUB'!$A$24:$A$26</c:f>
              <c:strCache>
                <c:ptCount val="3"/>
                <c:pt idx="0">
                  <c:v>Total</c:v>
                </c:pt>
                <c:pt idx="1">
                  <c:v>Evaluación Completa</c:v>
                </c:pt>
                <c:pt idx="2">
                  <c:v>Evaluados</c:v>
                </c:pt>
              </c:strCache>
            </c:strRef>
          </c:cat>
          <c:val>
            <c:numRef>
              <c:f>'Lote 1 BALANCE SUB'!$B$24:$B$26</c:f>
              <c:numCache>
                <c:formatCode>General</c:formatCode>
                <c:ptCount val="3"/>
                <c:pt idx="0">
                  <c:v>76</c:v>
                </c:pt>
                <c:pt idx="1">
                  <c:v>0</c:v>
                </c:pt>
                <c:pt idx="2">
                  <c:v>76</c:v>
                </c:pt>
              </c:numCache>
            </c:numRef>
          </c:val>
          <c:extLst>
            <c:ext xmlns:c16="http://schemas.microsoft.com/office/drawing/2014/chart" uri="{C3380CC4-5D6E-409C-BE32-E72D297353CC}">
              <c16:uniqueId val="{00000000-1FBB-4A9E-9458-436633E9EE87}"/>
            </c:ext>
          </c:extLst>
        </c:ser>
        <c:ser>
          <c:idx val="1"/>
          <c:order val="1"/>
          <c:tx>
            <c:strRef>
              <c:f>'Lote 1 BALANCE SUB'!$C$23</c:f>
              <c:strCache>
                <c:ptCount val="1"/>
                <c:pt idx="0">
                  <c:v>HABILITADO SUBSANACIÓN</c:v>
                </c:pt>
              </c:strCache>
            </c:strRef>
          </c:tx>
          <c:spPr>
            <a:solidFill>
              <a:schemeClr val="accent2"/>
            </a:solidFill>
            <a:ln>
              <a:noFill/>
            </a:ln>
            <a:effectLst/>
          </c:spPr>
          <c:invertIfNegative val="0"/>
          <c:cat>
            <c:strRef>
              <c:f>'Lote 1 BALANCE SUB'!$A$24:$A$26</c:f>
              <c:strCache>
                <c:ptCount val="3"/>
                <c:pt idx="0">
                  <c:v>Total</c:v>
                </c:pt>
                <c:pt idx="1">
                  <c:v>Evaluación Completa</c:v>
                </c:pt>
                <c:pt idx="2">
                  <c:v>Evaluados</c:v>
                </c:pt>
              </c:strCache>
            </c:strRef>
          </c:cat>
          <c:val>
            <c:numRef>
              <c:f>'Lote 1 BALANCE SUB'!$C$24:$C$26</c:f>
              <c:numCache>
                <c:formatCode>General</c:formatCode>
                <c:ptCount val="3"/>
                <c:pt idx="0">
                  <c:v>396</c:v>
                </c:pt>
                <c:pt idx="1">
                  <c:v>0</c:v>
                </c:pt>
                <c:pt idx="2">
                  <c:v>396</c:v>
                </c:pt>
              </c:numCache>
            </c:numRef>
          </c:val>
          <c:extLst>
            <c:ext xmlns:c16="http://schemas.microsoft.com/office/drawing/2014/chart" uri="{C3380CC4-5D6E-409C-BE32-E72D297353CC}">
              <c16:uniqueId val="{00000001-1FBB-4A9E-9458-436633E9EE87}"/>
            </c:ext>
          </c:extLst>
        </c:ser>
        <c:ser>
          <c:idx val="2"/>
          <c:order val="2"/>
          <c:tx>
            <c:strRef>
              <c:f>'Lote 1 BALANCE SUB'!$D$23</c:f>
              <c:strCache>
                <c:ptCount val="1"/>
                <c:pt idx="0">
                  <c:v>HABILITADO PARC. SUBSAN.</c:v>
                </c:pt>
              </c:strCache>
            </c:strRef>
          </c:tx>
          <c:spPr>
            <a:solidFill>
              <a:schemeClr val="accent3"/>
            </a:solidFill>
            <a:ln>
              <a:noFill/>
            </a:ln>
            <a:effectLst/>
          </c:spPr>
          <c:invertIfNegative val="0"/>
          <c:cat>
            <c:strRef>
              <c:f>'Lote 1 BALANCE SUB'!$A$24:$A$26</c:f>
              <c:strCache>
                <c:ptCount val="3"/>
                <c:pt idx="0">
                  <c:v>Total</c:v>
                </c:pt>
                <c:pt idx="1">
                  <c:v>Evaluación Completa</c:v>
                </c:pt>
                <c:pt idx="2">
                  <c:v>Evaluados</c:v>
                </c:pt>
              </c:strCache>
            </c:strRef>
          </c:cat>
          <c:val>
            <c:numRef>
              <c:f>'Lote 1 BALANCE SUB'!$D$24:$D$26</c:f>
              <c:numCache>
                <c:formatCode>General</c:formatCode>
                <c:ptCount val="3"/>
                <c:pt idx="0">
                  <c:v>39</c:v>
                </c:pt>
                <c:pt idx="1">
                  <c:v>0</c:v>
                </c:pt>
                <c:pt idx="2">
                  <c:v>39</c:v>
                </c:pt>
              </c:numCache>
            </c:numRef>
          </c:val>
          <c:extLst>
            <c:ext xmlns:c16="http://schemas.microsoft.com/office/drawing/2014/chart" uri="{C3380CC4-5D6E-409C-BE32-E72D297353CC}">
              <c16:uniqueId val="{00000002-1FBB-4A9E-9458-436633E9EE87}"/>
            </c:ext>
          </c:extLst>
        </c:ser>
        <c:dLbls>
          <c:showLegendKey val="0"/>
          <c:showVal val="0"/>
          <c:showCatName val="0"/>
          <c:showSerName val="0"/>
          <c:showPercent val="0"/>
          <c:showBubbleSize val="0"/>
        </c:dLbls>
        <c:gapWidth val="150"/>
        <c:overlap val="100"/>
        <c:axId val="914027119"/>
        <c:axId val="914028559"/>
      </c:barChart>
      <c:catAx>
        <c:axId val="914027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8559"/>
        <c:crosses val="autoZero"/>
        <c:auto val="1"/>
        <c:lblAlgn val="ctr"/>
        <c:lblOffset val="100"/>
        <c:noMultiLvlLbl val="0"/>
      </c:catAx>
      <c:valAx>
        <c:axId val="914028559"/>
        <c:scaling>
          <c:orientation val="minMax"/>
          <c:max val="4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Puntuables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'Lote 1 BALANCE SUB'!$B$23</c:f>
              <c:strCache>
                <c:ptCount val="1"/>
                <c:pt idx="0">
                  <c:v>HABILITADO</c:v>
                </c:pt>
              </c:strCache>
            </c:strRef>
          </c:tx>
          <c:spPr>
            <a:solidFill>
              <a:schemeClr val="accent1"/>
            </a:solidFill>
            <a:ln>
              <a:noFill/>
            </a:ln>
            <a:effectLst/>
          </c:spPr>
          <c:invertIfNegative val="0"/>
          <c:cat>
            <c:strRef>
              <c:f>'Lote 1 BALANCE SUB'!$A$27:$A$37</c:f>
              <c:strCache>
                <c:ptCount val="11"/>
                <c:pt idx="0">
                  <c:v>Puntaje 1</c:v>
                </c:pt>
                <c:pt idx="1">
                  <c:v>Puntaje 2</c:v>
                </c:pt>
                <c:pt idx="2">
                  <c:v>Puntaje 3</c:v>
                </c:pt>
                <c:pt idx="3">
                  <c:v>Puntaje 4</c:v>
                </c:pt>
                <c:pt idx="4">
                  <c:v>Puntaje 5</c:v>
                </c:pt>
                <c:pt idx="5">
                  <c:v>Puntaje 6</c:v>
                </c:pt>
                <c:pt idx="6">
                  <c:v>Puntaje 7</c:v>
                </c:pt>
                <c:pt idx="7">
                  <c:v>Puntaje 8</c:v>
                </c:pt>
                <c:pt idx="8">
                  <c:v>Puntaje 9</c:v>
                </c:pt>
                <c:pt idx="9">
                  <c:v>Puntaje 10</c:v>
                </c:pt>
                <c:pt idx="10">
                  <c:v>Puntaje 11</c:v>
                </c:pt>
              </c:strCache>
            </c:strRef>
          </c:cat>
          <c:val>
            <c:numRef>
              <c:f>'Lote 1 BALANCE SUB'!$B$27:$B$37</c:f>
              <c:numCache>
                <c:formatCode>General</c:formatCode>
                <c:ptCount val="11"/>
                <c:pt idx="0">
                  <c:v>76</c:v>
                </c:pt>
                <c:pt idx="1">
                  <c:v>76</c:v>
                </c:pt>
                <c:pt idx="2">
                  <c:v>76</c:v>
                </c:pt>
                <c:pt idx="3">
                  <c:v>76</c:v>
                </c:pt>
                <c:pt idx="4">
                  <c:v>76</c:v>
                </c:pt>
                <c:pt idx="5">
                  <c:v>76</c:v>
                </c:pt>
                <c:pt idx="6">
                  <c:v>76</c:v>
                </c:pt>
                <c:pt idx="7">
                  <c:v>76</c:v>
                </c:pt>
                <c:pt idx="8">
                  <c:v>76</c:v>
                </c:pt>
                <c:pt idx="9">
                  <c:v>76</c:v>
                </c:pt>
                <c:pt idx="10">
                  <c:v>76</c:v>
                </c:pt>
              </c:numCache>
            </c:numRef>
          </c:val>
          <c:extLst>
            <c:ext xmlns:c16="http://schemas.microsoft.com/office/drawing/2014/chart" uri="{C3380CC4-5D6E-409C-BE32-E72D297353CC}">
              <c16:uniqueId val="{00000000-0E09-494A-B3F6-93C52FAAA3F7}"/>
            </c:ext>
          </c:extLst>
        </c:ser>
        <c:ser>
          <c:idx val="1"/>
          <c:order val="1"/>
          <c:tx>
            <c:strRef>
              <c:f>'Lote 1 BALANCE SUB'!$C$23</c:f>
              <c:strCache>
                <c:ptCount val="1"/>
                <c:pt idx="0">
                  <c:v>HABILITADO SUBSANACIÓN</c:v>
                </c:pt>
              </c:strCache>
            </c:strRef>
          </c:tx>
          <c:spPr>
            <a:solidFill>
              <a:schemeClr val="accent2"/>
            </a:solidFill>
            <a:ln>
              <a:noFill/>
            </a:ln>
            <a:effectLst/>
          </c:spPr>
          <c:invertIfNegative val="0"/>
          <c:cat>
            <c:strRef>
              <c:f>'Lote 1 BALANCE SUB'!$A$27:$A$37</c:f>
              <c:strCache>
                <c:ptCount val="11"/>
                <c:pt idx="0">
                  <c:v>Puntaje 1</c:v>
                </c:pt>
                <c:pt idx="1">
                  <c:v>Puntaje 2</c:v>
                </c:pt>
                <c:pt idx="2">
                  <c:v>Puntaje 3</c:v>
                </c:pt>
                <c:pt idx="3">
                  <c:v>Puntaje 4</c:v>
                </c:pt>
                <c:pt idx="4">
                  <c:v>Puntaje 5</c:v>
                </c:pt>
                <c:pt idx="5">
                  <c:v>Puntaje 6</c:v>
                </c:pt>
                <c:pt idx="6">
                  <c:v>Puntaje 7</c:v>
                </c:pt>
                <c:pt idx="7">
                  <c:v>Puntaje 8</c:v>
                </c:pt>
                <c:pt idx="8">
                  <c:v>Puntaje 9</c:v>
                </c:pt>
                <c:pt idx="9">
                  <c:v>Puntaje 10</c:v>
                </c:pt>
                <c:pt idx="10">
                  <c:v>Puntaje 11</c:v>
                </c:pt>
              </c:strCache>
            </c:strRef>
          </c:cat>
          <c:val>
            <c:numRef>
              <c:f>'Lote 1 BALANCE SUB'!$C$27:$C$37</c:f>
              <c:numCache>
                <c:formatCode>General</c:formatCode>
                <c:ptCount val="11"/>
                <c:pt idx="0">
                  <c:v>396</c:v>
                </c:pt>
                <c:pt idx="1">
                  <c:v>396</c:v>
                </c:pt>
                <c:pt idx="2">
                  <c:v>396</c:v>
                </c:pt>
                <c:pt idx="3">
                  <c:v>396</c:v>
                </c:pt>
                <c:pt idx="4">
                  <c:v>396</c:v>
                </c:pt>
                <c:pt idx="5">
                  <c:v>396</c:v>
                </c:pt>
                <c:pt idx="6">
                  <c:v>396</c:v>
                </c:pt>
                <c:pt idx="7">
                  <c:v>396</c:v>
                </c:pt>
                <c:pt idx="8">
                  <c:v>396</c:v>
                </c:pt>
                <c:pt idx="9">
                  <c:v>396</c:v>
                </c:pt>
                <c:pt idx="10">
                  <c:v>396</c:v>
                </c:pt>
              </c:numCache>
            </c:numRef>
          </c:val>
          <c:extLst>
            <c:ext xmlns:c16="http://schemas.microsoft.com/office/drawing/2014/chart" uri="{C3380CC4-5D6E-409C-BE32-E72D297353CC}">
              <c16:uniqueId val="{00000001-0E09-494A-B3F6-93C52FAAA3F7}"/>
            </c:ext>
          </c:extLst>
        </c:ser>
        <c:ser>
          <c:idx val="2"/>
          <c:order val="2"/>
          <c:tx>
            <c:strRef>
              <c:f>'Lote 1 BALANCE SUB'!$D$23</c:f>
              <c:strCache>
                <c:ptCount val="1"/>
                <c:pt idx="0">
                  <c:v>HABILITADO PARC. SUBSAN.</c:v>
                </c:pt>
              </c:strCache>
            </c:strRef>
          </c:tx>
          <c:spPr>
            <a:solidFill>
              <a:schemeClr val="accent3"/>
            </a:solidFill>
            <a:ln>
              <a:noFill/>
            </a:ln>
            <a:effectLst/>
          </c:spPr>
          <c:invertIfNegative val="0"/>
          <c:cat>
            <c:strRef>
              <c:f>'Lote 1 BALANCE SUB'!$A$27:$A$37</c:f>
              <c:strCache>
                <c:ptCount val="11"/>
                <c:pt idx="0">
                  <c:v>Puntaje 1</c:v>
                </c:pt>
                <c:pt idx="1">
                  <c:v>Puntaje 2</c:v>
                </c:pt>
                <c:pt idx="2">
                  <c:v>Puntaje 3</c:v>
                </c:pt>
                <c:pt idx="3">
                  <c:v>Puntaje 4</c:v>
                </c:pt>
                <c:pt idx="4">
                  <c:v>Puntaje 5</c:v>
                </c:pt>
                <c:pt idx="5">
                  <c:v>Puntaje 6</c:v>
                </c:pt>
                <c:pt idx="6">
                  <c:v>Puntaje 7</c:v>
                </c:pt>
                <c:pt idx="7">
                  <c:v>Puntaje 8</c:v>
                </c:pt>
                <c:pt idx="8">
                  <c:v>Puntaje 9</c:v>
                </c:pt>
                <c:pt idx="9">
                  <c:v>Puntaje 10</c:v>
                </c:pt>
                <c:pt idx="10">
                  <c:v>Puntaje 11</c:v>
                </c:pt>
              </c:strCache>
            </c:strRef>
          </c:cat>
          <c:val>
            <c:numRef>
              <c:f>'Lote 1 BALANCE SUB'!$D$27:$D$37</c:f>
              <c:numCache>
                <c:formatCode>General</c:formatCode>
                <c:ptCount val="11"/>
                <c:pt idx="0">
                  <c:v>39</c:v>
                </c:pt>
                <c:pt idx="1">
                  <c:v>39</c:v>
                </c:pt>
                <c:pt idx="2">
                  <c:v>39</c:v>
                </c:pt>
                <c:pt idx="3">
                  <c:v>39</c:v>
                </c:pt>
                <c:pt idx="4">
                  <c:v>39</c:v>
                </c:pt>
                <c:pt idx="5">
                  <c:v>39</c:v>
                </c:pt>
                <c:pt idx="6">
                  <c:v>39</c:v>
                </c:pt>
                <c:pt idx="7">
                  <c:v>39</c:v>
                </c:pt>
                <c:pt idx="8">
                  <c:v>39</c:v>
                </c:pt>
                <c:pt idx="9">
                  <c:v>39</c:v>
                </c:pt>
                <c:pt idx="10">
                  <c:v>39</c:v>
                </c:pt>
              </c:numCache>
            </c:numRef>
          </c:val>
          <c:extLst>
            <c:ext xmlns:c16="http://schemas.microsoft.com/office/drawing/2014/chart" uri="{C3380CC4-5D6E-409C-BE32-E72D297353CC}">
              <c16:uniqueId val="{00000002-0E09-494A-B3F6-93C52FAAA3F7}"/>
            </c:ext>
          </c:extLst>
        </c:ser>
        <c:dLbls>
          <c:showLegendKey val="0"/>
          <c:showVal val="0"/>
          <c:showCatName val="0"/>
          <c:showSerName val="0"/>
          <c:showPercent val="0"/>
          <c:showBubbleSize val="0"/>
        </c:dLbls>
        <c:gapWidth val="150"/>
        <c:overlap val="100"/>
        <c:axId val="914027119"/>
        <c:axId val="914028559"/>
      </c:barChart>
      <c:catAx>
        <c:axId val="914027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8559"/>
        <c:crosses val="autoZero"/>
        <c:auto val="1"/>
        <c:lblAlgn val="ctr"/>
        <c:lblOffset val="100"/>
        <c:noMultiLvlLbl val="0"/>
      </c:catAx>
      <c:valAx>
        <c:axId val="914028559"/>
        <c:scaling>
          <c:orientation val="minMax"/>
          <c:max val="418"/>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Criterios</a:t>
            </a:r>
            <a:r>
              <a:rPr lang="en-US" baseline="0"/>
              <a:t> de Desempate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'Lote 1 BALANCE SUB'!$B$23</c:f>
              <c:strCache>
                <c:ptCount val="1"/>
                <c:pt idx="0">
                  <c:v>HABILITADO</c:v>
                </c:pt>
              </c:strCache>
            </c:strRef>
          </c:tx>
          <c:spPr>
            <a:solidFill>
              <a:schemeClr val="accent1"/>
            </a:solidFill>
            <a:ln>
              <a:noFill/>
            </a:ln>
            <a:effectLst/>
          </c:spPr>
          <c:invertIfNegative val="0"/>
          <c:cat>
            <c:strRef>
              <c:f>'Lote 1 BALANCE SUB'!$A$38:$A$45</c:f>
              <c:strCache>
                <c:ptCount val="8"/>
                <c:pt idx="0">
                  <c:v>Participación mayoritaria de mujeres cabeza de familia y/o mujeres víctimas de violencia intrafamiliar (persona jurídica)</c:v>
                </c:pt>
                <c:pt idx="1">
                  <c:v>Vinculación de personas en condición de discapacidad</c:v>
                </c:pt>
                <c:pt idx="2">
                  <c:v>Vinculación de personas mayores y no beneficiarias de la pensión de vejez, familiar o sobrevivencia – (Empleador – proponente)</c:v>
                </c:pt>
                <c:pt idx="3">
                  <c:v>Vinculación de población indígena, negra, afrocolombiana, raizal, palenquera, Rrom o gitanas</c:v>
                </c:pt>
                <c:pt idx="4">
                  <c:v>Participación mayoritaria de personas en proceso de reincorporación y/o reintegración (personas jurídicas)</c:v>
                </c:pt>
                <c:pt idx="5">
                  <c:v>Participación mayoritaria de mujeres cabeza de familia y/o personas en proceso de reincorporación o reintegración (personas jurídicas)</c:v>
                </c:pt>
                <c:pt idx="6">
                  <c:v>Acreditación MiPyme</c:v>
                </c:pt>
                <c:pt idx="7">
                  <c:v>Pagos realizados a MiPymes, cooperativas o asociaciones mutuales</c:v>
                </c:pt>
              </c:strCache>
            </c:strRef>
          </c:cat>
          <c:val>
            <c:numRef>
              <c:f>'Lote 1 BALANCE SUB'!$B$38:$B$45</c:f>
              <c:numCache>
                <c:formatCode>General</c:formatCode>
                <c:ptCount val="8"/>
                <c:pt idx="0">
                  <c:v>76</c:v>
                </c:pt>
                <c:pt idx="1">
                  <c:v>76</c:v>
                </c:pt>
                <c:pt idx="2">
                  <c:v>76</c:v>
                </c:pt>
                <c:pt idx="3">
                  <c:v>76</c:v>
                </c:pt>
                <c:pt idx="4">
                  <c:v>76</c:v>
                </c:pt>
                <c:pt idx="5">
                  <c:v>76</c:v>
                </c:pt>
                <c:pt idx="6">
                  <c:v>76</c:v>
                </c:pt>
                <c:pt idx="7">
                  <c:v>76</c:v>
                </c:pt>
              </c:numCache>
            </c:numRef>
          </c:val>
          <c:extLst>
            <c:ext xmlns:c16="http://schemas.microsoft.com/office/drawing/2014/chart" uri="{C3380CC4-5D6E-409C-BE32-E72D297353CC}">
              <c16:uniqueId val="{00000000-3FF1-427C-BF1A-08EB0D9CB52B}"/>
            </c:ext>
          </c:extLst>
        </c:ser>
        <c:ser>
          <c:idx val="1"/>
          <c:order val="1"/>
          <c:tx>
            <c:strRef>
              <c:f>'Lote 1 BALANCE SUB'!$C$23</c:f>
              <c:strCache>
                <c:ptCount val="1"/>
                <c:pt idx="0">
                  <c:v>HABILITADO SUBSANACIÓN</c:v>
                </c:pt>
              </c:strCache>
            </c:strRef>
          </c:tx>
          <c:spPr>
            <a:solidFill>
              <a:schemeClr val="accent2"/>
            </a:solidFill>
            <a:ln>
              <a:noFill/>
            </a:ln>
            <a:effectLst/>
          </c:spPr>
          <c:invertIfNegative val="0"/>
          <c:cat>
            <c:strRef>
              <c:f>'Lote 1 BALANCE SUB'!$A$38:$A$45</c:f>
              <c:strCache>
                <c:ptCount val="8"/>
                <c:pt idx="0">
                  <c:v>Participación mayoritaria de mujeres cabeza de familia y/o mujeres víctimas de violencia intrafamiliar (persona jurídica)</c:v>
                </c:pt>
                <c:pt idx="1">
                  <c:v>Vinculación de personas en condición de discapacidad</c:v>
                </c:pt>
                <c:pt idx="2">
                  <c:v>Vinculación de personas mayores y no beneficiarias de la pensión de vejez, familiar o sobrevivencia – (Empleador – proponente)</c:v>
                </c:pt>
                <c:pt idx="3">
                  <c:v>Vinculación de población indígena, negra, afrocolombiana, raizal, palenquera, Rrom o gitanas</c:v>
                </c:pt>
                <c:pt idx="4">
                  <c:v>Participación mayoritaria de personas en proceso de reincorporación y/o reintegración (personas jurídicas)</c:v>
                </c:pt>
                <c:pt idx="5">
                  <c:v>Participación mayoritaria de mujeres cabeza de familia y/o personas en proceso de reincorporación o reintegración (personas jurídicas)</c:v>
                </c:pt>
                <c:pt idx="6">
                  <c:v>Acreditación MiPyme</c:v>
                </c:pt>
                <c:pt idx="7">
                  <c:v>Pagos realizados a MiPymes, cooperativas o asociaciones mutuales</c:v>
                </c:pt>
              </c:strCache>
            </c:strRef>
          </c:cat>
          <c:val>
            <c:numRef>
              <c:f>'Lote 1 BALANCE SUB'!$C$38:$C$45</c:f>
              <c:numCache>
                <c:formatCode>General</c:formatCode>
                <c:ptCount val="8"/>
                <c:pt idx="0">
                  <c:v>396</c:v>
                </c:pt>
                <c:pt idx="1">
                  <c:v>396</c:v>
                </c:pt>
                <c:pt idx="2">
                  <c:v>396</c:v>
                </c:pt>
                <c:pt idx="3">
                  <c:v>396</c:v>
                </c:pt>
                <c:pt idx="4">
                  <c:v>396</c:v>
                </c:pt>
                <c:pt idx="5">
                  <c:v>396</c:v>
                </c:pt>
                <c:pt idx="6">
                  <c:v>396</c:v>
                </c:pt>
                <c:pt idx="7">
                  <c:v>396</c:v>
                </c:pt>
              </c:numCache>
            </c:numRef>
          </c:val>
          <c:extLst>
            <c:ext xmlns:c16="http://schemas.microsoft.com/office/drawing/2014/chart" uri="{C3380CC4-5D6E-409C-BE32-E72D297353CC}">
              <c16:uniqueId val="{00000001-3FF1-427C-BF1A-08EB0D9CB52B}"/>
            </c:ext>
          </c:extLst>
        </c:ser>
        <c:ser>
          <c:idx val="2"/>
          <c:order val="2"/>
          <c:tx>
            <c:strRef>
              <c:f>'Lote 1 BALANCE SUB'!$D$23</c:f>
              <c:strCache>
                <c:ptCount val="1"/>
                <c:pt idx="0">
                  <c:v>HABILITADO PARC. SUBSAN.</c:v>
                </c:pt>
              </c:strCache>
            </c:strRef>
          </c:tx>
          <c:spPr>
            <a:solidFill>
              <a:schemeClr val="accent3"/>
            </a:solidFill>
            <a:ln>
              <a:noFill/>
            </a:ln>
            <a:effectLst/>
          </c:spPr>
          <c:invertIfNegative val="0"/>
          <c:cat>
            <c:strRef>
              <c:f>'Lote 1 BALANCE SUB'!$A$38:$A$45</c:f>
              <c:strCache>
                <c:ptCount val="8"/>
                <c:pt idx="0">
                  <c:v>Participación mayoritaria de mujeres cabeza de familia y/o mujeres víctimas de violencia intrafamiliar (persona jurídica)</c:v>
                </c:pt>
                <c:pt idx="1">
                  <c:v>Vinculación de personas en condición de discapacidad</c:v>
                </c:pt>
                <c:pt idx="2">
                  <c:v>Vinculación de personas mayores y no beneficiarias de la pensión de vejez, familiar o sobrevivencia – (Empleador – proponente)</c:v>
                </c:pt>
                <c:pt idx="3">
                  <c:v>Vinculación de población indígena, negra, afrocolombiana, raizal, palenquera, Rrom o gitanas</c:v>
                </c:pt>
                <c:pt idx="4">
                  <c:v>Participación mayoritaria de personas en proceso de reincorporación y/o reintegración (personas jurídicas)</c:v>
                </c:pt>
                <c:pt idx="5">
                  <c:v>Participación mayoritaria de mujeres cabeza de familia y/o personas en proceso de reincorporación o reintegración (personas jurídicas)</c:v>
                </c:pt>
                <c:pt idx="6">
                  <c:v>Acreditación MiPyme</c:v>
                </c:pt>
                <c:pt idx="7">
                  <c:v>Pagos realizados a MiPymes, cooperativas o asociaciones mutuales</c:v>
                </c:pt>
              </c:strCache>
            </c:strRef>
          </c:cat>
          <c:val>
            <c:numRef>
              <c:f>'Lote 1 BALANCE SUB'!$D$38:$D$45</c:f>
              <c:numCache>
                <c:formatCode>General</c:formatCode>
                <c:ptCount val="8"/>
                <c:pt idx="0">
                  <c:v>39</c:v>
                </c:pt>
                <c:pt idx="1">
                  <c:v>39</c:v>
                </c:pt>
                <c:pt idx="2">
                  <c:v>39</c:v>
                </c:pt>
                <c:pt idx="3">
                  <c:v>39</c:v>
                </c:pt>
                <c:pt idx="4">
                  <c:v>39</c:v>
                </c:pt>
                <c:pt idx="5">
                  <c:v>39</c:v>
                </c:pt>
                <c:pt idx="6">
                  <c:v>39</c:v>
                </c:pt>
                <c:pt idx="7">
                  <c:v>39</c:v>
                </c:pt>
              </c:numCache>
            </c:numRef>
          </c:val>
          <c:extLst>
            <c:ext xmlns:c16="http://schemas.microsoft.com/office/drawing/2014/chart" uri="{C3380CC4-5D6E-409C-BE32-E72D297353CC}">
              <c16:uniqueId val="{00000002-3FF1-427C-BF1A-08EB0D9CB52B}"/>
            </c:ext>
          </c:extLst>
        </c:ser>
        <c:dLbls>
          <c:showLegendKey val="0"/>
          <c:showVal val="0"/>
          <c:showCatName val="0"/>
          <c:showSerName val="0"/>
          <c:showPercent val="0"/>
          <c:showBubbleSize val="0"/>
        </c:dLbls>
        <c:gapWidth val="150"/>
        <c:overlap val="100"/>
        <c:axId val="914027119"/>
        <c:axId val="914028559"/>
      </c:barChart>
      <c:catAx>
        <c:axId val="914027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8559"/>
        <c:crosses val="autoZero"/>
        <c:auto val="1"/>
        <c:lblAlgn val="ctr"/>
        <c:lblOffset val="100"/>
        <c:noMultiLvlLbl val="0"/>
      </c:catAx>
      <c:valAx>
        <c:axId val="914028559"/>
        <c:scaling>
          <c:orientation val="minMax"/>
          <c:max val="418"/>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02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457198</xdr:colOff>
      <xdr:row>1</xdr:row>
      <xdr:rowOff>47625</xdr:rowOff>
    </xdr:from>
    <xdr:to>
      <xdr:col>17</xdr:col>
      <xdr:colOff>76200</xdr:colOff>
      <xdr:row>15</xdr:row>
      <xdr:rowOff>123825</xdr:rowOff>
    </xdr:to>
    <xdr:graphicFrame macro="">
      <xdr:nvGraphicFramePr>
        <xdr:cNvPr id="3" name="Chart 1">
          <a:extLst>
            <a:ext uri="{FF2B5EF4-FFF2-40B4-BE49-F238E27FC236}">
              <a16:creationId xmlns:a16="http://schemas.microsoft.com/office/drawing/2014/main" id="{AFD73F7D-4E9A-60CB-2E46-8538DEBF02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22</xdr:row>
      <xdr:rowOff>123825</xdr:rowOff>
    </xdr:from>
    <xdr:to>
      <xdr:col>20</xdr:col>
      <xdr:colOff>323850</xdr:colOff>
      <xdr:row>37</xdr:row>
      <xdr:rowOff>9525</xdr:rowOff>
    </xdr:to>
    <xdr:graphicFrame macro="">
      <xdr:nvGraphicFramePr>
        <xdr:cNvPr id="99" name="Chart 1">
          <a:extLst>
            <a:ext uri="{FF2B5EF4-FFF2-40B4-BE49-F238E27FC236}">
              <a16:creationId xmlns:a16="http://schemas.microsoft.com/office/drawing/2014/main" id="{FB932E13-3B22-01A2-480B-21A6A58CAE5F}"/>
            </a:ext>
            <a:ext uri="{147F2762-F138-4A5C-976F-8EAC2B608ADB}">
              <a16:predDERef xmlns:a16="http://schemas.microsoft.com/office/drawing/2014/main" pred="{AFD73F7D-4E9A-60CB-2E46-8538DEBF02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419100</xdr:colOff>
      <xdr:row>22</xdr:row>
      <xdr:rowOff>180975</xdr:rowOff>
    </xdr:from>
    <xdr:to>
      <xdr:col>12</xdr:col>
      <xdr:colOff>571500</xdr:colOff>
      <xdr:row>37</xdr:row>
      <xdr:rowOff>66675</xdr:rowOff>
    </xdr:to>
    <xdr:graphicFrame macro="">
      <xdr:nvGraphicFramePr>
        <xdr:cNvPr id="2" name="Chart 2">
          <a:extLst>
            <a:ext uri="{FF2B5EF4-FFF2-40B4-BE49-F238E27FC236}">
              <a16:creationId xmlns:a16="http://schemas.microsoft.com/office/drawing/2014/main" id="{41902A41-79B6-4631-8DB4-CCA5AB66074B}"/>
            </a:ext>
            <a:ext uri="{147F2762-F138-4A5C-976F-8EAC2B608ADB}">
              <a16:predDERef xmlns:a16="http://schemas.microsoft.com/office/drawing/2014/main" pred="{FB932E13-3B22-01A2-480B-21A6A58CA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533400</xdr:colOff>
      <xdr:row>37</xdr:row>
      <xdr:rowOff>209549</xdr:rowOff>
    </xdr:from>
    <xdr:to>
      <xdr:col>13</xdr:col>
      <xdr:colOff>0</xdr:colOff>
      <xdr:row>44</xdr:row>
      <xdr:rowOff>504824</xdr:rowOff>
    </xdr:to>
    <xdr:graphicFrame macro="">
      <xdr:nvGraphicFramePr>
        <xdr:cNvPr id="4" name="Chart 3">
          <a:extLst>
            <a:ext uri="{FF2B5EF4-FFF2-40B4-BE49-F238E27FC236}">
              <a16:creationId xmlns:a16="http://schemas.microsoft.com/office/drawing/2014/main" id="{03DE61E0-365A-4513-A0A2-880BE9800D8B}"/>
            </a:ext>
            <a:ext uri="{147F2762-F138-4A5C-976F-8EAC2B608ADB}">
              <a16:predDERef xmlns:a16="http://schemas.microsoft.com/office/drawing/2014/main" pred="{41902A41-79B6-4631-8DB4-CCA5AB660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10F0C1-91F2-46F2-B1EA-01BA5D796649}" name="Tabla2" displayName="Tabla2" ref="B1:K40" totalsRowShown="0" headerRowDxfId="13" headerRowBorderDxfId="12" tableBorderDxfId="11" totalsRowBorderDxfId="10">
  <autoFilter ref="B1:K40" xr:uid="{2710F0C1-91F2-46F2-B1EA-01BA5D796649}"/>
  <tableColumns count="10">
    <tableColumn id="1" xr3:uid="{625DAA12-C58A-4098-92EB-7EE20C6E45C1}" name="SUBREGIÓN/MUNICIPIO" dataDxfId="9"/>
    <tableColumn id="2" xr3:uid="{2129EAAC-9503-4E40-8B78-CBBD17F734E9}" name="RAZON SOCIAL " dataDxfId="8"/>
    <tableColumn id="3" xr3:uid="{705D7313-9804-469A-9E54-50AD026D7276}" name="NIT" dataDxfId="7"/>
    <tableColumn id="4" xr3:uid="{A3403E44-8698-469F-8DE3-5FF154D69B8F}" name="TIPO PROPONENTE" dataDxfId="6"/>
    <tableColumn id="5" xr3:uid="{F7201AFB-5D87-4A60-B384-18DC87255AF8}" name="NIT2" dataDxfId="5"/>
    <tableColumn id="6" xr3:uid="{F2ABC284-05A3-44FC-8339-CDBC9FE0438C}" name="REQUISITOS CAPACIDAD JURIDICA" dataDxfId="4"/>
    <tableColumn id="7" xr3:uid="{FC769F74-E33F-45A5-A9B6-6F9D7794B5A8}" name="REQUISITOS CAPACIDAD TECNICA (EXPERIENCIA)" dataDxfId="3"/>
    <tableColumn id="8" xr3:uid="{938D1230-A949-4569-8ED8-F4027561D59B}" name="RESULTADO EVALUACION REQUISITOS HABILITANTES_x000a_JURÍDICOS Y TÉCNICOS" dataDxfId="2"/>
    <tableColumn id="9" xr3:uid="{1612F4B7-3DB2-42B4-B693-C52B5259F03F}" name="EL (LOS) REQUISITO (S) DEFINIDOS EN EL PLIEGO QUE SE RELACIONAN NO SE CUMPLE (N) Y SE DEBE (N) SUBSANAR" dataDxfId="1"/>
    <tableColumn id="10" xr3:uid="{EEA22666-CC29-4E8E-9CA0-CCE7843346BA}" name="CAUSAL DE RECHAZO _x000a_(Si aplica)" dataDxfId="0"/>
  </tableColumns>
  <tableStyleInfo name="TableStyleLight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FCF5-2B4E-4AA9-9EC1-C11F816BCA67}">
  <sheetPr codeName="Sheet1"/>
  <dimension ref="A1:T126"/>
  <sheetViews>
    <sheetView workbookViewId="0"/>
  </sheetViews>
  <sheetFormatPr baseColWidth="10" defaultColWidth="11.44140625" defaultRowHeight="14.4"/>
  <sheetData>
    <row r="1" spans="1:20">
      <c r="A1">
        <v>6</v>
      </c>
      <c r="B1">
        <v>6</v>
      </c>
      <c r="C1">
        <v>0</v>
      </c>
      <c r="D1">
        <v>0</v>
      </c>
      <c r="E1">
        <v>0</v>
      </c>
      <c r="F1">
        <v>3</v>
      </c>
      <c r="G1">
        <v>0</v>
      </c>
      <c r="H1">
        <v>0</v>
      </c>
      <c r="I1">
        <v>0</v>
      </c>
      <c r="J1">
        <v>0</v>
      </c>
      <c r="K1">
        <v>0</v>
      </c>
    </row>
    <row r="2" spans="1:20">
      <c r="A2">
        <v>6</v>
      </c>
    </row>
    <row r="13" spans="1:20">
      <c r="A13">
        <v>10</v>
      </c>
      <c r="B13">
        <v>0</v>
      </c>
      <c r="C13">
        <v>0</v>
      </c>
      <c r="D13">
        <v>5</v>
      </c>
      <c r="E13">
        <v>5</v>
      </c>
      <c r="F13">
        <v>10</v>
      </c>
      <c r="G13">
        <v>0</v>
      </c>
      <c r="H13">
        <v>0</v>
      </c>
      <c r="I13">
        <v>0</v>
      </c>
      <c r="J13" t="s">
        <v>0</v>
      </c>
      <c r="K13">
        <v>0</v>
      </c>
      <c r="M13" t="s">
        <v>1</v>
      </c>
      <c r="N13" t="s">
        <v>1</v>
      </c>
      <c r="O13" t="s">
        <v>1</v>
      </c>
      <c r="P13" t="s">
        <v>1</v>
      </c>
      <c r="Q13" t="s">
        <v>1</v>
      </c>
      <c r="R13" t="s">
        <v>1</v>
      </c>
      <c r="S13" t="s">
        <v>2</v>
      </c>
      <c r="T13" t="s">
        <v>2</v>
      </c>
    </row>
    <row r="14" spans="1:20">
      <c r="A14">
        <v>0</v>
      </c>
      <c r="B14">
        <v>0</v>
      </c>
      <c r="C14">
        <v>0</v>
      </c>
      <c r="D14">
        <v>3</v>
      </c>
      <c r="E14">
        <v>0</v>
      </c>
      <c r="F14">
        <v>3</v>
      </c>
      <c r="G14">
        <v>0</v>
      </c>
      <c r="H14">
        <v>0</v>
      </c>
      <c r="I14">
        <v>0.25</v>
      </c>
      <c r="J14">
        <v>0.25</v>
      </c>
      <c r="K14">
        <v>10</v>
      </c>
      <c r="M14" t="s">
        <v>1</v>
      </c>
      <c r="N14" t="s">
        <v>1</v>
      </c>
      <c r="O14" t="s">
        <v>1</v>
      </c>
      <c r="P14" t="s">
        <v>1</v>
      </c>
      <c r="Q14" t="s">
        <v>1</v>
      </c>
      <c r="R14" t="s">
        <v>1</v>
      </c>
      <c r="S14" t="s">
        <v>1</v>
      </c>
      <c r="T14" t="s">
        <v>1</v>
      </c>
    </row>
    <row r="15" spans="1:20">
      <c r="A15">
        <v>0</v>
      </c>
      <c r="B15">
        <v>0</v>
      </c>
      <c r="C15">
        <v>0</v>
      </c>
      <c r="D15">
        <v>0</v>
      </c>
      <c r="E15">
        <v>0</v>
      </c>
      <c r="F15">
        <v>0</v>
      </c>
      <c r="G15">
        <v>0</v>
      </c>
      <c r="H15">
        <v>0</v>
      </c>
      <c r="I15" t="s">
        <v>0</v>
      </c>
      <c r="J15" t="s">
        <v>0</v>
      </c>
      <c r="K15">
        <v>0</v>
      </c>
      <c r="M15" t="s">
        <v>1</v>
      </c>
      <c r="N15" t="s">
        <v>1</v>
      </c>
      <c r="O15" t="s">
        <v>1</v>
      </c>
      <c r="P15" t="s">
        <v>1</v>
      </c>
      <c r="Q15" t="s">
        <v>1</v>
      </c>
      <c r="R15" t="s">
        <v>1</v>
      </c>
      <c r="S15" t="s">
        <v>2</v>
      </c>
      <c r="T15" t="s">
        <v>1</v>
      </c>
    </row>
    <row r="16" spans="1:20">
      <c r="A16">
        <v>10</v>
      </c>
      <c r="B16">
        <v>0</v>
      </c>
      <c r="C16">
        <v>0</v>
      </c>
      <c r="D16">
        <v>0</v>
      </c>
      <c r="E16">
        <v>0</v>
      </c>
      <c r="F16">
        <v>0</v>
      </c>
      <c r="G16">
        <v>0</v>
      </c>
      <c r="H16">
        <v>0</v>
      </c>
      <c r="I16">
        <v>0.25</v>
      </c>
      <c r="J16">
        <v>0</v>
      </c>
      <c r="M16" t="s">
        <v>1</v>
      </c>
      <c r="N16" t="s">
        <v>1</v>
      </c>
      <c r="O16" t="s">
        <v>1</v>
      </c>
      <c r="P16" t="s">
        <v>1</v>
      </c>
      <c r="Q16" t="s">
        <v>1</v>
      </c>
      <c r="R16" t="s">
        <v>1</v>
      </c>
      <c r="S16" t="s">
        <v>1</v>
      </c>
      <c r="T16" t="s">
        <v>1</v>
      </c>
    </row>
    <row r="17" spans="1:20">
      <c r="A17">
        <v>0</v>
      </c>
      <c r="B17">
        <v>0</v>
      </c>
      <c r="C17">
        <v>0</v>
      </c>
      <c r="D17">
        <v>1</v>
      </c>
      <c r="E17">
        <v>0</v>
      </c>
      <c r="F17">
        <v>3</v>
      </c>
      <c r="G17">
        <v>0</v>
      </c>
      <c r="H17">
        <v>0</v>
      </c>
      <c r="I17" t="s">
        <v>0</v>
      </c>
      <c r="J17" t="s">
        <v>0</v>
      </c>
      <c r="K17">
        <v>0</v>
      </c>
      <c r="M17" t="s">
        <v>1</v>
      </c>
      <c r="N17" t="s">
        <v>1</v>
      </c>
      <c r="O17" t="s">
        <v>1</v>
      </c>
      <c r="P17" t="s">
        <v>1</v>
      </c>
      <c r="Q17" t="s">
        <v>1</v>
      </c>
      <c r="R17" t="s">
        <v>1</v>
      </c>
      <c r="S17" t="s">
        <v>2</v>
      </c>
      <c r="T17" t="s">
        <v>1</v>
      </c>
    </row>
    <row r="18" spans="1:20">
      <c r="A18">
        <v>0</v>
      </c>
      <c r="B18">
        <v>0</v>
      </c>
      <c r="C18">
        <v>0</v>
      </c>
      <c r="D18">
        <v>1</v>
      </c>
      <c r="E18">
        <v>0</v>
      </c>
      <c r="F18">
        <v>10</v>
      </c>
      <c r="G18">
        <v>0</v>
      </c>
      <c r="H18">
        <v>0</v>
      </c>
      <c r="I18">
        <v>0</v>
      </c>
      <c r="J18">
        <v>0.25</v>
      </c>
      <c r="K18">
        <v>0</v>
      </c>
      <c r="M18" t="s">
        <v>1</v>
      </c>
      <c r="N18" t="s">
        <v>1</v>
      </c>
      <c r="O18" t="s">
        <v>1</v>
      </c>
      <c r="P18" t="s">
        <v>1</v>
      </c>
      <c r="Q18" t="s">
        <v>1</v>
      </c>
      <c r="R18" t="s">
        <v>1</v>
      </c>
      <c r="S18" t="s">
        <v>2</v>
      </c>
      <c r="T18" t="s">
        <v>1</v>
      </c>
    </row>
    <row r="19" spans="1:20">
      <c r="A19">
        <v>10</v>
      </c>
      <c r="B19">
        <v>0</v>
      </c>
      <c r="C19">
        <v>0</v>
      </c>
      <c r="D19">
        <v>0</v>
      </c>
      <c r="E19">
        <v>0</v>
      </c>
      <c r="F19">
        <v>0</v>
      </c>
      <c r="G19">
        <v>0</v>
      </c>
      <c r="H19">
        <v>0</v>
      </c>
      <c r="I19" t="s">
        <v>0</v>
      </c>
      <c r="J19">
        <v>0</v>
      </c>
      <c r="K19">
        <v>0</v>
      </c>
      <c r="M19" t="s">
        <v>1</v>
      </c>
      <c r="N19" t="s">
        <v>1</v>
      </c>
      <c r="O19" t="s">
        <v>1</v>
      </c>
      <c r="P19" t="s">
        <v>1</v>
      </c>
      <c r="Q19" t="s">
        <v>1</v>
      </c>
      <c r="R19" t="s">
        <v>1</v>
      </c>
      <c r="S19" t="s">
        <v>1</v>
      </c>
      <c r="T19" t="s">
        <v>1</v>
      </c>
    </row>
    <row r="21" spans="1:20">
      <c r="A21">
        <v>10</v>
      </c>
      <c r="B21">
        <v>0</v>
      </c>
      <c r="C21">
        <v>0</v>
      </c>
      <c r="D21">
        <v>5</v>
      </c>
      <c r="E21">
        <v>0</v>
      </c>
      <c r="F21">
        <v>10</v>
      </c>
      <c r="G21">
        <v>0</v>
      </c>
      <c r="H21">
        <v>0</v>
      </c>
      <c r="I21">
        <v>0</v>
      </c>
      <c r="J21" t="s">
        <v>0</v>
      </c>
      <c r="K21">
        <v>0</v>
      </c>
      <c r="M21" t="s">
        <v>1</v>
      </c>
      <c r="N21" t="s">
        <v>1</v>
      </c>
      <c r="O21" t="s">
        <v>1</v>
      </c>
      <c r="P21" t="s">
        <v>1</v>
      </c>
      <c r="Q21" t="s">
        <v>1</v>
      </c>
      <c r="R21" t="s">
        <v>1</v>
      </c>
      <c r="S21" t="s">
        <v>2</v>
      </c>
      <c r="T21" t="s">
        <v>2</v>
      </c>
    </row>
    <row r="27" spans="1:20">
      <c r="A27">
        <v>10</v>
      </c>
      <c r="B27">
        <v>0</v>
      </c>
      <c r="C27">
        <v>0</v>
      </c>
      <c r="D27">
        <v>5</v>
      </c>
      <c r="E27">
        <v>0</v>
      </c>
    </row>
    <row r="35" spans="1:20">
      <c r="A35">
        <v>10</v>
      </c>
      <c r="B35">
        <v>0</v>
      </c>
      <c r="C35">
        <v>0</v>
      </c>
      <c r="D35">
        <v>5</v>
      </c>
      <c r="E35">
        <v>0</v>
      </c>
      <c r="F35">
        <v>10</v>
      </c>
      <c r="G35">
        <v>0</v>
      </c>
      <c r="H35">
        <v>0</v>
      </c>
      <c r="I35" t="s">
        <v>0</v>
      </c>
      <c r="J35" t="s">
        <v>0</v>
      </c>
      <c r="K35">
        <v>0</v>
      </c>
      <c r="M35" t="s">
        <v>1</v>
      </c>
      <c r="N35" t="s">
        <v>1</v>
      </c>
      <c r="O35" t="s">
        <v>1</v>
      </c>
      <c r="P35" t="s">
        <v>1</v>
      </c>
      <c r="Q35" t="s">
        <v>1</v>
      </c>
      <c r="R35" t="s">
        <v>1</v>
      </c>
      <c r="S35" t="s">
        <v>2</v>
      </c>
      <c r="T35" t="s">
        <v>1</v>
      </c>
    </row>
    <row r="37" spans="1:20">
      <c r="A37">
        <v>10</v>
      </c>
      <c r="B37">
        <v>0</v>
      </c>
      <c r="C37">
        <v>0</v>
      </c>
      <c r="D37">
        <v>5</v>
      </c>
      <c r="E37">
        <v>0</v>
      </c>
      <c r="F37">
        <v>10</v>
      </c>
      <c r="G37">
        <v>0</v>
      </c>
      <c r="H37">
        <v>0</v>
      </c>
      <c r="I37">
        <v>0</v>
      </c>
      <c r="J37" t="s">
        <v>0</v>
      </c>
      <c r="K37">
        <v>0</v>
      </c>
      <c r="M37" t="s">
        <v>1</v>
      </c>
      <c r="N37" t="s">
        <v>1</v>
      </c>
      <c r="O37" t="s">
        <v>1</v>
      </c>
      <c r="P37" t="s">
        <v>1</v>
      </c>
      <c r="Q37" t="s">
        <v>1</v>
      </c>
      <c r="R37" t="s">
        <v>1</v>
      </c>
      <c r="S37" t="s">
        <v>2</v>
      </c>
      <c r="T37" t="s">
        <v>1</v>
      </c>
    </row>
    <row r="38" spans="1:20">
      <c r="A38">
        <v>0</v>
      </c>
      <c r="B38">
        <v>0</v>
      </c>
      <c r="C38">
        <v>0</v>
      </c>
      <c r="D38">
        <v>3</v>
      </c>
      <c r="E38">
        <v>0</v>
      </c>
      <c r="F38">
        <v>3</v>
      </c>
      <c r="G38">
        <v>2</v>
      </c>
      <c r="H38">
        <v>0</v>
      </c>
      <c r="I38">
        <v>0</v>
      </c>
      <c r="J38" t="s">
        <v>0</v>
      </c>
      <c r="K38">
        <v>10</v>
      </c>
      <c r="M38" t="s">
        <v>1</v>
      </c>
      <c r="N38" t="s">
        <v>1</v>
      </c>
      <c r="O38" t="s">
        <v>1</v>
      </c>
      <c r="P38" t="s">
        <v>1</v>
      </c>
      <c r="Q38" t="s">
        <v>1</v>
      </c>
      <c r="R38" t="s">
        <v>1</v>
      </c>
      <c r="S38" t="s">
        <v>2</v>
      </c>
      <c r="T38" t="s">
        <v>1</v>
      </c>
    </row>
    <row r="39" spans="1:20">
      <c r="A39">
        <v>0</v>
      </c>
    </row>
    <row r="40" spans="1:20">
      <c r="A40">
        <v>0</v>
      </c>
      <c r="B40">
        <v>0</v>
      </c>
      <c r="C40">
        <v>0</v>
      </c>
      <c r="D40">
        <v>3</v>
      </c>
      <c r="E40">
        <v>0</v>
      </c>
      <c r="F40">
        <v>3</v>
      </c>
      <c r="G40">
        <v>0</v>
      </c>
      <c r="H40">
        <v>0</v>
      </c>
      <c r="I40">
        <v>0</v>
      </c>
      <c r="J40" t="s">
        <v>0</v>
      </c>
      <c r="K40">
        <v>10</v>
      </c>
      <c r="M40" t="s">
        <v>1</v>
      </c>
      <c r="N40" t="s">
        <v>1</v>
      </c>
      <c r="O40" t="s">
        <v>1</v>
      </c>
      <c r="P40" t="s">
        <v>1</v>
      </c>
      <c r="Q40" t="s">
        <v>1</v>
      </c>
      <c r="R40" t="s">
        <v>1</v>
      </c>
      <c r="S40" t="s">
        <v>2</v>
      </c>
      <c r="T40" t="s">
        <v>1</v>
      </c>
    </row>
    <row r="41" spans="1:20">
      <c r="A41">
        <v>10</v>
      </c>
      <c r="B41">
        <v>0</v>
      </c>
      <c r="C41">
        <v>0</v>
      </c>
      <c r="D41">
        <v>5</v>
      </c>
      <c r="E41">
        <v>0</v>
      </c>
      <c r="F41">
        <v>3</v>
      </c>
      <c r="G41">
        <v>0</v>
      </c>
      <c r="H41">
        <v>0</v>
      </c>
      <c r="I41">
        <v>0</v>
      </c>
      <c r="J41">
        <v>0.25</v>
      </c>
      <c r="K41">
        <v>0</v>
      </c>
      <c r="M41" t="s">
        <v>1</v>
      </c>
      <c r="N41" t="s">
        <v>1</v>
      </c>
      <c r="O41" t="s">
        <v>1</v>
      </c>
      <c r="P41" t="s">
        <v>1</v>
      </c>
      <c r="Q41" t="s">
        <v>1</v>
      </c>
      <c r="R41" t="s">
        <v>1</v>
      </c>
      <c r="S41" t="s">
        <v>1</v>
      </c>
      <c r="T41" t="s">
        <v>1</v>
      </c>
    </row>
    <row r="43" spans="1:20">
      <c r="A43">
        <v>10</v>
      </c>
      <c r="B43">
        <v>6</v>
      </c>
      <c r="C43">
        <v>0</v>
      </c>
      <c r="D43">
        <v>5</v>
      </c>
      <c r="E43">
        <v>0</v>
      </c>
      <c r="F43">
        <v>10</v>
      </c>
      <c r="G43">
        <v>0</v>
      </c>
      <c r="H43">
        <v>0</v>
      </c>
      <c r="I43">
        <v>0</v>
      </c>
      <c r="J43" t="s">
        <v>0</v>
      </c>
      <c r="K43">
        <v>0</v>
      </c>
      <c r="M43" t="s">
        <v>1</v>
      </c>
      <c r="N43" t="s">
        <v>1</v>
      </c>
      <c r="O43" t="s">
        <v>1</v>
      </c>
      <c r="P43" t="s">
        <v>1</v>
      </c>
      <c r="Q43" t="s">
        <v>1</v>
      </c>
      <c r="R43" t="s">
        <v>1</v>
      </c>
      <c r="S43" t="s">
        <v>2</v>
      </c>
      <c r="T43" t="s">
        <v>1</v>
      </c>
    </row>
    <row r="49" spans="1:20">
      <c r="A49">
        <v>0</v>
      </c>
      <c r="B49">
        <v>6</v>
      </c>
      <c r="C49">
        <v>0</v>
      </c>
      <c r="D49">
        <v>0</v>
      </c>
      <c r="E49">
        <v>0</v>
      </c>
      <c r="F49">
        <v>0</v>
      </c>
      <c r="G49">
        <v>0</v>
      </c>
      <c r="H49">
        <v>0</v>
      </c>
      <c r="I49" t="s">
        <v>0</v>
      </c>
      <c r="J49" t="s">
        <v>0</v>
      </c>
      <c r="K49">
        <v>0</v>
      </c>
      <c r="M49" t="s">
        <v>2</v>
      </c>
      <c r="N49" t="s">
        <v>1</v>
      </c>
      <c r="O49" t="s">
        <v>1</v>
      </c>
      <c r="P49" t="s">
        <v>1</v>
      </c>
      <c r="Q49" t="s">
        <v>1</v>
      </c>
      <c r="R49" t="s">
        <v>1</v>
      </c>
      <c r="S49" t="s">
        <v>2</v>
      </c>
      <c r="T49" t="s">
        <v>1</v>
      </c>
    </row>
    <row r="50" spans="1:20">
      <c r="A50">
        <v>10</v>
      </c>
      <c r="B50">
        <v>6</v>
      </c>
      <c r="C50">
        <v>0</v>
      </c>
      <c r="D50">
        <v>0</v>
      </c>
      <c r="E50">
        <v>0</v>
      </c>
      <c r="F50">
        <v>10</v>
      </c>
      <c r="G50">
        <v>6</v>
      </c>
      <c r="H50">
        <v>1</v>
      </c>
      <c r="I50" t="s">
        <v>0</v>
      </c>
      <c r="J50">
        <v>0</v>
      </c>
      <c r="K50">
        <v>10</v>
      </c>
      <c r="M50" t="s">
        <v>1</v>
      </c>
      <c r="N50" t="s">
        <v>2</v>
      </c>
      <c r="O50" t="s">
        <v>1</v>
      </c>
      <c r="P50" t="s">
        <v>1</v>
      </c>
      <c r="Q50" t="s">
        <v>1</v>
      </c>
      <c r="R50" t="s">
        <v>1</v>
      </c>
      <c r="S50" t="s">
        <v>1</v>
      </c>
      <c r="T50" t="s">
        <v>1</v>
      </c>
    </row>
    <row r="51" spans="1:20">
      <c r="A51">
        <v>10</v>
      </c>
      <c r="B51">
        <v>6</v>
      </c>
      <c r="C51">
        <v>0</v>
      </c>
      <c r="D51">
        <v>5</v>
      </c>
      <c r="E51">
        <v>0</v>
      </c>
      <c r="F51">
        <v>10</v>
      </c>
      <c r="G51">
        <v>10</v>
      </c>
      <c r="H51">
        <v>1</v>
      </c>
      <c r="I51" t="s">
        <v>0</v>
      </c>
      <c r="J51" t="s">
        <v>0</v>
      </c>
      <c r="K51">
        <v>10</v>
      </c>
      <c r="M51" t="s">
        <v>2</v>
      </c>
      <c r="N51" t="s">
        <v>2</v>
      </c>
      <c r="O51" t="s">
        <v>1</v>
      </c>
      <c r="P51" t="s">
        <v>1</v>
      </c>
      <c r="Q51" t="s">
        <v>1</v>
      </c>
      <c r="R51" t="s">
        <v>1</v>
      </c>
      <c r="S51" t="s">
        <v>2</v>
      </c>
      <c r="T51" t="s">
        <v>1</v>
      </c>
    </row>
    <row r="54" spans="1:20">
      <c r="A54">
        <v>10</v>
      </c>
      <c r="C54">
        <v>0</v>
      </c>
      <c r="D54">
        <v>0</v>
      </c>
      <c r="E54">
        <v>0</v>
      </c>
      <c r="F54">
        <v>10</v>
      </c>
      <c r="G54">
        <v>8</v>
      </c>
      <c r="H54">
        <v>1</v>
      </c>
      <c r="I54">
        <v>0.25</v>
      </c>
      <c r="J54">
        <v>0.25</v>
      </c>
      <c r="K54">
        <v>10</v>
      </c>
      <c r="M54" t="s">
        <v>3</v>
      </c>
      <c r="N54" t="s">
        <v>4</v>
      </c>
      <c r="O54" t="s">
        <v>4</v>
      </c>
      <c r="P54" t="s">
        <v>4</v>
      </c>
      <c r="Q54" t="s">
        <v>3</v>
      </c>
      <c r="R54" t="s">
        <v>3</v>
      </c>
      <c r="S54" t="s">
        <v>4</v>
      </c>
      <c r="T54" t="s">
        <v>5</v>
      </c>
    </row>
    <row r="55" spans="1:20">
      <c r="A55">
        <v>0</v>
      </c>
      <c r="B55">
        <v>0</v>
      </c>
      <c r="C55">
        <v>0</v>
      </c>
      <c r="D55">
        <v>0</v>
      </c>
      <c r="E55">
        <v>0</v>
      </c>
      <c r="F55">
        <v>0</v>
      </c>
      <c r="G55">
        <v>10</v>
      </c>
      <c r="H55">
        <v>0</v>
      </c>
      <c r="I55">
        <v>0.25</v>
      </c>
      <c r="J55">
        <v>0.25</v>
      </c>
      <c r="K55">
        <v>0</v>
      </c>
      <c r="M55" t="s">
        <v>1</v>
      </c>
      <c r="N55" t="s">
        <v>1</v>
      </c>
      <c r="O55" t="s">
        <v>1</v>
      </c>
      <c r="P55" t="s">
        <v>1</v>
      </c>
      <c r="Q55" t="s">
        <v>1</v>
      </c>
      <c r="R55" t="s">
        <v>1</v>
      </c>
      <c r="S55" t="s">
        <v>1</v>
      </c>
      <c r="T55" t="s">
        <v>1</v>
      </c>
    </row>
    <row r="56" spans="1:20">
      <c r="A56">
        <v>0</v>
      </c>
      <c r="B56">
        <v>0</v>
      </c>
      <c r="C56">
        <v>0</v>
      </c>
      <c r="D56">
        <v>0</v>
      </c>
      <c r="E56">
        <v>0</v>
      </c>
      <c r="F56">
        <v>0</v>
      </c>
      <c r="G56">
        <v>0</v>
      </c>
      <c r="H56">
        <v>0</v>
      </c>
      <c r="I56">
        <v>0</v>
      </c>
      <c r="J56">
        <v>0.25</v>
      </c>
      <c r="K56">
        <v>0</v>
      </c>
      <c r="M56" t="s">
        <v>1</v>
      </c>
      <c r="N56" t="s">
        <v>1</v>
      </c>
      <c r="O56" t="s">
        <v>1</v>
      </c>
      <c r="P56" t="s">
        <v>1</v>
      </c>
      <c r="Q56" t="s">
        <v>1</v>
      </c>
      <c r="R56" t="s">
        <v>1</v>
      </c>
      <c r="S56" t="s">
        <v>2</v>
      </c>
      <c r="T56" t="s">
        <v>1</v>
      </c>
    </row>
    <row r="58" spans="1:20">
      <c r="A58">
        <v>10</v>
      </c>
      <c r="B58">
        <v>0</v>
      </c>
      <c r="C58">
        <v>0</v>
      </c>
      <c r="D58">
        <v>5</v>
      </c>
      <c r="E58">
        <v>0</v>
      </c>
      <c r="F58">
        <v>10</v>
      </c>
      <c r="G58">
        <v>0</v>
      </c>
      <c r="H58">
        <v>0</v>
      </c>
      <c r="I58">
        <v>0</v>
      </c>
      <c r="J58" t="s">
        <v>0</v>
      </c>
      <c r="K58">
        <v>0</v>
      </c>
      <c r="M58" t="s">
        <v>1</v>
      </c>
      <c r="N58" t="s">
        <v>1</v>
      </c>
      <c r="O58" t="s">
        <v>1</v>
      </c>
      <c r="P58" t="s">
        <v>1</v>
      </c>
      <c r="Q58" t="s">
        <v>1</v>
      </c>
      <c r="R58" t="s">
        <v>1</v>
      </c>
      <c r="S58" t="s">
        <v>2</v>
      </c>
      <c r="T58" t="s">
        <v>1</v>
      </c>
    </row>
    <row r="59" spans="1:20">
      <c r="A59">
        <v>10</v>
      </c>
      <c r="B59">
        <v>6</v>
      </c>
      <c r="C59">
        <v>0</v>
      </c>
      <c r="D59">
        <v>5</v>
      </c>
      <c r="E59">
        <v>0</v>
      </c>
      <c r="F59">
        <v>10</v>
      </c>
      <c r="G59">
        <v>0</v>
      </c>
      <c r="H59">
        <v>0</v>
      </c>
      <c r="I59">
        <v>0.25</v>
      </c>
      <c r="J59">
        <v>0.25</v>
      </c>
      <c r="K59">
        <v>0</v>
      </c>
      <c r="M59" t="s">
        <v>1</v>
      </c>
      <c r="N59" t="s">
        <v>1</v>
      </c>
      <c r="O59" t="s">
        <v>1</v>
      </c>
      <c r="P59" t="s">
        <v>1</v>
      </c>
      <c r="Q59" t="s">
        <v>1</v>
      </c>
      <c r="R59" t="s">
        <v>1</v>
      </c>
      <c r="S59" t="s">
        <v>2</v>
      </c>
      <c r="T59" t="s">
        <v>1</v>
      </c>
    </row>
    <row r="61" spans="1:20">
      <c r="A61">
        <v>10</v>
      </c>
      <c r="B61">
        <v>6</v>
      </c>
      <c r="C61">
        <v>0</v>
      </c>
      <c r="D61">
        <v>5</v>
      </c>
      <c r="E61">
        <v>0</v>
      </c>
      <c r="F61">
        <v>10</v>
      </c>
      <c r="G61">
        <v>10</v>
      </c>
      <c r="H61">
        <v>0</v>
      </c>
      <c r="I61" t="s">
        <v>0</v>
      </c>
      <c r="J61" t="s">
        <v>0</v>
      </c>
      <c r="K61">
        <v>0</v>
      </c>
      <c r="M61" t="s">
        <v>1</v>
      </c>
      <c r="N61" t="s">
        <v>1</v>
      </c>
      <c r="O61" t="s">
        <v>1</v>
      </c>
      <c r="P61" t="s">
        <v>1</v>
      </c>
      <c r="Q61" t="s">
        <v>1</v>
      </c>
      <c r="R61" t="s">
        <v>1</v>
      </c>
      <c r="S61" t="s">
        <v>2</v>
      </c>
      <c r="T61" t="s">
        <v>1</v>
      </c>
    </row>
    <row r="62" spans="1:20">
      <c r="A62">
        <v>10</v>
      </c>
      <c r="B62">
        <v>6</v>
      </c>
      <c r="C62">
        <v>0</v>
      </c>
      <c r="D62">
        <v>0</v>
      </c>
      <c r="E62">
        <v>0</v>
      </c>
      <c r="F62">
        <v>0</v>
      </c>
      <c r="K62">
        <v>0</v>
      </c>
    </row>
    <row r="63" spans="1:20">
      <c r="A63">
        <v>6</v>
      </c>
      <c r="B63">
        <v>0</v>
      </c>
      <c r="M63" t="s">
        <v>1</v>
      </c>
      <c r="N63" t="s">
        <v>1</v>
      </c>
      <c r="O63" t="s">
        <v>1</v>
      </c>
      <c r="P63" t="s">
        <v>1</v>
      </c>
      <c r="Q63" t="s">
        <v>1</v>
      </c>
      <c r="R63" t="s">
        <v>1</v>
      </c>
      <c r="S63" t="s">
        <v>1</v>
      </c>
      <c r="T63" t="s">
        <v>1</v>
      </c>
    </row>
    <row r="64" spans="1:20">
      <c r="A64">
        <v>0</v>
      </c>
      <c r="B64">
        <v>6</v>
      </c>
      <c r="C64">
        <v>0</v>
      </c>
      <c r="D64">
        <v>0</v>
      </c>
      <c r="E64">
        <v>0</v>
      </c>
      <c r="F64">
        <v>0</v>
      </c>
      <c r="G64">
        <v>0</v>
      </c>
      <c r="H64">
        <v>0</v>
      </c>
      <c r="I64">
        <v>0</v>
      </c>
      <c r="J64">
        <v>0</v>
      </c>
      <c r="K64">
        <v>10</v>
      </c>
      <c r="M64" t="s">
        <v>1</v>
      </c>
      <c r="N64" t="s">
        <v>1</v>
      </c>
      <c r="O64" t="s">
        <v>1</v>
      </c>
      <c r="P64" t="s">
        <v>1</v>
      </c>
      <c r="Q64" t="s">
        <v>1</v>
      </c>
      <c r="R64" t="s">
        <v>1</v>
      </c>
      <c r="S64" t="s">
        <v>1</v>
      </c>
      <c r="T64" t="s">
        <v>1</v>
      </c>
    </row>
    <row r="65" spans="1:20">
      <c r="A65">
        <v>10</v>
      </c>
      <c r="B65">
        <v>6</v>
      </c>
      <c r="C65">
        <v>0</v>
      </c>
      <c r="D65">
        <v>5</v>
      </c>
      <c r="E65">
        <v>0</v>
      </c>
      <c r="F65">
        <v>10</v>
      </c>
      <c r="G65">
        <v>0</v>
      </c>
      <c r="H65">
        <v>0</v>
      </c>
      <c r="I65" t="s">
        <v>0</v>
      </c>
      <c r="J65" t="s">
        <v>0</v>
      </c>
      <c r="K65">
        <v>10</v>
      </c>
      <c r="M65" t="s">
        <v>1</v>
      </c>
      <c r="N65" t="s">
        <v>2</v>
      </c>
      <c r="O65" t="s">
        <v>2</v>
      </c>
      <c r="P65" t="s">
        <v>1</v>
      </c>
      <c r="Q65" t="s">
        <v>1</v>
      </c>
      <c r="R65" t="s">
        <v>1</v>
      </c>
      <c r="S65" t="s">
        <v>2</v>
      </c>
      <c r="T65" t="s">
        <v>1</v>
      </c>
    </row>
    <row r="66" spans="1:20">
      <c r="A66">
        <v>10</v>
      </c>
      <c r="B66">
        <v>0</v>
      </c>
      <c r="C66">
        <v>0</v>
      </c>
      <c r="D66">
        <v>5</v>
      </c>
      <c r="E66">
        <v>0</v>
      </c>
      <c r="F66">
        <v>10</v>
      </c>
      <c r="G66">
        <v>0</v>
      </c>
      <c r="H66">
        <v>0</v>
      </c>
      <c r="I66">
        <v>0.25</v>
      </c>
      <c r="J66">
        <v>0.25</v>
      </c>
      <c r="K66">
        <v>0</v>
      </c>
      <c r="M66" t="s">
        <v>1</v>
      </c>
      <c r="N66" t="s">
        <v>1</v>
      </c>
      <c r="O66" t="s">
        <v>1</v>
      </c>
      <c r="P66" t="s">
        <v>1</v>
      </c>
      <c r="Q66" t="s">
        <v>1</v>
      </c>
      <c r="R66" t="s">
        <v>1</v>
      </c>
      <c r="S66" t="s">
        <v>2</v>
      </c>
      <c r="T66" t="s">
        <v>1</v>
      </c>
    </row>
    <row r="67" spans="1:20">
      <c r="A67">
        <v>10</v>
      </c>
      <c r="B67">
        <v>6</v>
      </c>
      <c r="C67">
        <v>0</v>
      </c>
      <c r="D67">
        <v>5</v>
      </c>
      <c r="E67">
        <v>0</v>
      </c>
      <c r="F67">
        <v>10</v>
      </c>
      <c r="G67">
        <v>0</v>
      </c>
      <c r="H67">
        <v>1</v>
      </c>
      <c r="I67" t="s">
        <v>0</v>
      </c>
      <c r="J67" t="s">
        <v>0</v>
      </c>
      <c r="K67">
        <v>0</v>
      </c>
      <c r="M67" t="s">
        <v>1</v>
      </c>
      <c r="N67" t="s">
        <v>1</v>
      </c>
      <c r="O67" t="s">
        <v>1</v>
      </c>
      <c r="P67" t="s">
        <v>1</v>
      </c>
      <c r="Q67" t="s">
        <v>1</v>
      </c>
      <c r="R67" t="s">
        <v>1</v>
      </c>
      <c r="S67" t="s">
        <v>2</v>
      </c>
      <c r="T67" t="s">
        <v>1</v>
      </c>
    </row>
    <row r="71" spans="1:20">
      <c r="A71">
        <v>10</v>
      </c>
      <c r="B71">
        <v>0</v>
      </c>
      <c r="C71">
        <v>0</v>
      </c>
      <c r="D71">
        <v>5</v>
      </c>
      <c r="E71">
        <v>0</v>
      </c>
      <c r="F71">
        <v>0</v>
      </c>
      <c r="G71">
        <v>10</v>
      </c>
      <c r="H71">
        <v>0</v>
      </c>
      <c r="I71">
        <v>0.25</v>
      </c>
      <c r="J71">
        <v>0.25</v>
      </c>
      <c r="K71">
        <v>0</v>
      </c>
      <c r="M71" t="s">
        <v>1</v>
      </c>
      <c r="N71" t="s">
        <v>1</v>
      </c>
      <c r="O71" t="s">
        <v>1</v>
      </c>
      <c r="P71" t="s">
        <v>1</v>
      </c>
      <c r="Q71" t="s">
        <v>1</v>
      </c>
      <c r="R71" t="s">
        <v>1</v>
      </c>
      <c r="S71" t="s">
        <v>2</v>
      </c>
      <c r="T71" t="s">
        <v>1</v>
      </c>
    </row>
    <row r="74" spans="1:20">
      <c r="A74">
        <v>10</v>
      </c>
      <c r="B74">
        <v>0</v>
      </c>
      <c r="C74">
        <v>0</v>
      </c>
      <c r="D74">
        <v>5</v>
      </c>
      <c r="E74">
        <v>0</v>
      </c>
      <c r="F74">
        <v>10</v>
      </c>
      <c r="G74">
        <v>0</v>
      </c>
      <c r="H74">
        <v>0</v>
      </c>
      <c r="I74">
        <v>0.25</v>
      </c>
      <c r="J74">
        <v>0.25</v>
      </c>
      <c r="K74">
        <v>0</v>
      </c>
      <c r="M74" t="s">
        <v>1</v>
      </c>
      <c r="N74" t="s">
        <v>1</v>
      </c>
      <c r="O74" t="s">
        <v>1</v>
      </c>
      <c r="P74" t="s">
        <v>1</v>
      </c>
      <c r="Q74" t="s">
        <v>1</v>
      </c>
      <c r="R74" t="s">
        <v>1</v>
      </c>
      <c r="S74" t="s">
        <v>2</v>
      </c>
      <c r="T74" t="s">
        <v>1</v>
      </c>
    </row>
    <row r="81" spans="1:20">
      <c r="A81">
        <v>10</v>
      </c>
      <c r="B81">
        <v>6</v>
      </c>
      <c r="C81">
        <v>0</v>
      </c>
      <c r="D81">
        <v>0</v>
      </c>
      <c r="E81">
        <v>0</v>
      </c>
      <c r="F81">
        <v>0</v>
      </c>
      <c r="G81">
        <v>6</v>
      </c>
      <c r="H81">
        <v>0</v>
      </c>
      <c r="I81">
        <v>0</v>
      </c>
      <c r="J81">
        <v>0</v>
      </c>
      <c r="K81">
        <v>10</v>
      </c>
      <c r="M81" t="s">
        <v>1</v>
      </c>
      <c r="N81" t="s">
        <v>1</v>
      </c>
      <c r="O81" t="s">
        <v>1</v>
      </c>
      <c r="P81" t="s">
        <v>1</v>
      </c>
      <c r="Q81" t="s">
        <v>1</v>
      </c>
      <c r="R81" t="s">
        <v>1</v>
      </c>
      <c r="S81" t="s">
        <v>1</v>
      </c>
      <c r="T81" t="s">
        <v>1</v>
      </c>
    </row>
    <row r="84" spans="1:20">
      <c r="A84">
        <v>10</v>
      </c>
      <c r="B84">
        <v>6</v>
      </c>
      <c r="C84">
        <v>0</v>
      </c>
      <c r="D84">
        <v>5</v>
      </c>
      <c r="E84">
        <v>5</v>
      </c>
      <c r="F84">
        <v>10</v>
      </c>
      <c r="G84">
        <v>0</v>
      </c>
      <c r="H84">
        <v>0</v>
      </c>
      <c r="I84">
        <v>0</v>
      </c>
      <c r="J84">
        <v>0.25</v>
      </c>
      <c r="K84">
        <v>0</v>
      </c>
      <c r="M84" t="s">
        <v>1</v>
      </c>
      <c r="N84" t="s">
        <v>1</v>
      </c>
      <c r="O84" t="s">
        <v>1</v>
      </c>
      <c r="P84" t="s">
        <v>1</v>
      </c>
      <c r="Q84" t="s">
        <v>1</v>
      </c>
      <c r="R84" t="s">
        <v>1</v>
      </c>
      <c r="S84" t="s">
        <v>2</v>
      </c>
      <c r="T84" t="s">
        <v>1</v>
      </c>
    </row>
    <row r="86" spans="1:20">
      <c r="A86">
        <v>10</v>
      </c>
      <c r="B86">
        <v>0</v>
      </c>
      <c r="C86">
        <v>0</v>
      </c>
      <c r="D86">
        <v>5</v>
      </c>
      <c r="E86">
        <v>0</v>
      </c>
      <c r="F86">
        <v>10</v>
      </c>
      <c r="G86">
        <v>0</v>
      </c>
      <c r="H86">
        <v>1</v>
      </c>
      <c r="I86" t="s">
        <v>0</v>
      </c>
      <c r="J86">
        <v>0</v>
      </c>
      <c r="K86">
        <v>10</v>
      </c>
      <c r="M86" t="s">
        <v>1</v>
      </c>
      <c r="N86" t="s">
        <v>2</v>
      </c>
      <c r="O86" t="s">
        <v>1</v>
      </c>
      <c r="P86" t="s">
        <v>1</v>
      </c>
      <c r="Q86" t="s">
        <v>1</v>
      </c>
      <c r="R86" t="s">
        <v>1</v>
      </c>
      <c r="S86" t="s">
        <v>1</v>
      </c>
      <c r="T86" t="s">
        <v>1</v>
      </c>
    </row>
    <row r="87" spans="1:20">
      <c r="A87">
        <v>10</v>
      </c>
      <c r="B87">
        <v>6</v>
      </c>
      <c r="C87">
        <v>0</v>
      </c>
      <c r="D87">
        <v>5</v>
      </c>
      <c r="E87">
        <v>0</v>
      </c>
      <c r="F87">
        <v>10</v>
      </c>
      <c r="G87">
        <v>2</v>
      </c>
      <c r="H87">
        <v>1</v>
      </c>
      <c r="I87">
        <v>0.25</v>
      </c>
      <c r="J87">
        <v>0.25</v>
      </c>
      <c r="K87">
        <v>0</v>
      </c>
      <c r="M87" t="s">
        <v>1</v>
      </c>
      <c r="N87" t="s">
        <v>1</v>
      </c>
      <c r="O87" t="s">
        <v>1</v>
      </c>
      <c r="P87" t="s">
        <v>1</v>
      </c>
      <c r="Q87" t="s">
        <v>1</v>
      </c>
      <c r="R87" t="s">
        <v>1</v>
      </c>
      <c r="S87" t="s">
        <v>2</v>
      </c>
      <c r="T87" t="s">
        <v>1</v>
      </c>
    </row>
    <row r="91" spans="1:20">
      <c r="A91">
        <v>10</v>
      </c>
      <c r="B91">
        <v>0</v>
      </c>
      <c r="C91">
        <v>0</v>
      </c>
      <c r="D91">
        <v>5</v>
      </c>
      <c r="E91">
        <v>0</v>
      </c>
      <c r="F91">
        <v>10</v>
      </c>
      <c r="G91">
        <v>0</v>
      </c>
      <c r="H91">
        <v>0</v>
      </c>
      <c r="I91">
        <v>0</v>
      </c>
      <c r="J91" t="s">
        <v>0</v>
      </c>
      <c r="K91">
        <v>0</v>
      </c>
      <c r="M91" t="s">
        <v>1</v>
      </c>
      <c r="N91" t="s">
        <v>1</v>
      </c>
      <c r="O91" t="s">
        <v>1</v>
      </c>
      <c r="P91" t="s">
        <v>1</v>
      </c>
      <c r="Q91" t="s">
        <v>1</v>
      </c>
      <c r="R91" t="s">
        <v>1</v>
      </c>
      <c r="S91" t="s">
        <v>2</v>
      </c>
      <c r="T91" t="s">
        <v>1</v>
      </c>
    </row>
    <row r="92" spans="1:20">
      <c r="A92">
        <v>0</v>
      </c>
      <c r="B92">
        <v>6</v>
      </c>
      <c r="C92">
        <v>0</v>
      </c>
      <c r="D92">
        <v>0</v>
      </c>
      <c r="E92">
        <v>0</v>
      </c>
      <c r="F92">
        <v>0</v>
      </c>
      <c r="G92">
        <v>0</v>
      </c>
      <c r="H92">
        <v>0</v>
      </c>
      <c r="I92">
        <v>0</v>
      </c>
      <c r="J92">
        <v>0</v>
      </c>
      <c r="K92">
        <v>0</v>
      </c>
      <c r="M92" t="s">
        <v>1</v>
      </c>
      <c r="N92" t="s">
        <v>1</v>
      </c>
      <c r="O92" t="s">
        <v>1</v>
      </c>
      <c r="P92" t="s">
        <v>1</v>
      </c>
      <c r="Q92" t="s">
        <v>1</v>
      </c>
      <c r="R92" t="s">
        <v>1</v>
      </c>
      <c r="S92" t="s">
        <v>1</v>
      </c>
      <c r="T92" t="s">
        <v>1</v>
      </c>
    </row>
    <row r="96" spans="1:20">
      <c r="A96">
        <v>10</v>
      </c>
      <c r="B96">
        <v>0</v>
      </c>
      <c r="C96">
        <v>0</v>
      </c>
      <c r="D96">
        <v>0</v>
      </c>
      <c r="E96">
        <v>0</v>
      </c>
      <c r="F96">
        <v>10</v>
      </c>
      <c r="G96">
        <v>2</v>
      </c>
      <c r="H96">
        <v>0</v>
      </c>
      <c r="I96">
        <v>0</v>
      </c>
      <c r="J96">
        <v>0.25</v>
      </c>
      <c r="K96">
        <v>0</v>
      </c>
      <c r="N96" t="s">
        <v>1</v>
      </c>
      <c r="O96" t="s">
        <v>1</v>
      </c>
      <c r="P96" t="s">
        <v>1</v>
      </c>
      <c r="Q96" t="s">
        <v>1</v>
      </c>
      <c r="R96" t="s">
        <v>1</v>
      </c>
      <c r="S96" t="s">
        <v>2</v>
      </c>
      <c r="T96" t="s">
        <v>1</v>
      </c>
    </row>
    <row r="97" spans="1:20">
      <c r="A97">
        <v>10</v>
      </c>
      <c r="B97">
        <v>0</v>
      </c>
      <c r="C97">
        <v>0</v>
      </c>
      <c r="D97">
        <v>5</v>
      </c>
      <c r="E97">
        <v>0</v>
      </c>
      <c r="F97">
        <v>10</v>
      </c>
      <c r="G97">
        <v>2</v>
      </c>
      <c r="H97">
        <v>0</v>
      </c>
      <c r="I97">
        <v>0.25</v>
      </c>
      <c r="J97">
        <v>0.25</v>
      </c>
      <c r="K97">
        <v>0</v>
      </c>
      <c r="M97" t="s">
        <v>1</v>
      </c>
      <c r="N97" t="s">
        <v>1</v>
      </c>
      <c r="O97" t="s">
        <v>1</v>
      </c>
      <c r="P97" t="s">
        <v>1</v>
      </c>
      <c r="Q97" t="s">
        <v>1</v>
      </c>
      <c r="R97" t="s">
        <v>1</v>
      </c>
      <c r="S97" t="s">
        <v>1</v>
      </c>
      <c r="T97" t="s">
        <v>1</v>
      </c>
    </row>
    <row r="98" spans="1:20">
      <c r="A98">
        <v>0</v>
      </c>
      <c r="B98">
        <v>0</v>
      </c>
      <c r="C98">
        <v>0</v>
      </c>
      <c r="D98">
        <v>0</v>
      </c>
      <c r="E98">
        <v>0</v>
      </c>
      <c r="F98">
        <v>0</v>
      </c>
      <c r="G98">
        <v>0</v>
      </c>
      <c r="H98">
        <v>0</v>
      </c>
      <c r="I98">
        <v>0</v>
      </c>
      <c r="J98">
        <v>0.25</v>
      </c>
      <c r="K98">
        <v>0</v>
      </c>
      <c r="M98" t="s">
        <v>3</v>
      </c>
      <c r="N98" t="s">
        <v>3</v>
      </c>
      <c r="O98" t="s">
        <v>3</v>
      </c>
      <c r="P98" t="s">
        <v>3</v>
      </c>
      <c r="Q98" t="s">
        <v>3</v>
      </c>
      <c r="R98" t="s">
        <v>3</v>
      </c>
      <c r="S98" t="s">
        <v>6</v>
      </c>
      <c r="T98" t="s">
        <v>1</v>
      </c>
    </row>
    <row r="104" spans="1:20">
      <c r="M104" t="s">
        <v>1</v>
      </c>
      <c r="N104" t="s">
        <v>1</v>
      </c>
      <c r="O104" t="s">
        <v>1</v>
      </c>
      <c r="P104" t="s">
        <v>1</v>
      </c>
      <c r="Q104" t="s">
        <v>1</v>
      </c>
      <c r="R104" t="s">
        <v>1</v>
      </c>
      <c r="S104" t="s">
        <v>2</v>
      </c>
      <c r="T104" t="s">
        <v>1</v>
      </c>
    </row>
    <row r="107" spans="1:20">
      <c r="A107">
        <v>10</v>
      </c>
      <c r="B107">
        <v>6</v>
      </c>
      <c r="C107">
        <v>0</v>
      </c>
      <c r="D107">
        <v>0</v>
      </c>
      <c r="E107">
        <v>0</v>
      </c>
      <c r="F107">
        <v>6</v>
      </c>
      <c r="G107">
        <v>0</v>
      </c>
      <c r="H107">
        <v>0</v>
      </c>
      <c r="I107">
        <v>0.25</v>
      </c>
      <c r="J107">
        <v>0.25</v>
      </c>
      <c r="K107">
        <v>0</v>
      </c>
      <c r="M107" t="s">
        <v>1</v>
      </c>
      <c r="N107" t="s">
        <v>1</v>
      </c>
      <c r="O107" t="s">
        <v>1</v>
      </c>
      <c r="P107" t="s">
        <v>1</v>
      </c>
      <c r="Q107" t="s">
        <v>1</v>
      </c>
      <c r="R107" t="s">
        <v>1</v>
      </c>
      <c r="S107" t="s">
        <v>2</v>
      </c>
      <c r="T107" t="s">
        <v>1</v>
      </c>
    </row>
    <row r="109" spans="1:20">
      <c r="A109">
        <v>10</v>
      </c>
      <c r="B109">
        <v>0</v>
      </c>
      <c r="C109">
        <v>0</v>
      </c>
      <c r="D109">
        <v>0</v>
      </c>
      <c r="E109">
        <v>0</v>
      </c>
      <c r="F109">
        <v>0</v>
      </c>
      <c r="G109">
        <v>0</v>
      </c>
      <c r="H109">
        <v>0</v>
      </c>
      <c r="I109">
        <v>0</v>
      </c>
      <c r="J109" t="s">
        <v>0</v>
      </c>
      <c r="K109">
        <v>0</v>
      </c>
      <c r="M109" t="s">
        <v>1</v>
      </c>
      <c r="N109" t="s">
        <v>1</v>
      </c>
      <c r="O109" t="s">
        <v>1</v>
      </c>
      <c r="P109" t="s">
        <v>1</v>
      </c>
      <c r="Q109" t="s">
        <v>1</v>
      </c>
      <c r="R109" t="s">
        <v>1</v>
      </c>
      <c r="S109" t="s">
        <v>2</v>
      </c>
      <c r="T109" t="s">
        <v>1</v>
      </c>
    </row>
    <row r="111" spans="1:20">
      <c r="A111">
        <v>10</v>
      </c>
      <c r="B111">
        <v>6</v>
      </c>
      <c r="C111">
        <v>6</v>
      </c>
      <c r="D111">
        <v>0</v>
      </c>
      <c r="E111">
        <v>0</v>
      </c>
      <c r="F111">
        <v>0</v>
      </c>
      <c r="G111">
        <v>0</v>
      </c>
      <c r="H111">
        <v>0</v>
      </c>
      <c r="I111">
        <v>0</v>
      </c>
      <c r="J111">
        <v>0</v>
      </c>
      <c r="K111">
        <v>0</v>
      </c>
      <c r="M111" t="s">
        <v>3</v>
      </c>
      <c r="N111" t="s">
        <v>3</v>
      </c>
      <c r="O111" t="s">
        <v>3</v>
      </c>
      <c r="P111" t="s">
        <v>4</v>
      </c>
      <c r="Q111" t="s">
        <v>3</v>
      </c>
      <c r="R111" t="s">
        <v>3</v>
      </c>
      <c r="S111" t="s">
        <v>4</v>
      </c>
      <c r="T111" t="s">
        <v>3</v>
      </c>
    </row>
    <row r="114" spans="1:20">
      <c r="A114">
        <v>10</v>
      </c>
      <c r="B114">
        <v>0</v>
      </c>
      <c r="C114">
        <v>0</v>
      </c>
      <c r="D114">
        <v>3</v>
      </c>
      <c r="E114">
        <v>0</v>
      </c>
      <c r="F114">
        <v>10</v>
      </c>
      <c r="G114">
        <v>0</v>
      </c>
      <c r="H114">
        <v>0</v>
      </c>
      <c r="I114">
        <v>0</v>
      </c>
      <c r="J114">
        <v>0.25</v>
      </c>
      <c r="K114">
        <v>10</v>
      </c>
      <c r="M114" t="s">
        <v>1</v>
      </c>
      <c r="N114" t="s">
        <v>1</v>
      </c>
      <c r="O114" t="s">
        <v>1</v>
      </c>
      <c r="P114" t="s">
        <v>1</v>
      </c>
      <c r="Q114" t="s">
        <v>1</v>
      </c>
      <c r="R114" t="s">
        <v>1</v>
      </c>
      <c r="S114" t="s">
        <v>1</v>
      </c>
      <c r="T114" t="s">
        <v>1</v>
      </c>
    </row>
    <row r="117" spans="1:20">
      <c r="A117">
        <v>10</v>
      </c>
      <c r="B117">
        <v>0</v>
      </c>
      <c r="C117">
        <v>0</v>
      </c>
      <c r="D117">
        <v>3</v>
      </c>
      <c r="E117">
        <v>0</v>
      </c>
      <c r="F117">
        <v>10</v>
      </c>
      <c r="G117">
        <v>2</v>
      </c>
      <c r="H117">
        <v>0</v>
      </c>
      <c r="I117">
        <v>0</v>
      </c>
      <c r="J117">
        <v>0</v>
      </c>
      <c r="K117">
        <v>0</v>
      </c>
      <c r="M117" t="s">
        <v>2</v>
      </c>
      <c r="N117" t="s">
        <v>1</v>
      </c>
      <c r="O117" t="s">
        <v>1</v>
      </c>
      <c r="P117" t="s">
        <v>1</v>
      </c>
      <c r="Q117" t="s">
        <v>1</v>
      </c>
      <c r="R117" t="s">
        <v>1</v>
      </c>
      <c r="S117" t="s">
        <v>2</v>
      </c>
      <c r="T117" t="s">
        <v>1</v>
      </c>
    </row>
    <row r="121" spans="1:20">
      <c r="A121">
        <v>0</v>
      </c>
      <c r="B121">
        <v>0</v>
      </c>
      <c r="C121">
        <v>0</v>
      </c>
      <c r="D121">
        <v>0</v>
      </c>
      <c r="E121">
        <v>0</v>
      </c>
      <c r="F121">
        <v>0</v>
      </c>
      <c r="G121">
        <v>0</v>
      </c>
      <c r="H121">
        <v>0</v>
      </c>
      <c r="I121">
        <v>0</v>
      </c>
      <c r="J121">
        <v>0</v>
      </c>
      <c r="K121">
        <v>0</v>
      </c>
      <c r="M121" t="s">
        <v>3</v>
      </c>
      <c r="N121" t="s">
        <v>3</v>
      </c>
      <c r="O121" t="s">
        <v>3</v>
      </c>
      <c r="P121" t="s">
        <v>3</v>
      </c>
      <c r="Q121" t="s">
        <v>3</v>
      </c>
      <c r="R121" t="s">
        <v>3</v>
      </c>
      <c r="S121" t="s">
        <v>3</v>
      </c>
      <c r="T121" t="s">
        <v>3</v>
      </c>
    </row>
    <row r="122" spans="1:20">
      <c r="A122">
        <v>10</v>
      </c>
      <c r="B122">
        <v>0</v>
      </c>
      <c r="C122">
        <v>0</v>
      </c>
      <c r="D122">
        <v>3</v>
      </c>
      <c r="E122">
        <v>0</v>
      </c>
      <c r="F122">
        <v>10</v>
      </c>
      <c r="G122">
        <v>0</v>
      </c>
      <c r="H122">
        <v>0</v>
      </c>
      <c r="I122" t="s">
        <v>0</v>
      </c>
      <c r="J122" t="s">
        <v>0</v>
      </c>
      <c r="K122">
        <v>0</v>
      </c>
      <c r="M122" t="s">
        <v>1</v>
      </c>
      <c r="N122" t="s">
        <v>1</v>
      </c>
      <c r="O122" t="s">
        <v>1</v>
      </c>
      <c r="P122" t="s">
        <v>1</v>
      </c>
      <c r="Q122" t="s">
        <v>1</v>
      </c>
      <c r="R122" t="s">
        <v>1</v>
      </c>
      <c r="S122" t="s">
        <v>2</v>
      </c>
      <c r="T122" t="s">
        <v>1</v>
      </c>
    </row>
    <row r="123" spans="1:20">
      <c r="A123">
        <v>10</v>
      </c>
      <c r="B123">
        <v>6</v>
      </c>
      <c r="C123">
        <v>0</v>
      </c>
      <c r="D123">
        <v>5</v>
      </c>
      <c r="E123">
        <v>5</v>
      </c>
      <c r="F123">
        <v>6</v>
      </c>
      <c r="G123">
        <v>0</v>
      </c>
      <c r="H123">
        <v>1</v>
      </c>
      <c r="I123">
        <v>0.25</v>
      </c>
      <c r="J123">
        <v>0.25</v>
      </c>
      <c r="K123">
        <v>10</v>
      </c>
      <c r="M123" t="s">
        <v>3</v>
      </c>
      <c r="N123" t="s">
        <v>4</v>
      </c>
      <c r="O123" t="s">
        <v>3</v>
      </c>
      <c r="P123" t="s">
        <v>3</v>
      </c>
      <c r="Q123" t="s">
        <v>3</v>
      </c>
      <c r="R123" t="s">
        <v>3</v>
      </c>
      <c r="S123" t="s">
        <v>4</v>
      </c>
      <c r="T123" t="s">
        <v>3</v>
      </c>
    </row>
    <row r="126" spans="1:20">
      <c r="A126">
        <v>10</v>
      </c>
      <c r="B126">
        <v>0</v>
      </c>
      <c r="C126">
        <v>0</v>
      </c>
      <c r="D126">
        <v>5</v>
      </c>
      <c r="E126">
        <v>0</v>
      </c>
      <c r="F126">
        <v>10</v>
      </c>
      <c r="G126">
        <v>0</v>
      </c>
      <c r="H126">
        <v>0</v>
      </c>
      <c r="I126">
        <v>0.25</v>
      </c>
      <c r="J126">
        <v>0.25</v>
      </c>
      <c r="K126">
        <v>0</v>
      </c>
      <c r="M126" t="s">
        <v>1</v>
      </c>
      <c r="N126" t="s">
        <v>1</v>
      </c>
      <c r="O126" t="s">
        <v>1</v>
      </c>
      <c r="P126" t="s">
        <v>1</v>
      </c>
      <c r="Q126" t="s">
        <v>1</v>
      </c>
      <c r="R126" t="s">
        <v>1</v>
      </c>
      <c r="S126" t="s">
        <v>2</v>
      </c>
      <c r="T126"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4A3E-087C-46C6-8862-0E6F6CC7674B}">
  <sheetPr codeName="Sheet2" filterMode="1">
    <pageSetUpPr fitToPage="1"/>
  </sheetPr>
  <dimension ref="A1:BL1048564"/>
  <sheetViews>
    <sheetView showGridLines="0" tabSelected="1" topLeftCell="A2" zoomScale="50" zoomScaleNormal="50" workbookViewId="0">
      <pane xSplit="3" topLeftCell="E1" activePane="topRight" state="frozen"/>
      <selection pane="topRight" activeCell="P441" sqref="P441"/>
    </sheetView>
  </sheetViews>
  <sheetFormatPr baseColWidth="10" defaultColWidth="8.109375" defaultRowHeight="15" customHeight="1"/>
  <cols>
    <col min="1" max="1" width="9.33203125" style="39" hidden="1" customWidth="1"/>
    <col min="2" max="2" width="24.44140625" style="41" customWidth="1"/>
    <col min="3" max="3" width="37.5546875" style="55" customWidth="1"/>
    <col min="4" max="4" width="29" style="39" hidden="1" customWidth="1"/>
    <col min="5" max="5" width="20" style="38" customWidth="1"/>
    <col min="6" max="6" width="44.5546875" style="4" hidden="1" customWidth="1"/>
    <col min="7" max="7" width="62.6640625" style="4" hidden="1" customWidth="1"/>
    <col min="8" max="8" width="50.109375" style="59" hidden="1" customWidth="1"/>
    <col min="9" max="9" width="63.33203125" style="52" hidden="1" customWidth="1"/>
    <col min="10" max="10" width="27.44140625" style="39" hidden="1" customWidth="1"/>
    <col min="11" max="11" width="69" style="40" hidden="1" customWidth="1"/>
    <col min="12" max="12" width="61.5546875" style="39" hidden="1" customWidth="1"/>
    <col min="13" max="13" width="27.88671875" style="39" hidden="1" customWidth="1"/>
    <col min="14" max="14" width="33.44140625" style="57" bestFit="1" customWidth="1"/>
    <col min="15" max="15" width="50.44140625" style="69" customWidth="1"/>
    <col min="16" max="16" width="49.33203125" style="39" customWidth="1"/>
    <col min="17" max="17" width="25.5546875" style="40" hidden="1" customWidth="1"/>
    <col min="18" max="18" width="53.33203125" style="40" hidden="1" customWidth="1"/>
    <col min="19" max="19" width="27" style="40" hidden="1" customWidth="1"/>
    <col min="20" max="20" width="18.5546875" style="40" hidden="1" customWidth="1"/>
    <col min="21" max="21" width="26.5546875" style="40" hidden="1" customWidth="1"/>
    <col min="22" max="22" width="33.109375" style="40" hidden="1" customWidth="1"/>
    <col min="23" max="23" width="38.109375" style="40" hidden="1" customWidth="1"/>
    <col min="24" max="24" width="53.33203125" style="40" hidden="1" customWidth="1"/>
    <col min="25" max="25" width="27.109375" style="40" hidden="1" customWidth="1"/>
    <col min="26" max="26" width="20" style="40" hidden="1" customWidth="1"/>
    <col min="27" max="27" width="19.33203125" style="40" hidden="1" customWidth="1"/>
    <col min="28" max="28" width="21.33203125" style="40" hidden="1" customWidth="1"/>
    <col min="29" max="30" width="18.5546875" style="40" hidden="1" customWidth="1"/>
    <col min="31" max="31" width="32.5546875" style="40" hidden="1" customWidth="1"/>
    <col min="32" max="32" width="34" style="40" hidden="1" customWidth="1"/>
    <col min="33" max="33" width="29.88671875" style="40" hidden="1" customWidth="1"/>
    <col min="34" max="34" width="26.44140625" style="40" hidden="1" customWidth="1"/>
    <col min="35" max="35" width="18.5546875" style="40" hidden="1" customWidth="1"/>
    <col min="36" max="36" width="31.88671875" style="40" hidden="1" customWidth="1"/>
    <col min="37" max="37" width="26.6640625" style="40" hidden="1" customWidth="1"/>
    <col min="38" max="38" width="28" style="40" hidden="1" customWidth="1"/>
    <col min="39" max="39" width="39.44140625" style="40" hidden="1" customWidth="1"/>
    <col min="40" max="40" width="18.5546875" style="40" hidden="1" customWidth="1"/>
    <col min="41" max="41" width="93.44140625" style="40" hidden="1" customWidth="1"/>
    <col min="42" max="42" width="65.109375" style="40" hidden="1" customWidth="1"/>
    <col min="43" max="46" width="93.44140625" style="40" hidden="1" customWidth="1"/>
    <col min="47" max="47" width="26.88671875" style="40" hidden="1" customWidth="1"/>
    <col min="48" max="48" width="78.6640625" style="40" hidden="1" customWidth="1"/>
    <col min="49" max="49" width="18.88671875" style="40" hidden="1" customWidth="1"/>
    <col min="50" max="50" width="13.6640625" style="40" hidden="1" customWidth="1"/>
    <col min="51" max="58" width="13.88671875" style="40" hidden="1" customWidth="1"/>
    <col min="59" max="59" width="14.6640625" style="40" hidden="1" customWidth="1"/>
    <col min="60" max="60" width="14.44140625" style="40" hidden="1" customWidth="1"/>
    <col min="61" max="61" width="49.88671875" style="40" hidden="1" customWidth="1"/>
    <col min="62" max="62" width="72.109375" style="40" hidden="1" customWidth="1"/>
    <col min="63" max="63" width="15" style="40" hidden="1" customWidth="1"/>
    <col min="64" max="64" width="91.33203125" style="61" hidden="1" customWidth="1"/>
    <col min="65" max="65" width="8.109375" style="40" customWidth="1"/>
    <col min="66" max="16384" width="8.109375" style="40"/>
  </cols>
  <sheetData>
    <row r="1" spans="1:64" ht="40.5" hidden="1" customHeight="1">
      <c r="F1" s="154"/>
      <c r="G1" s="154"/>
      <c r="H1" s="154"/>
      <c r="I1" s="154"/>
      <c r="AO1" s="152" t="s">
        <v>7</v>
      </c>
      <c r="AP1" s="152"/>
      <c r="AQ1" s="152"/>
      <c r="AR1" s="152"/>
      <c r="AS1" s="152"/>
      <c r="AT1" s="152"/>
      <c r="AU1" s="152"/>
      <c r="AV1" s="152"/>
      <c r="AW1" s="55"/>
      <c r="AX1" s="153" t="s">
        <v>8</v>
      </c>
      <c r="AY1" s="153"/>
      <c r="AZ1" s="153"/>
      <c r="BA1" s="153"/>
      <c r="BB1" s="153"/>
      <c r="BC1" s="153"/>
      <c r="BD1" s="153"/>
      <c r="BE1" s="153"/>
      <c r="BF1" s="153"/>
      <c r="BG1" s="153"/>
      <c r="BH1" s="153"/>
      <c r="BI1" s="153"/>
    </row>
    <row r="2" spans="1:64" s="78" customFormat="1" ht="105" customHeight="1">
      <c r="A2" s="90" t="s">
        <v>9</v>
      </c>
      <c r="B2" s="122" t="s">
        <v>10</v>
      </c>
      <c r="C2" s="122" t="s">
        <v>11</v>
      </c>
      <c r="D2" s="122" t="s">
        <v>12</v>
      </c>
      <c r="E2" s="122" t="s">
        <v>13</v>
      </c>
      <c r="F2" s="122" t="s">
        <v>14</v>
      </c>
      <c r="G2" s="122" t="s">
        <v>15</v>
      </c>
      <c r="H2" s="122" t="s">
        <v>16</v>
      </c>
      <c r="I2" s="122" t="s">
        <v>17</v>
      </c>
      <c r="J2" s="122" t="s">
        <v>18</v>
      </c>
      <c r="K2" s="122" t="s">
        <v>19</v>
      </c>
      <c r="L2" s="122" t="s">
        <v>20</v>
      </c>
      <c r="M2" s="122" t="s">
        <v>21</v>
      </c>
      <c r="N2" s="122" t="s">
        <v>22</v>
      </c>
      <c r="O2" s="122" t="s">
        <v>23</v>
      </c>
      <c r="P2" s="122" t="s">
        <v>24</v>
      </c>
      <c r="Q2" s="91" t="s">
        <v>25</v>
      </c>
      <c r="R2" s="91" t="s">
        <v>26</v>
      </c>
      <c r="S2" s="91" t="s">
        <v>27</v>
      </c>
      <c r="T2" s="91" t="s">
        <v>28</v>
      </c>
      <c r="U2" s="91" t="s">
        <v>29</v>
      </c>
      <c r="V2" s="91" t="s">
        <v>30</v>
      </c>
      <c r="W2" s="91" t="s">
        <v>31</v>
      </c>
      <c r="X2" s="91" t="s">
        <v>32</v>
      </c>
      <c r="Y2" s="91" t="s">
        <v>33</v>
      </c>
      <c r="Z2" s="91" t="s">
        <v>34</v>
      </c>
      <c r="AA2" s="91" t="s">
        <v>35</v>
      </c>
      <c r="AB2" s="91" t="s">
        <v>36</v>
      </c>
      <c r="AC2" s="91" t="s">
        <v>37</v>
      </c>
      <c r="AD2" s="91" t="s">
        <v>38</v>
      </c>
      <c r="AE2" s="91" t="s">
        <v>39</v>
      </c>
      <c r="AF2" s="91" t="s">
        <v>40</v>
      </c>
      <c r="AG2" s="91" t="s">
        <v>41</v>
      </c>
      <c r="AH2" s="91" t="s">
        <v>42</v>
      </c>
      <c r="AI2" s="91" t="s">
        <v>43</v>
      </c>
      <c r="AJ2" s="91" t="s">
        <v>44</v>
      </c>
      <c r="AK2" s="91" t="s">
        <v>45</v>
      </c>
      <c r="AL2" s="91" t="s">
        <v>46</v>
      </c>
      <c r="AM2" s="91" t="s">
        <v>47</v>
      </c>
      <c r="AN2" s="91" t="s">
        <v>48</v>
      </c>
      <c r="AO2" s="91" t="s">
        <v>49</v>
      </c>
      <c r="AP2" s="91" t="s">
        <v>50</v>
      </c>
      <c r="AQ2" s="91" t="s">
        <v>51</v>
      </c>
      <c r="AR2" s="91" t="s">
        <v>52</v>
      </c>
      <c r="AS2" s="91" t="s">
        <v>53</v>
      </c>
      <c r="AT2" s="91" t="s">
        <v>54</v>
      </c>
      <c r="AU2" s="91" t="s">
        <v>55</v>
      </c>
      <c r="AV2" s="91" t="s">
        <v>56</v>
      </c>
      <c r="AW2" s="91" t="s">
        <v>57</v>
      </c>
      <c r="AX2" s="91" t="s">
        <v>58</v>
      </c>
      <c r="AY2" s="91" t="s">
        <v>59</v>
      </c>
      <c r="AZ2" s="91" t="s">
        <v>60</v>
      </c>
      <c r="BA2" s="91" t="s">
        <v>61</v>
      </c>
      <c r="BB2" s="91" t="s">
        <v>62</v>
      </c>
      <c r="BC2" s="91" t="s">
        <v>63</v>
      </c>
      <c r="BD2" s="91" t="s">
        <v>64</v>
      </c>
      <c r="BE2" s="91" t="s">
        <v>65</v>
      </c>
      <c r="BF2" s="91" t="s">
        <v>66</v>
      </c>
      <c r="BG2" s="91" t="s">
        <v>67</v>
      </c>
      <c r="BH2" s="91" t="s">
        <v>68</v>
      </c>
      <c r="BI2" s="91" t="s">
        <v>69</v>
      </c>
      <c r="BJ2" s="92" t="s">
        <v>70</v>
      </c>
      <c r="BK2" s="91" t="s">
        <v>71</v>
      </c>
      <c r="BL2" s="115" t="s">
        <v>72</v>
      </c>
    </row>
    <row r="3" spans="1:64" s="52" customFormat="1" ht="220.8" hidden="1">
      <c r="A3" s="93">
        <v>1001</v>
      </c>
      <c r="B3" s="123" t="s">
        <v>73</v>
      </c>
      <c r="C3" s="124" t="s">
        <v>74</v>
      </c>
      <c r="D3" s="125" t="s">
        <v>75</v>
      </c>
      <c r="E3" s="126" t="s">
        <v>76</v>
      </c>
      <c r="F3" s="127" t="s">
        <v>77</v>
      </c>
      <c r="G3" s="127" t="s">
        <v>78</v>
      </c>
      <c r="H3" s="128" t="s">
        <v>79</v>
      </c>
      <c r="I3" s="129" t="s">
        <v>80</v>
      </c>
      <c r="J3" s="64" t="s">
        <v>81</v>
      </c>
      <c r="K3" s="129" t="s">
        <v>82</v>
      </c>
      <c r="L3" s="64" t="s">
        <v>1</v>
      </c>
      <c r="M3" s="64" t="s">
        <v>1</v>
      </c>
      <c r="N3" s="130" t="s">
        <v>83</v>
      </c>
      <c r="O3" s="129" t="s">
        <v>84</v>
      </c>
      <c r="P3" s="64" t="s">
        <v>85</v>
      </c>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7"/>
      <c r="AY3" s="97"/>
      <c r="AZ3" s="97"/>
      <c r="BA3" s="97"/>
      <c r="BB3" s="97"/>
      <c r="BC3" s="97"/>
      <c r="BD3" s="97"/>
      <c r="BE3" s="97"/>
      <c r="BF3" s="97"/>
      <c r="BG3" s="97"/>
      <c r="BH3" s="97"/>
      <c r="BI3" s="97" cm="1">
        <f t="array" ref="BI3">SUM(IF('HABILITADOS Y RECHAZADOS LOTE 1'!$AX3:$BH3&lt;&gt;"", 'HABILITADOS Y RECHAZADOS LOTE 1'!$AX3:$BH3, 0))</f>
        <v>0</v>
      </c>
      <c r="BJ3" s="98" t="s">
        <v>86</v>
      </c>
      <c r="BK3" s="99" t="s">
        <v>85</v>
      </c>
      <c r="BL3" s="116" t="s">
        <v>85</v>
      </c>
    </row>
    <row r="4" spans="1:64" s="52" customFormat="1" ht="124.2" hidden="1">
      <c r="A4" s="93">
        <v>1002</v>
      </c>
      <c r="B4" s="123" t="s">
        <v>87</v>
      </c>
      <c r="C4" s="124" t="s">
        <v>88</v>
      </c>
      <c r="D4" s="125" t="s">
        <v>89</v>
      </c>
      <c r="E4" s="126" t="s">
        <v>90</v>
      </c>
      <c r="F4" s="127" t="s">
        <v>78</v>
      </c>
      <c r="G4" s="127" t="s">
        <v>78</v>
      </c>
      <c r="H4" s="128" t="s">
        <v>91</v>
      </c>
      <c r="I4" s="129"/>
      <c r="J4" s="64" t="s">
        <v>90</v>
      </c>
      <c r="K4" s="129"/>
      <c r="L4" s="64"/>
      <c r="M4" s="64" t="s">
        <v>85</v>
      </c>
      <c r="N4" s="128" t="s">
        <v>91</v>
      </c>
      <c r="O4" s="64" t="s">
        <v>85</v>
      </c>
      <c r="P4" s="129" t="str" cm="1">
        <f t="array" ref="P4">_xlfn.TEXTJOIN(", ", TRUE, IF('HABILITADOS Y RECHAZADOS LOTE 1'!$Q4:$AN4="SI", 'HABILITADOS Y RECHAZADOS LOTE 1'!$Q$2:$AN$2, ""))</f>
        <v>Alimentos nativos,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4" s="96" t="s">
        <v>2</v>
      </c>
      <c r="R4" s="96" t="s">
        <v>1</v>
      </c>
      <c r="S4" s="96"/>
      <c r="T4" s="96" t="s">
        <v>2</v>
      </c>
      <c r="U4" s="96" t="s">
        <v>2</v>
      </c>
      <c r="V4" s="96" t="s">
        <v>2</v>
      </c>
      <c r="W4" s="96" t="s">
        <v>1</v>
      </c>
      <c r="X4" s="96" t="s">
        <v>2</v>
      </c>
      <c r="Y4" s="96" t="s">
        <v>2</v>
      </c>
      <c r="Z4" s="96" t="s">
        <v>2</v>
      </c>
      <c r="AA4" s="96" t="s">
        <v>2</v>
      </c>
      <c r="AB4" s="96" t="s">
        <v>2</v>
      </c>
      <c r="AC4" s="96" t="s">
        <v>2</v>
      </c>
      <c r="AD4" s="96" t="s">
        <v>2</v>
      </c>
      <c r="AE4" s="96" t="s">
        <v>2</v>
      </c>
      <c r="AF4" s="96" t="s">
        <v>2</v>
      </c>
      <c r="AG4" s="96" t="s">
        <v>2</v>
      </c>
      <c r="AH4" s="96" t="s">
        <v>2</v>
      </c>
      <c r="AI4" s="96" t="s">
        <v>2</v>
      </c>
      <c r="AJ4" s="96" t="s">
        <v>2</v>
      </c>
      <c r="AK4" s="96" t="s">
        <v>2</v>
      </c>
      <c r="AL4" s="96" t="s">
        <v>2</v>
      </c>
      <c r="AM4" s="96" t="s">
        <v>2</v>
      </c>
      <c r="AN4" s="96" t="s">
        <v>2</v>
      </c>
      <c r="AO4" s="96" t="s">
        <v>2</v>
      </c>
      <c r="AP4" s="96" t="s">
        <v>1</v>
      </c>
      <c r="AQ4" s="96" t="s">
        <v>1</v>
      </c>
      <c r="AR4" s="96" t="s">
        <v>1</v>
      </c>
      <c r="AS4" s="96" t="s">
        <v>1</v>
      </c>
      <c r="AT4" s="96" t="s">
        <v>1</v>
      </c>
      <c r="AU4" s="96" t="s">
        <v>2</v>
      </c>
      <c r="AV4" s="96" t="s">
        <v>1</v>
      </c>
      <c r="AW4" s="95" t="s">
        <v>92</v>
      </c>
      <c r="AX4" s="97">
        <v>0</v>
      </c>
      <c r="AY4" s="97">
        <v>0</v>
      </c>
      <c r="AZ4" s="97">
        <v>0</v>
      </c>
      <c r="BA4" s="97">
        <v>0</v>
      </c>
      <c r="BB4" s="97">
        <v>0</v>
      </c>
      <c r="BC4" s="97">
        <v>0</v>
      </c>
      <c r="BD4" s="97">
        <v>0</v>
      </c>
      <c r="BE4" s="97">
        <v>0</v>
      </c>
      <c r="BF4" s="97">
        <v>0.25</v>
      </c>
      <c r="BG4" s="97">
        <v>0.25</v>
      </c>
      <c r="BH4" s="97">
        <v>0</v>
      </c>
      <c r="BI4" s="97" cm="1">
        <f t="array" ref="BI4">SUM(IF('HABILITADOS Y RECHAZADOS LOTE 1'!$AX4:$BH4&lt;&gt;"", 'HABILITADOS Y RECHAZADOS LOTE 1'!$AX4:$BH4, 0))</f>
        <v>0.5</v>
      </c>
      <c r="BJ4" s="98" t="s">
        <v>93</v>
      </c>
      <c r="BK4" s="98" t="s">
        <v>85</v>
      </c>
      <c r="BL4" s="117" t="s">
        <v>85</v>
      </c>
    </row>
    <row r="5" spans="1:64" s="52" customFormat="1" ht="49.5" hidden="1" customHeight="1">
      <c r="A5" s="93">
        <v>1003</v>
      </c>
      <c r="B5" s="123" t="s">
        <v>94</v>
      </c>
      <c r="C5" s="124" t="s">
        <v>95</v>
      </c>
      <c r="D5" s="125" t="s">
        <v>89</v>
      </c>
      <c r="E5" s="126" t="s">
        <v>96</v>
      </c>
      <c r="F5" s="127" t="s">
        <v>77</v>
      </c>
      <c r="G5" s="127" t="s">
        <v>78</v>
      </c>
      <c r="H5" s="128" t="s">
        <v>79</v>
      </c>
      <c r="I5" s="129" t="s">
        <v>97</v>
      </c>
      <c r="J5" s="64" t="s">
        <v>96</v>
      </c>
      <c r="K5" s="129" t="s">
        <v>98</v>
      </c>
      <c r="L5" s="64" t="s">
        <v>1</v>
      </c>
      <c r="M5" s="64" t="s">
        <v>2</v>
      </c>
      <c r="N5" s="130" t="s">
        <v>91</v>
      </c>
      <c r="O5" s="64" t="s">
        <v>85</v>
      </c>
      <c r="P5" s="129" t="str" cm="1">
        <f t="array" ref="P5">_xlfn.TEXTJOIN(", ", TRUE, IF('HABILITADOS Y RECHAZADOS LOTE 1'!$Q5:$AN5="SI", 'HABILITADOS Y RECHAZADOS LOTE 1'!$Q$2:$AN$2, ""))</f>
        <v>Carnes Frescas (Refrigeradas o Congeladas), Derivados cárnicos</v>
      </c>
      <c r="Q5" s="96" t="s">
        <v>1</v>
      </c>
      <c r="R5" s="96" t="s">
        <v>2</v>
      </c>
      <c r="S5" s="96" t="s">
        <v>2</v>
      </c>
      <c r="T5" s="96" t="s">
        <v>1</v>
      </c>
      <c r="U5" s="96" t="s">
        <v>1</v>
      </c>
      <c r="V5" s="96" t="s">
        <v>1</v>
      </c>
      <c r="W5" s="96" t="s">
        <v>1</v>
      </c>
      <c r="X5" s="96" t="s">
        <v>1</v>
      </c>
      <c r="Y5" s="96" t="s">
        <v>1</v>
      </c>
      <c r="Z5" s="96" t="s">
        <v>1</v>
      </c>
      <c r="AA5" s="96" t="s">
        <v>1</v>
      </c>
      <c r="AB5" s="96" t="s">
        <v>1</v>
      </c>
      <c r="AC5" s="96" t="s">
        <v>1</v>
      </c>
      <c r="AD5" s="96" t="s">
        <v>1</v>
      </c>
      <c r="AE5" s="96" t="s">
        <v>1</v>
      </c>
      <c r="AF5" s="96" t="s">
        <v>1</v>
      </c>
      <c r="AG5" s="96" t="s">
        <v>1</v>
      </c>
      <c r="AH5" s="96" t="s">
        <v>1</v>
      </c>
      <c r="AI5" s="96" t="s">
        <v>1</v>
      </c>
      <c r="AJ5" s="96" t="s">
        <v>1</v>
      </c>
      <c r="AK5" s="96" t="s">
        <v>1</v>
      </c>
      <c r="AL5" s="96" t="s">
        <v>1</v>
      </c>
      <c r="AM5" s="96" t="s">
        <v>1</v>
      </c>
      <c r="AN5" s="96" t="s">
        <v>1</v>
      </c>
      <c r="AO5" s="96" t="s">
        <v>1</v>
      </c>
      <c r="AP5" s="96" t="s">
        <v>1</v>
      </c>
      <c r="AQ5" s="96" t="s">
        <v>1</v>
      </c>
      <c r="AR5" s="96" t="s">
        <v>1</v>
      </c>
      <c r="AS5" s="96" t="s">
        <v>1</v>
      </c>
      <c r="AT5" s="96" t="s">
        <v>1</v>
      </c>
      <c r="AU5" s="96" t="s">
        <v>2</v>
      </c>
      <c r="AV5" s="96" t="s">
        <v>1</v>
      </c>
      <c r="AW5" s="96" t="s">
        <v>99</v>
      </c>
      <c r="AX5" s="98">
        <v>0</v>
      </c>
      <c r="AY5" s="98">
        <v>0</v>
      </c>
      <c r="AZ5" s="98">
        <v>0</v>
      </c>
      <c r="BA5" s="98">
        <v>0</v>
      </c>
      <c r="BB5" s="98">
        <v>0</v>
      </c>
      <c r="BC5" s="98">
        <v>0</v>
      </c>
      <c r="BD5" s="98">
        <v>0</v>
      </c>
      <c r="BE5" s="98">
        <v>0</v>
      </c>
      <c r="BF5" s="98">
        <v>0</v>
      </c>
      <c r="BG5" s="98">
        <v>0.25</v>
      </c>
      <c r="BH5" s="98">
        <v>0</v>
      </c>
      <c r="BI5" s="97" cm="1">
        <f t="array" ref="BI5">SUM(IF('HABILITADOS Y RECHAZADOS LOTE 1'!$AX5:$BH5&lt;&gt;"", 'HABILITADOS Y RECHAZADOS LOTE 1'!$AX5:$BH5, 0))</f>
        <v>0.25</v>
      </c>
      <c r="BJ5" s="98" t="s">
        <v>100</v>
      </c>
      <c r="BK5" s="98" t="s">
        <v>85</v>
      </c>
      <c r="BL5" s="117" t="s">
        <v>85</v>
      </c>
    </row>
    <row r="6" spans="1:64" s="52" customFormat="1" ht="207" hidden="1">
      <c r="A6" s="93">
        <v>1004</v>
      </c>
      <c r="B6" s="131" t="s">
        <v>73</v>
      </c>
      <c r="C6" s="124" t="s">
        <v>101</v>
      </c>
      <c r="D6" s="125"/>
      <c r="E6" s="126" t="s">
        <v>102</v>
      </c>
      <c r="F6" s="127" t="s">
        <v>77</v>
      </c>
      <c r="G6" s="127" t="s">
        <v>77</v>
      </c>
      <c r="H6" s="128" t="s">
        <v>79</v>
      </c>
      <c r="I6" s="129" t="s">
        <v>103</v>
      </c>
      <c r="J6" s="132" t="s">
        <v>102</v>
      </c>
      <c r="K6" s="129" t="s">
        <v>104</v>
      </c>
      <c r="L6" s="64" t="s">
        <v>1</v>
      </c>
      <c r="M6" s="64" t="s">
        <v>1</v>
      </c>
      <c r="N6" s="130" t="s">
        <v>83</v>
      </c>
      <c r="O6" s="129" t="s">
        <v>105</v>
      </c>
      <c r="P6" s="64" t="s">
        <v>85</v>
      </c>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8"/>
      <c r="AY6" s="98"/>
      <c r="AZ6" s="98"/>
      <c r="BA6" s="98"/>
      <c r="BB6" s="98"/>
      <c r="BC6" s="98"/>
      <c r="BD6" s="98"/>
      <c r="BE6" s="98"/>
      <c r="BF6" s="98"/>
      <c r="BG6" s="98"/>
      <c r="BH6" s="98"/>
      <c r="BI6" s="97" cm="1">
        <f t="array" ref="BI6">SUM(IF('HABILITADOS Y RECHAZADOS LOTE 1'!$AX6:$BH6&lt;&gt;"", 'HABILITADOS Y RECHAZADOS LOTE 1'!$AX6:$BH6, 0))</f>
        <v>0</v>
      </c>
      <c r="BJ6" s="98" t="s">
        <v>106</v>
      </c>
      <c r="BK6" s="98" t="s">
        <v>85</v>
      </c>
      <c r="BL6" s="117" t="s">
        <v>85</v>
      </c>
    </row>
    <row r="7" spans="1:64" s="52" customFormat="1" ht="52.5" hidden="1" customHeight="1">
      <c r="A7" s="93">
        <v>1005</v>
      </c>
      <c r="B7" s="123" t="s">
        <v>107</v>
      </c>
      <c r="C7" s="124" t="s">
        <v>108</v>
      </c>
      <c r="D7" s="125" t="s">
        <v>89</v>
      </c>
      <c r="E7" s="126" t="s">
        <v>109</v>
      </c>
      <c r="F7" s="133" t="s">
        <v>77</v>
      </c>
      <c r="G7" s="133" t="s">
        <v>78</v>
      </c>
      <c r="H7" s="128" t="s">
        <v>79</v>
      </c>
      <c r="I7" s="129" t="s">
        <v>110</v>
      </c>
      <c r="J7" s="64" t="s">
        <v>109</v>
      </c>
      <c r="K7" s="129" t="s">
        <v>111</v>
      </c>
      <c r="L7" s="64" t="s">
        <v>1</v>
      </c>
      <c r="M7" s="64" t="s">
        <v>2</v>
      </c>
      <c r="N7" s="130" t="s">
        <v>91</v>
      </c>
      <c r="O7" s="64" t="s">
        <v>85</v>
      </c>
      <c r="P7" s="129" t="str" cm="1">
        <f t="array" ref="P7">_xlfn.TEXTJOIN(", ", TRUE, IF('HABILITADOS Y RECHAZADOS LOTE 1'!$Q7:$AN7="SI", 'HABILITADOS Y RECHAZADOS LOTE 1'!$Q$2:$AN$2, ""))</f>
        <v>Alimentos nativos, Frutas frescas, Verduras, hortalizas y derivados</v>
      </c>
      <c r="Q7" s="96" t="s">
        <v>2</v>
      </c>
      <c r="R7" s="96" t="s">
        <v>1</v>
      </c>
      <c r="S7" s="96" t="s">
        <v>1</v>
      </c>
      <c r="T7" s="96" t="s">
        <v>1</v>
      </c>
      <c r="U7" s="96" t="s">
        <v>1</v>
      </c>
      <c r="V7" s="96" t="s">
        <v>1</v>
      </c>
      <c r="W7" s="96" t="s">
        <v>1</v>
      </c>
      <c r="X7" s="96" t="s">
        <v>1</v>
      </c>
      <c r="Y7" s="96" t="s">
        <v>1</v>
      </c>
      <c r="Z7" s="96" t="s">
        <v>1</v>
      </c>
      <c r="AA7" s="96" t="s">
        <v>2</v>
      </c>
      <c r="AB7" s="96" t="s">
        <v>1</v>
      </c>
      <c r="AC7" s="96" t="s">
        <v>1</v>
      </c>
      <c r="AD7" s="96" t="s">
        <v>1</v>
      </c>
      <c r="AE7" s="96" t="s">
        <v>1</v>
      </c>
      <c r="AF7" s="96" t="s">
        <v>1</v>
      </c>
      <c r="AG7" s="96" t="s">
        <v>1</v>
      </c>
      <c r="AH7" s="96" t="s">
        <v>1</v>
      </c>
      <c r="AI7" s="96" t="s">
        <v>1</v>
      </c>
      <c r="AJ7" s="96" t="s">
        <v>1</v>
      </c>
      <c r="AK7" s="96" t="s">
        <v>1</v>
      </c>
      <c r="AL7" s="96" t="s">
        <v>1</v>
      </c>
      <c r="AM7" s="96" t="s">
        <v>2</v>
      </c>
      <c r="AN7" s="96" t="s">
        <v>1</v>
      </c>
      <c r="AO7" s="96" t="s">
        <v>1</v>
      </c>
      <c r="AP7" s="96" t="s">
        <v>1</v>
      </c>
      <c r="AQ7" s="96" t="s">
        <v>1</v>
      </c>
      <c r="AR7" s="96" t="s">
        <v>1</v>
      </c>
      <c r="AS7" s="96" t="s">
        <v>1</v>
      </c>
      <c r="AT7" s="96" t="s">
        <v>1</v>
      </c>
      <c r="AU7" s="96" t="s">
        <v>2</v>
      </c>
      <c r="AV7" s="96" t="s">
        <v>1</v>
      </c>
      <c r="AW7" s="96" t="s">
        <v>92</v>
      </c>
      <c r="AX7" s="98">
        <v>0</v>
      </c>
      <c r="AY7" s="98">
        <v>6</v>
      </c>
      <c r="AZ7" s="98">
        <v>0</v>
      </c>
      <c r="BA7" s="98">
        <v>0</v>
      </c>
      <c r="BB7" s="98">
        <v>0</v>
      </c>
      <c r="BC7" s="98">
        <v>10</v>
      </c>
      <c r="BD7" s="98">
        <v>0</v>
      </c>
      <c r="BE7" s="98">
        <v>0</v>
      </c>
      <c r="BF7" s="98">
        <v>0</v>
      </c>
      <c r="BG7" s="98">
        <v>0.25</v>
      </c>
      <c r="BH7" s="98">
        <v>10</v>
      </c>
      <c r="BI7" s="97" cm="1">
        <f t="array" ref="BI7">SUM(IF('HABILITADOS Y RECHAZADOS LOTE 1'!$AX7:$BH7&lt;&gt;"", 'HABILITADOS Y RECHAZADOS LOTE 1'!$AX7:$BH7, 0))</f>
        <v>26.25</v>
      </c>
      <c r="BJ7" s="98" t="s">
        <v>112</v>
      </c>
      <c r="BK7" s="98" t="s">
        <v>85</v>
      </c>
      <c r="BL7" s="117" t="s">
        <v>85</v>
      </c>
    </row>
    <row r="8" spans="1:64" s="52" customFormat="1" ht="124.2" hidden="1">
      <c r="A8" s="93">
        <v>1006</v>
      </c>
      <c r="B8" s="123" t="s">
        <v>113</v>
      </c>
      <c r="C8" s="124" t="s">
        <v>114</v>
      </c>
      <c r="D8" s="125" t="s">
        <v>89</v>
      </c>
      <c r="E8" s="126" t="s">
        <v>115</v>
      </c>
      <c r="F8" s="127" t="s">
        <v>77</v>
      </c>
      <c r="G8" s="127" t="s">
        <v>78</v>
      </c>
      <c r="H8" s="128" t="s">
        <v>79</v>
      </c>
      <c r="I8" s="129" t="s">
        <v>116</v>
      </c>
      <c r="J8" s="64" t="s">
        <v>115</v>
      </c>
      <c r="K8" s="129" t="s">
        <v>117</v>
      </c>
      <c r="L8" s="64" t="s">
        <v>1</v>
      </c>
      <c r="M8" s="64" t="s">
        <v>1</v>
      </c>
      <c r="N8" s="130" t="s">
        <v>83</v>
      </c>
      <c r="O8" s="129" t="s">
        <v>118</v>
      </c>
      <c r="P8" s="64" t="s">
        <v>85</v>
      </c>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8"/>
      <c r="AY8" s="98"/>
      <c r="AZ8" s="98"/>
      <c r="BA8" s="98"/>
      <c r="BB8" s="98"/>
      <c r="BC8" s="98"/>
      <c r="BD8" s="98"/>
      <c r="BE8" s="98"/>
      <c r="BF8" s="98"/>
      <c r="BG8" s="98"/>
      <c r="BH8" s="98"/>
      <c r="BI8" s="97" cm="1">
        <f t="array" ref="BI8">SUM(IF('HABILITADOS Y RECHAZADOS LOTE 1'!$AX8:$BH8&lt;&gt;"", 'HABILITADOS Y RECHAZADOS LOTE 1'!$AX8:$BH8, 0))</f>
        <v>0</v>
      </c>
      <c r="BJ8" s="100" t="s">
        <v>119</v>
      </c>
      <c r="BK8" s="98" t="s">
        <v>85</v>
      </c>
      <c r="BL8" s="117" t="s">
        <v>85</v>
      </c>
    </row>
    <row r="9" spans="1:64" s="52" customFormat="1" ht="82.8" hidden="1">
      <c r="A9" s="93">
        <v>1007</v>
      </c>
      <c r="B9" s="123" t="s">
        <v>73</v>
      </c>
      <c r="C9" s="124" t="s">
        <v>120</v>
      </c>
      <c r="D9" s="125" t="s">
        <v>75</v>
      </c>
      <c r="E9" s="126" t="s">
        <v>121</v>
      </c>
      <c r="F9" s="127" t="s">
        <v>77</v>
      </c>
      <c r="G9" s="127" t="s">
        <v>77</v>
      </c>
      <c r="H9" s="128" t="s">
        <v>79</v>
      </c>
      <c r="I9" s="129" t="s">
        <v>122</v>
      </c>
      <c r="J9" s="64" t="s">
        <v>123</v>
      </c>
      <c r="K9" s="129" t="s">
        <v>124</v>
      </c>
      <c r="L9" s="64" t="s">
        <v>1</v>
      </c>
      <c r="M9" s="64" t="s">
        <v>2</v>
      </c>
      <c r="N9" s="130" t="s">
        <v>91</v>
      </c>
      <c r="O9" s="64" t="s">
        <v>85</v>
      </c>
      <c r="P9" s="129" t="str" cm="1">
        <f t="array" ref="P9">_xlfn.TEXTJOIN(", ", TRUE, IF('HABILITADOS Y RECHAZADOS LOTE 1'!$Q9:$AN9="SI", 'HABILITADOS Y RECHAZADOS LOTE 1'!$Q$2:$AN$2, ""))</f>
        <v>Productos de panificación</v>
      </c>
      <c r="Q9" s="96" t="s">
        <v>1</v>
      </c>
      <c r="R9" s="96" t="s">
        <v>1</v>
      </c>
      <c r="S9" s="96" t="s">
        <v>1</v>
      </c>
      <c r="T9" s="96" t="s">
        <v>1</v>
      </c>
      <c r="U9" s="96" t="s">
        <v>1</v>
      </c>
      <c r="V9" s="96" t="s">
        <v>1</v>
      </c>
      <c r="W9" s="96" t="s">
        <v>1</v>
      </c>
      <c r="X9" s="96" t="s">
        <v>1</v>
      </c>
      <c r="Y9" s="96" t="s">
        <v>1</v>
      </c>
      <c r="Z9" s="96" t="s">
        <v>1</v>
      </c>
      <c r="AA9" s="96" t="s">
        <v>1</v>
      </c>
      <c r="AB9" s="96" t="s">
        <v>1</v>
      </c>
      <c r="AC9" s="96" t="s">
        <v>1</v>
      </c>
      <c r="AD9" s="96" t="s">
        <v>1</v>
      </c>
      <c r="AE9" s="96" t="s">
        <v>2</v>
      </c>
      <c r="AF9" s="96" t="s">
        <v>1</v>
      </c>
      <c r="AG9" s="96" t="s">
        <v>1</v>
      </c>
      <c r="AH9" s="96" t="s">
        <v>1</v>
      </c>
      <c r="AI9" s="96" t="s">
        <v>1</v>
      </c>
      <c r="AJ9" s="96" t="s">
        <v>1</v>
      </c>
      <c r="AK9" s="96" t="s">
        <v>1</v>
      </c>
      <c r="AL9" s="96" t="s">
        <v>1</v>
      </c>
      <c r="AM9" s="96" t="s">
        <v>1</v>
      </c>
      <c r="AN9" s="96" t="s">
        <v>1</v>
      </c>
      <c r="AO9" s="96" t="s">
        <v>1</v>
      </c>
      <c r="AP9" s="96" t="s">
        <v>1</v>
      </c>
      <c r="AQ9" s="96" t="s">
        <v>1</v>
      </c>
      <c r="AR9" s="96" t="s">
        <v>1</v>
      </c>
      <c r="AS9" s="96" t="s">
        <v>1</v>
      </c>
      <c r="AT9" s="96" t="s">
        <v>1</v>
      </c>
      <c r="AU9" s="96" t="s">
        <v>2</v>
      </c>
      <c r="AV9" s="96" t="s">
        <v>1</v>
      </c>
      <c r="AW9" s="96" t="s">
        <v>92</v>
      </c>
      <c r="AX9" s="98">
        <v>0</v>
      </c>
      <c r="AY9" s="98">
        <v>0</v>
      </c>
      <c r="AZ9" s="98">
        <v>0</v>
      </c>
      <c r="BA9" s="98">
        <v>0</v>
      </c>
      <c r="BB9" s="98">
        <v>0</v>
      </c>
      <c r="BC9" s="98">
        <v>0</v>
      </c>
      <c r="BD9" s="98">
        <v>0</v>
      </c>
      <c r="BE9" s="98">
        <v>0</v>
      </c>
      <c r="BF9" s="98">
        <v>0.25</v>
      </c>
      <c r="BG9" s="98">
        <v>0.25</v>
      </c>
      <c r="BH9" s="98">
        <v>0</v>
      </c>
      <c r="BI9" s="97" cm="1">
        <f t="array" ref="BI9">SUM(IF('HABILITADOS Y RECHAZADOS LOTE 1'!$AX9:$BH9&lt;&gt;"", 'HABILITADOS Y RECHAZADOS LOTE 1'!$AX9:$BH9, 0))</f>
        <v>0.5</v>
      </c>
      <c r="BJ9" s="98" t="s">
        <v>125</v>
      </c>
      <c r="BK9" s="98" t="s">
        <v>85</v>
      </c>
      <c r="BL9" s="117" t="s">
        <v>85</v>
      </c>
    </row>
    <row r="10" spans="1:64" s="52" customFormat="1" ht="138" hidden="1">
      <c r="A10" s="93">
        <v>1008</v>
      </c>
      <c r="B10" s="123" t="s">
        <v>126</v>
      </c>
      <c r="C10" s="124" t="s">
        <v>127</v>
      </c>
      <c r="D10" s="125" t="s">
        <v>89</v>
      </c>
      <c r="E10" s="126" t="s">
        <v>128</v>
      </c>
      <c r="F10" s="127" t="s">
        <v>78</v>
      </c>
      <c r="G10" s="127" t="s">
        <v>77</v>
      </c>
      <c r="H10" s="128" t="s">
        <v>79</v>
      </c>
      <c r="I10" s="134" t="s">
        <v>129</v>
      </c>
      <c r="J10" s="127" t="s">
        <v>130</v>
      </c>
      <c r="K10" s="129" t="s">
        <v>131</v>
      </c>
      <c r="L10" s="64" t="s">
        <v>1</v>
      </c>
      <c r="M10" s="64" t="s">
        <v>2</v>
      </c>
      <c r="N10" s="130" t="s">
        <v>91</v>
      </c>
      <c r="O10" s="64" t="s">
        <v>85</v>
      </c>
      <c r="P10" s="129" t="str" cm="1">
        <f t="array" ref="P10">_xlfn.TEXTJOIN(", ", TRUE, IF('HABILITADOS Y RECHAZADOS LOTE 1'!$Q10:$AN10="SI", 'HABILITADOS Y RECHAZADOS LOTE 1'!$Q$2:$AN$2, ""))</f>
        <v>Huevos, Cereales y derivados, Frutas frescas, Pescados y mariscos, Verduras, hortalizas y derivados</v>
      </c>
      <c r="Q10" s="96" t="s">
        <v>1</v>
      </c>
      <c r="R10" s="96" t="s">
        <v>1</v>
      </c>
      <c r="S10" s="96" t="s">
        <v>1</v>
      </c>
      <c r="T10" s="96" t="s">
        <v>2</v>
      </c>
      <c r="U10" s="96" t="s">
        <v>2</v>
      </c>
      <c r="V10" s="96" t="s">
        <v>1</v>
      </c>
      <c r="W10" s="96" t="s">
        <v>1</v>
      </c>
      <c r="X10" s="96" t="s">
        <v>1</v>
      </c>
      <c r="Y10" s="96" t="s">
        <v>1</v>
      </c>
      <c r="Z10" s="96" t="s">
        <v>1</v>
      </c>
      <c r="AA10" s="96" t="s">
        <v>2</v>
      </c>
      <c r="AB10" s="96" t="s">
        <v>1</v>
      </c>
      <c r="AC10" s="96" t="s">
        <v>1</v>
      </c>
      <c r="AD10" s="96" t="s">
        <v>1</v>
      </c>
      <c r="AE10" s="96" t="s">
        <v>1</v>
      </c>
      <c r="AF10" s="96" t="s">
        <v>1</v>
      </c>
      <c r="AG10" s="96" t="s">
        <v>1</v>
      </c>
      <c r="AH10" s="96" t="s">
        <v>1</v>
      </c>
      <c r="AI10" s="96" t="s">
        <v>1</v>
      </c>
      <c r="AJ10" s="96" t="s">
        <v>1</v>
      </c>
      <c r="AK10" s="96" t="s">
        <v>2</v>
      </c>
      <c r="AL10" s="96" t="s">
        <v>1</v>
      </c>
      <c r="AM10" s="96" t="s">
        <v>2</v>
      </c>
      <c r="AN10" s="96" t="s">
        <v>1</v>
      </c>
      <c r="AO10" s="96" t="s">
        <v>1</v>
      </c>
      <c r="AP10" s="96" t="s">
        <v>1</v>
      </c>
      <c r="AQ10" s="96" t="s">
        <v>1</v>
      </c>
      <c r="AR10" s="96" t="s">
        <v>1</v>
      </c>
      <c r="AS10" s="96" t="s">
        <v>1</v>
      </c>
      <c r="AT10" s="96" t="s">
        <v>1</v>
      </c>
      <c r="AU10" s="96" t="s">
        <v>2</v>
      </c>
      <c r="AV10" s="96" t="s">
        <v>1</v>
      </c>
      <c r="AW10" s="96" t="s">
        <v>92</v>
      </c>
      <c r="AX10" s="98">
        <v>0</v>
      </c>
      <c r="AY10" s="98">
        <v>6</v>
      </c>
      <c r="AZ10" s="98">
        <v>0</v>
      </c>
      <c r="BA10" s="98">
        <v>0</v>
      </c>
      <c r="BB10" s="98">
        <v>0</v>
      </c>
      <c r="BC10" s="98">
        <v>0</v>
      </c>
      <c r="BD10" s="98">
        <v>0</v>
      </c>
      <c r="BE10" s="98">
        <v>0</v>
      </c>
      <c r="BF10" s="98">
        <v>0</v>
      </c>
      <c r="BG10" s="98">
        <v>0.25</v>
      </c>
      <c r="BH10" s="98">
        <v>0</v>
      </c>
      <c r="BI10" s="97" cm="1">
        <f t="array" ref="BI10">SUM(IF('HABILITADOS Y RECHAZADOS LOTE 1'!$AX10:$BH10&lt;&gt;"", 'HABILITADOS Y RECHAZADOS LOTE 1'!$AX10:$BH10, 0))</f>
        <v>6.25</v>
      </c>
      <c r="BJ10" s="98" t="s">
        <v>132</v>
      </c>
      <c r="BK10" s="98" t="s">
        <v>85</v>
      </c>
      <c r="BL10" s="117" t="s">
        <v>85</v>
      </c>
    </row>
    <row r="11" spans="1:64" s="52" customFormat="1" ht="41.4" hidden="1">
      <c r="A11" s="93">
        <v>1009</v>
      </c>
      <c r="B11" s="123" t="s">
        <v>126</v>
      </c>
      <c r="C11" s="124" t="s">
        <v>133</v>
      </c>
      <c r="D11" s="125" t="s">
        <v>89</v>
      </c>
      <c r="E11" s="126" t="s">
        <v>134</v>
      </c>
      <c r="F11" s="127" t="s">
        <v>77</v>
      </c>
      <c r="G11" s="127" t="s">
        <v>78</v>
      </c>
      <c r="H11" s="128" t="s">
        <v>79</v>
      </c>
      <c r="I11" s="129" t="s">
        <v>135</v>
      </c>
      <c r="J11" s="64" t="s">
        <v>134</v>
      </c>
      <c r="K11" s="129" t="s">
        <v>136</v>
      </c>
      <c r="L11" s="64" t="s">
        <v>1</v>
      </c>
      <c r="M11" s="64" t="s">
        <v>2</v>
      </c>
      <c r="N11" s="130" t="s">
        <v>91</v>
      </c>
      <c r="O11" s="64" t="s">
        <v>85</v>
      </c>
      <c r="P11" s="129" t="str" cm="1">
        <f t="array" ref="P11">_xlfn.TEXTJOIN(", ", TRUE, IF('HABILITADOS Y RECHAZADOS LOTE 1'!$Q11:$AN11="SI", 'HABILITADOS Y RECHAZADOS LOTE 1'!$Q$2:$AN$2, ""))</f>
        <v>Huevos, Cereales y derivados, Frutas frescas, Verduras, hortalizas y derivados</v>
      </c>
      <c r="Q11" s="96" t="s">
        <v>1</v>
      </c>
      <c r="R11" s="96" t="s">
        <v>1</v>
      </c>
      <c r="S11" s="96" t="s">
        <v>1</v>
      </c>
      <c r="T11" s="96" t="s">
        <v>2</v>
      </c>
      <c r="U11" s="96" t="s">
        <v>2</v>
      </c>
      <c r="V11" s="96" t="s">
        <v>1</v>
      </c>
      <c r="W11" s="96" t="s">
        <v>1</v>
      </c>
      <c r="X11" s="96" t="s">
        <v>1</v>
      </c>
      <c r="Y11" s="96" t="s">
        <v>1</v>
      </c>
      <c r="Z11" s="96" t="s">
        <v>1</v>
      </c>
      <c r="AA11" s="96" t="s">
        <v>2</v>
      </c>
      <c r="AB11" s="96" t="s">
        <v>1</v>
      </c>
      <c r="AC11" s="96" t="s">
        <v>1</v>
      </c>
      <c r="AD11" s="96" t="s">
        <v>1</v>
      </c>
      <c r="AE11" s="96" t="s">
        <v>1</v>
      </c>
      <c r="AF11" s="96" t="s">
        <v>1</v>
      </c>
      <c r="AG11" s="96" t="s">
        <v>1</v>
      </c>
      <c r="AH11" s="96" t="s">
        <v>1</v>
      </c>
      <c r="AI11" s="96" t="s">
        <v>1</v>
      </c>
      <c r="AJ11" s="96" t="s">
        <v>1</v>
      </c>
      <c r="AK11" s="96" t="s">
        <v>1</v>
      </c>
      <c r="AL11" s="96" t="s">
        <v>1</v>
      </c>
      <c r="AM11" s="96" t="s">
        <v>2</v>
      </c>
      <c r="AN11" s="96" t="s">
        <v>1</v>
      </c>
      <c r="AO11" s="96" t="s">
        <v>1</v>
      </c>
      <c r="AP11" s="96" t="s">
        <v>1</v>
      </c>
      <c r="AQ11" s="96" t="s">
        <v>1</v>
      </c>
      <c r="AR11" s="96" t="s">
        <v>1</v>
      </c>
      <c r="AS11" s="96" t="s">
        <v>1</v>
      </c>
      <c r="AT11" s="96" t="s">
        <v>1</v>
      </c>
      <c r="AU11" s="96" t="s">
        <v>2</v>
      </c>
      <c r="AV11" s="96" t="s">
        <v>1</v>
      </c>
      <c r="AW11" s="96" t="s">
        <v>92</v>
      </c>
      <c r="AX11" s="98">
        <v>6</v>
      </c>
      <c r="AY11" s="98">
        <v>6</v>
      </c>
      <c r="AZ11" s="98">
        <v>0</v>
      </c>
      <c r="BA11" s="98">
        <v>0</v>
      </c>
      <c r="BB11" s="98">
        <v>0</v>
      </c>
      <c r="BC11" s="98">
        <v>0</v>
      </c>
      <c r="BD11" s="98">
        <v>0</v>
      </c>
      <c r="BE11" s="98">
        <v>0</v>
      </c>
      <c r="BF11" s="98">
        <v>0.25</v>
      </c>
      <c r="BG11" s="98">
        <v>0.25</v>
      </c>
      <c r="BH11" s="98">
        <v>10</v>
      </c>
      <c r="BI11" s="97" cm="1">
        <f t="array" ref="BI11">SUM(IF('HABILITADOS Y RECHAZADOS LOTE 1'!$AX11:$BH11&lt;&gt;"", 'HABILITADOS Y RECHAZADOS LOTE 1'!$AX11:$BH11, 0))</f>
        <v>22.5</v>
      </c>
      <c r="BJ11" s="98" t="s">
        <v>100</v>
      </c>
      <c r="BK11" s="98" t="s">
        <v>85</v>
      </c>
      <c r="BL11" s="117" t="s">
        <v>85</v>
      </c>
    </row>
    <row r="12" spans="1:64" s="52" customFormat="1" ht="69" hidden="1">
      <c r="A12" s="93">
        <v>1010</v>
      </c>
      <c r="B12" s="123" t="s">
        <v>107</v>
      </c>
      <c r="C12" s="124" t="s">
        <v>137</v>
      </c>
      <c r="D12" s="125" t="s">
        <v>75</v>
      </c>
      <c r="E12" s="126" t="s">
        <v>138</v>
      </c>
      <c r="F12" s="127" t="s">
        <v>77</v>
      </c>
      <c r="G12" s="127" t="s">
        <v>78</v>
      </c>
      <c r="H12" s="128" t="s">
        <v>79</v>
      </c>
      <c r="I12" s="129" t="s">
        <v>139</v>
      </c>
      <c r="J12" s="64" t="s">
        <v>138</v>
      </c>
      <c r="K12" s="129" t="s">
        <v>140</v>
      </c>
      <c r="L12" s="64" t="s">
        <v>1</v>
      </c>
      <c r="M12" s="64" t="s">
        <v>2</v>
      </c>
      <c r="N12" s="130" t="s">
        <v>91</v>
      </c>
      <c r="O12" s="64" t="s">
        <v>85</v>
      </c>
      <c r="P12" s="129" t="str" cm="1">
        <f t="array" ref="P12">_xlfn.TEXTJOIN(", ", TRUE, IF('HABILITADOS Y RECHAZADOS LOTE 1'!$Q12:$AN12="SI", 'HABILITADOS Y RECHAZADOS LOTE 1'!$Q$2:$AN$2, ""))</f>
        <v>Alimentos nativos, Frutas frescas, Verduras, hortalizas y derivados</v>
      </c>
      <c r="Q12" s="96" t="s">
        <v>2</v>
      </c>
      <c r="R12" s="96" t="s">
        <v>1</v>
      </c>
      <c r="S12" s="96" t="s">
        <v>1</v>
      </c>
      <c r="T12" s="96" t="s">
        <v>1</v>
      </c>
      <c r="U12" s="96" t="s">
        <v>1</v>
      </c>
      <c r="V12" s="96" t="s">
        <v>1</v>
      </c>
      <c r="W12" s="96" t="s">
        <v>1</v>
      </c>
      <c r="X12" s="96" t="s">
        <v>1</v>
      </c>
      <c r="Y12" s="96" t="s">
        <v>1</v>
      </c>
      <c r="Z12" s="96" t="s">
        <v>1</v>
      </c>
      <c r="AA12" s="96" t="s">
        <v>2</v>
      </c>
      <c r="AB12" s="96" t="s">
        <v>1</v>
      </c>
      <c r="AC12" s="96" t="s">
        <v>1</v>
      </c>
      <c r="AD12" s="96" t="s">
        <v>1</v>
      </c>
      <c r="AE12" s="96" t="s">
        <v>1</v>
      </c>
      <c r="AF12" s="96" t="s">
        <v>1</v>
      </c>
      <c r="AG12" s="96" t="s">
        <v>1</v>
      </c>
      <c r="AH12" s="96" t="s">
        <v>1</v>
      </c>
      <c r="AI12" s="96" t="s">
        <v>1</v>
      </c>
      <c r="AJ12" s="96" t="s">
        <v>1</v>
      </c>
      <c r="AK12" s="96" t="s">
        <v>1</v>
      </c>
      <c r="AL12" s="96" t="s">
        <v>1</v>
      </c>
      <c r="AM12" s="96" t="s">
        <v>2</v>
      </c>
      <c r="AN12" s="96" t="s">
        <v>1</v>
      </c>
      <c r="AO12" s="96" t="s">
        <v>1</v>
      </c>
      <c r="AP12" s="96" t="s">
        <v>1</v>
      </c>
      <c r="AQ12" s="96" t="s">
        <v>1</v>
      </c>
      <c r="AR12" s="96" t="s">
        <v>1</v>
      </c>
      <c r="AS12" s="96" t="s">
        <v>1</v>
      </c>
      <c r="AT12" s="96" t="s">
        <v>1</v>
      </c>
      <c r="AU12" s="96" t="s">
        <v>1</v>
      </c>
      <c r="AV12" s="96" t="s">
        <v>1</v>
      </c>
      <c r="AW12" s="96" t="s">
        <v>92</v>
      </c>
      <c r="AX12" s="98">
        <v>6</v>
      </c>
      <c r="AY12" s="98">
        <v>0</v>
      </c>
      <c r="AZ12" s="98">
        <v>0</v>
      </c>
      <c r="BA12" s="98">
        <v>6</v>
      </c>
      <c r="BB12" s="98">
        <v>0</v>
      </c>
      <c r="BC12" s="98">
        <v>0</v>
      </c>
      <c r="BD12" s="98">
        <v>10</v>
      </c>
      <c r="BE12" s="98">
        <v>0</v>
      </c>
      <c r="BF12" s="98">
        <v>0</v>
      </c>
      <c r="BG12" s="98">
        <v>0.25</v>
      </c>
      <c r="BH12" s="98">
        <v>0</v>
      </c>
      <c r="BI12" s="97" cm="1">
        <f t="array" ref="BI12">SUM(IF('HABILITADOS Y RECHAZADOS LOTE 1'!$AX12:$BH12&lt;&gt;"", 'HABILITADOS Y RECHAZADOS LOTE 1'!$AX12:$BH12, 0))</f>
        <v>22.25</v>
      </c>
      <c r="BJ12" s="98" t="s">
        <v>141</v>
      </c>
      <c r="BK12" s="98" t="s">
        <v>85</v>
      </c>
      <c r="BL12" s="117" t="s">
        <v>85</v>
      </c>
    </row>
    <row r="13" spans="1:64" s="52" customFormat="1" ht="207" hidden="1">
      <c r="A13" s="93">
        <v>1011</v>
      </c>
      <c r="B13" s="123" t="s">
        <v>107</v>
      </c>
      <c r="C13" s="124" t="s">
        <v>142</v>
      </c>
      <c r="D13" s="125" t="s">
        <v>89</v>
      </c>
      <c r="E13" s="126" t="s">
        <v>143</v>
      </c>
      <c r="F13" s="127" t="s">
        <v>77</v>
      </c>
      <c r="G13" s="127" t="s">
        <v>78</v>
      </c>
      <c r="H13" s="128" t="s">
        <v>79</v>
      </c>
      <c r="I13" s="129" t="s">
        <v>144</v>
      </c>
      <c r="J13" s="64" t="s">
        <v>143</v>
      </c>
      <c r="K13" s="129" t="s">
        <v>145</v>
      </c>
      <c r="L13" s="64" t="s">
        <v>1</v>
      </c>
      <c r="M13" s="64" t="s">
        <v>146</v>
      </c>
      <c r="N13" s="130" t="s">
        <v>147</v>
      </c>
      <c r="O13" s="129" t="s">
        <v>148</v>
      </c>
      <c r="P13" s="129" t="str" cm="1">
        <f t="array" ref="P13">_xlfn.TEXTJOIN(", ", TRUE, IF('HABILITADOS Y RECHAZADOS LOTE 1'!$Q13:$AN13="SI", "'"&amp;'HABILITADOS Y RECHAZADOS LOTE 1'!$Q$2:$AN$2&amp;"'", ""))</f>
        <v>'Frutas frescas', 'Verduras, hortalizas y derivados'</v>
      </c>
      <c r="Q13" s="96" t="s">
        <v>1</v>
      </c>
      <c r="R13" s="96" t="s">
        <v>1</v>
      </c>
      <c r="S13" s="96" t="s">
        <v>1</v>
      </c>
      <c r="T13" s="96" t="s">
        <v>1</v>
      </c>
      <c r="U13" s="96" t="s">
        <v>1</v>
      </c>
      <c r="V13" s="96" t="s">
        <v>1</v>
      </c>
      <c r="W13" s="96" t="s">
        <v>1</v>
      </c>
      <c r="X13" s="96" t="s">
        <v>1</v>
      </c>
      <c r="Y13" s="96" t="s">
        <v>1</v>
      </c>
      <c r="Z13" s="96" t="s">
        <v>1</v>
      </c>
      <c r="AA13" s="96" t="s">
        <v>2</v>
      </c>
      <c r="AB13" s="96" t="s">
        <v>1</v>
      </c>
      <c r="AC13" s="96" t="s">
        <v>1</v>
      </c>
      <c r="AD13" s="96" t="s">
        <v>1</v>
      </c>
      <c r="AE13" s="96" t="s">
        <v>1</v>
      </c>
      <c r="AF13" s="96" t="s">
        <v>1</v>
      </c>
      <c r="AG13" s="96" t="s">
        <v>1</v>
      </c>
      <c r="AH13" s="96" t="s">
        <v>1</v>
      </c>
      <c r="AI13" s="96" t="s">
        <v>1</v>
      </c>
      <c r="AJ13" s="96" t="s">
        <v>1</v>
      </c>
      <c r="AK13" s="96" t="s">
        <v>1</v>
      </c>
      <c r="AL13" s="96" t="s">
        <v>1</v>
      </c>
      <c r="AM13" s="96" t="s">
        <v>2</v>
      </c>
      <c r="AN13" s="96" t="s">
        <v>1</v>
      </c>
      <c r="AO13" s="96" t="s">
        <v>1</v>
      </c>
      <c r="AP13" s="96" t="s">
        <v>1</v>
      </c>
      <c r="AQ13" s="96" t="s">
        <v>1</v>
      </c>
      <c r="AR13" s="96" t="s">
        <v>2</v>
      </c>
      <c r="AS13" s="96" t="s">
        <v>1</v>
      </c>
      <c r="AT13" s="96" t="s">
        <v>1</v>
      </c>
      <c r="AU13" s="96" t="s">
        <v>2</v>
      </c>
      <c r="AV13" s="96" t="s">
        <v>1</v>
      </c>
      <c r="AW13" s="96" t="s">
        <v>92</v>
      </c>
      <c r="AX13" s="98">
        <v>6</v>
      </c>
      <c r="AY13" s="98">
        <v>6</v>
      </c>
      <c r="AZ13" s="98">
        <v>0</v>
      </c>
      <c r="BA13" s="98">
        <v>0</v>
      </c>
      <c r="BB13" s="98">
        <v>0</v>
      </c>
      <c r="BC13" s="98">
        <v>0</v>
      </c>
      <c r="BD13" s="98">
        <v>0</v>
      </c>
      <c r="BE13" s="98">
        <v>0</v>
      </c>
      <c r="BF13" s="98">
        <v>0</v>
      </c>
      <c r="BG13" s="98">
        <v>0.25</v>
      </c>
      <c r="BH13" s="98">
        <v>0</v>
      </c>
      <c r="BI13" s="97" cm="1">
        <f t="array" ref="BI13">SUM(IF('HABILITADOS Y RECHAZADOS LOTE 1'!$AX13:$BH13&lt;&gt;"", 'HABILITADOS Y RECHAZADOS LOTE 1'!$AX13:$BH13, 0))</f>
        <v>12.25</v>
      </c>
      <c r="BJ13" s="98" t="s">
        <v>106</v>
      </c>
      <c r="BK13" s="98" t="s">
        <v>85</v>
      </c>
      <c r="BL13" s="117" t="s">
        <v>85</v>
      </c>
    </row>
    <row r="14" spans="1:64" s="52" customFormat="1" ht="27.6" hidden="1">
      <c r="A14" s="93">
        <v>1012</v>
      </c>
      <c r="B14" s="123" t="s">
        <v>107</v>
      </c>
      <c r="C14" s="124" t="s">
        <v>149</v>
      </c>
      <c r="D14" s="125" t="s">
        <v>89</v>
      </c>
      <c r="E14" s="126" t="s">
        <v>150</v>
      </c>
      <c r="F14" s="127" t="s">
        <v>77</v>
      </c>
      <c r="G14" s="127" t="s">
        <v>78</v>
      </c>
      <c r="H14" s="128" t="s">
        <v>79</v>
      </c>
      <c r="I14" s="129" t="s">
        <v>151</v>
      </c>
      <c r="J14" s="64" t="s">
        <v>150</v>
      </c>
      <c r="K14" s="129" t="s">
        <v>152</v>
      </c>
      <c r="L14" s="64" t="s">
        <v>1</v>
      </c>
      <c r="M14" s="64" t="s">
        <v>2</v>
      </c>
      <c r="N14" s="130" t="s">
        <v>91</v>
      </c>
      <c r="O14" s="64" t="s">
        <v>85</v>
      </c>
      <c r="P14" s="129" t="str" cm="1">
        <f t="array" ref="P14">_xlfn.TEXTJOIN(", ", TRUE, IF('HABILITADOS Y RECHAZADOS LOTE 1'!$Q14:$AN14="SI", 'HABILITADOS Y RECHAZADOS LOTE 1'!$Q$2:$AN$2, ""))</f>
        <v>Alimentos nativos, Frutas frescas, Verduras, hortalizas y derivados</v>
      </c>
      <c r="Q14" s="96" t="s">
        <v>2</v>
      </c>
      <c r="R14" s="96" t="s">
        <v>1</v>
      </c>
      <c r="S14" s="96" t="s">
        <v>1</v>
      </c>
      <c r="T14" s="96" t="s">
        <v>1</v>
      </c>
      <c r="U14" s="96" t="s">
        <v>1</v>
      </c>
      <c r="V14" s="96" t="s">
        <v>1</v>
      </c>
      <c r="W14" s="96" t="s">
        <v>1</v>
      </c>
      <c r="X14" s="96" t="s">
        <v>1</v>
      </c>
      <c r="Y14" s="96" t="s">
        <v>1</v>
      </c>
      <c r="Z14" s="96" t="s">
        <v>1</v>
      </c>
      <c r="AA14" s="96" t="s">
        <v>2</v>
      </c>
      <c r="AB14" s="96" t="s">
        <v>1</v>
      </c>
      <c r="AC14" s="96" t="s">
        <v>1</v>
      </c>
      <c r="AD14" s="96" t="s">
        <v>1</v>
      </c>
      <c r="AE14" s="96" t="s">
        <v>1</v>
      </c>
      <c r="AF14" s="96" t="s">
        <v>1</v>
      </c>
      <c r="AG14" s="96" t="s">
        <v>1</v>
      </c>
      <c r="AH14" s="96" t="s">
        <v>1</v>
      </c>
      <c r="AI14" s="96" t="s">
        <v>1</v>
      </c>
      <c r="AJ14" s="96" t="s">
        <v>1</v>
      </c>
      <c r="AK14" s="96" t="s">
        <v>1</v>
      </c>
      <c r="AL14" s="96" t="s">
        <v>1</v>
      </c>
      <c r="AM14" s="96" t="s">
        <v>2</v>
      </c>
      <c r="AN14" s="96" t="s">
        <v>1</v>
      </c>
      <c r="AO14" s="96" t="s">
        <v>1</v>
      </c>
      <c r="AP14" s="96" t="s">
        <v>1</v>
      </c>
      <c r="AQ14" s="96" t="s">
        <v>1</v>
      </c>
      <c r="AR14" s="96" t="s">
        <v>1</v>
      </c>
      <c r="AS14" s="96" t="s">
        <v>1</v>
      </c>
      <c r="AT14" s="96" t="s">
        <v>1</v>
      </c>
      <c r="AU14" s="96" t="s">
        <v>2</v>
      </c>
      <c r="AV14" s="96" t="s">
        <v>1</v>
      </c>
      <c r="AW14" s="96" t="s">
        <v>99</v>
      </c>
      <c r="AX14" s="98">
        <v>0</v>
      </c>
      <c r="AY14" s="98">
        <v>0</v>
      </c>
      <c r="AZ14" s="98">
        <v>0</v>
      </c>
      <c r="BA14" s="98">
        <v>0</v>
      </c>
      <c r="BB14" s="98">
        <v>0</v>
      </c>
      <c r="BC14" s="98">
        <v>0</v>
      </c>
      <c r="BD14" s="98">
        <v>0</v>
      </c>
      <c r="BE14" s="98">
        <v>0</v>
      </c>
      <c r="BF14" s="98">
        <v>0</v>
      </c>
      <c r="BG14" s="98">
        <v>0.25</v>
      </c>
      <c r="BH14" s="98">
        <v>0</v>
      </c>
      <c r="BI14" s="97" cm="1">
        <f t="array" ref="BI14">SUM(IF('HABILITADOS Y RECHAZADOS LOTE 1'!$AX14:$BH14&lt;&gt;"", 'HABILITADOS Y RECHAZADOS LOTE 1'!$AX14:$BH14, 0))</f>
        <v>0.25</v>
      </c>
      <c r="BJ14" s="98" t="s">
        <v>153</v>
      </c>
      <c r="BK14" s="98" t="s">
        <v>85</v>
      </c>
      <c r="BL14" s="117" t="s">
        <v>85</v>
      </c>
    </row>
    <row r="15" spans="1:64" s="52" customFormat="1" ht="151.80000000000001" hidden="1">
      <c r="A15" s="93">
        <v>1013</v>
      </c>
      <c r="B15" s="123" t="s">
        <v>154</v>
      </c>
      <c r="C15" s="124" t="s">
        <v>155</v>
      </c>
      <c r="D15" s="125"/>
      <c r="E15" s="126" t="s">
        <v>156</v>
      </c>
      <c r="F15" s="127" t="s">
        <v>77</v>
      </c>
      <c r="G15" s="127" t="s">
        <v>77</v>
      </c>
      <c r="H15" s="128" t="s">
        <v>79</v>
      </c>
      <c r="I15" s="129" t="s">
        <v>157</v>
      </c>
      <c r="J15" s="64" t="s">
        <v>156</v>
      </c>
      <c r="K15" s="129" t="s">
        <v>158</v>
      </c>
      <c r="L15" s="64"/>
      <c r="M15" s="64" t="s">
        <v>2</v>
      </c>
      <c r="N15" s="130" t="s">
        <v>91</v>
      </c>
      <c r="O15" s="64" t="s">
        <v>85</v>
      </c>
      <c r="P15" s="129" t="str" cm="1">
        <f t="array" ref="P15">_xlfn.TEXTJOIN(", ", TRUE, IF('HABILITADOS Y RECHAZADOS LOTE 1'!$Q15:$AN15="SI", 'HABILITADOS Y RECHAZADOS LOTE 1'!$Q$2:$AN$2, ""))</f>
        <v>Frutas frescas, Verduras, hortalizas y derivados</v>
      </c>
      <c r="Q15" s="96" t="s">
        <v>1</v>
      </c>
      <c r="R15" s="96" t="s">
        <v>1</v>
      </c>
      <c r="S15" s="96" t="s">
        <v>1</v>
      </c>
      <c r="T15" s="96" t="s">
        <v>1</v>
      </c>
      <c r="U15" s="96" t="s">
        <v>1</v>
      </c>
      <c r="V15" s="96" t="s">
        <v>1</v>
      </c>
      <c r="W15" s="96" t="s">
        <v>1</v>
      </c>
      <c r="X15" s="96" t="s">
        <v>1</v>
      </c>
      <c r="Y15" s="96" t="s">
        <v>1</v>
      </c>
      <c r="Z15" s="96" t="s">
        <v>1</v>
      </c>
      <c r="AA15" s="96" t="s">
        <v>2</v>
      </c>
      <c r="AB15" s="96" t="s">
        <v>1</v>
      </c>
      <c r="AC15" s="96" t="s">
        <v>1</v>
      </c>
      <c r="AD15" s="96" t="s">
        <v>1</v>
      </c>
      <c r="AE15" s="96" t="s">
        <v>1</v>
      </c>
      <c r="AF15" s="96" t="s">
        <v>1</v>
      </c>
      <c r="AG15" s="96" t="s">
        <v>1</v>
      </c>
      <c r="AH15" s="96" t="s">
        <v>1</v>
      </c>
      <c r="AI15" s="96" t="s">
        <v>1</v>
      </c>
      <c r="AJ15" s="96" t="s">
        <v>1</v>
      </c>
      <c r="AK15" s="96" t="s">
        <v>1</v>
      </c>
      <c r="AL15" s="96" t="s">
        <v>1</v>
      </c>
      <c r="AM15" s="96" t="s">
        <v>2</v>
      </c>
      <c r="AN15" s="96" t="s">
        <v>1</v>
      </c>
      <c r="AO15" s="96" t="s">
        <v>2</v>
      </c>
      <c r="AP15" s="96" t="s">
        <v>1</v>
      </c>
      <c r="AQ15" s="96" t="s">
        <v>1</v>
      </c>
      <c r="AR15" s="96" t="s">
        <v>1</v>
      </c>
      <c r="AS15" s="96" t="s">
        <v>1</v>
      </c>
      <c r="AT15" s="96" t="s">
        <v>1</v>
      </c>
      <c r="AU15" s="96" t="s">
        <v>1</v>
      </c>
      <c r="AV15" s="96" t="s">
        <v>1</v>
      </c>
      <c r="AW15" s="96" t="s">
        <v>92</v>
      </c>
      <c r="AX15" s="98">
        <v>6</v>
      </c>
      <c r="AY15" s="98">
        <v>6</v>
      </c>
      <c r="AZ15" s="98">
        <v>0</v>
      </c>
      <c r="BA15" s="98">
        <v>0</v>
      </c>
      <c r="BB15" s="98">
        <v>0</v>
      </c>
      <c r="BC15" s="98">
        <v>0</v>
      </c>
      <c r="BD15" s="98">
        <v>0</v>
      </c>
      <c r="BE15" s="98">
        <v>0</v>
      </c>
      <c r="BF15" s="98">
        <v>0.25</v>
      </c>
      <c r="BG15" s="98">
        <v>0</v>
      </c>
      <c r="BH15" s="98">
        <v>0</v>
      </c>
      <c r="BI15" s="97" cm="1">
        <f t="array" ref="BI15">SUM(IF('HABILITADOS Y RECHAZADOS LOTE 1'!$AX15:$BH15&lt;&gt;"", 'HABILITADOS Y RECHAZADOS LOTE 1'!$AX15:$BH15, 0))</f>
        <v>12.25</v>
      </c>
      <c r="BJ15" s="98" t="s">
        <v>159</v>
      </c>
      <c r="BK15" s="98" t="s">
        <v>85</v>
      </c>
      <c r="BL15" s="117" t="s">
        <v>85</v>
      </c>
    </row>
    <row r="16" spans="1:64" s="52" customFormat="1" ht="220.8" hidden="1">
      <c r="A16" s="93">
        <v>1014</v>
      </c>
      <c r="B16" s="123" t="s">
        <v>160</v>
      </c>
      <c r="C16" s="124" t="s">
        <v>161</v>
      </c>
      <c r="D16" s="125" t="s">
        <v>89</v>
      </c>
      <c r="E16" s="126" t="s">
        <v>162</v>
      </c>
      <c r="F16" s="127" t="s">
        <v>77</v>
      </c>
      <c r="G16" s="127" t="s">
        <v>77</v>
      </c>
      <c r="H16" s="128" t="s">
        <v>79</v>
      </c>
      <c r="I16" s="129" t="s">
        <v>163</v>
      </c>
      <c r="J16" s="64" t="s">
        <v>162</v>
      </c>
      <c r="K16" s="129" t="s">
        <v>164</v>
      </c>
      <c r="L16" s="64" t="s">
        <v>1</v>
      </c>
      <c r="M16" s="64" t="s">
        <v>2</v>
      </c>
      <c r="N16" s="130" t="s">
        <v>83</v>
      </c>
      <c r="O16" s="129" t="s">
        <v>165</v>
      </c>
      <c r="P16" s="64" t="s">
        <v>85</v>
      </c>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8"/>
      <c r="AY16" s="98"/>
      <c r="AZ16" s="98"/>
      <c r="BA16" s="98"/>
      <c r="BB16" s="98"/>
      <c r="BC16" s="98"/>
      <c r="BD16" s="98"/>
      <c r="BE16" s="98"/>
      <c r="BF16" s="98"/>
      <c r="BG16" s="98"/>
      <c r="BH16" s="98"/>
      <c r="BI16" s="97" cm="1">
        <f t="array" ref="BI16">SUM(IF('HABILITADOS Y RECHAZADOS LOTE 1'!$AX16:$BH16&lt;&gt;"", 'HABILITADOS Y RECHAZADOS LOTE 1'!$AX16:$BH16, 0))</f>
        <v>0</v>
      </c>
      <c r="BJ16" s="98" t="s">
        <v>166</v>
      </c>
      <c r="BK16" s="98" t="s">
        <v>85</v>
      </c>
      <c r="BL16" s="117" t="s">
        <v>85</v>
      </c>
    </row>
    <row r="17" spans="1:64" s="52" customFormat="1" ht="82.8" hidden="1">
      <c r="A17" s="93">
        <v>1015</v>
      </c>
      <c r="B17" s="123" t="s">
        <v>126</v>
      </c>
      <c r="C17" s="124" t="s">
        <v>167</v>
      </c>
      <c r="D17" s="125" t="s">
        <v>89</v>
      </c>
      <c r="E17" s="126" t="s">
        <v>168</v>
      </c>
      <c r="F17" s="127" t="s">
        <v>77</v>
      </c>
      <c r="G17" s="127" t="s">
        <v>77</v>
      </c>
      <c r="H17" s="128" t="s">
        <v>79</v>
      </c>
      <c r="I17" s="129" t="s">
        <v>169</v>
      </c>
      <c r="J17" s="64" t="s">
        <v>170</v>
      </c>
      <c r="K17" s="129" t="s">
        <v>171</v>
      </c>
      <c r="L17" s="64" t="s">
        <v>1</v>
      </c>
      <c r="M17" s="64" t="s">
        <v>2</v>
      </c>
      <c r="N17" s="130" t="s">
        <v>91</v>
      </c>
      <c r="O17" s="64" t="s">
        <v>85</v>
      </c>
      <c r="P17" s="129" t="str" cm="1">
        <f t="array" ref="P17">_xlfn.TEXTJOIN(", ", TRUE, IF('HABILITADOS Y RECHAZADOS LOTE 1'!$Q17:$AN17="SI", 'HABILITADOS Y RECHAZADOS LOTE 1'!$Q$2:$AN$2, ""))</f>
        <v>Huevos, Cereales y derivados, Frutas frescas, Pescados y mariscos, Verduras, hortalizas y derivados</v>
      </c>
      <c r="Q17" s="96" t="s">
        <v>1</v>
      </c>
      <c r="R17" s="96" t="s">
        <v>1</v>
      </c>
      <c r="S17" s="96" t="s">
        <v>1</v>
      </c>
      <c r="T17" s="96" t="s">
        <v>2</v>
      </c>
      <c r="U17" s="96" t="s">
        <v>2</v>
      </c>
      <c r="V17" s="96" t="s">
        <v>1</v>
      </c>
      <c r="W17" s="96" t="s">
        <v>1</v>
      </c>
      <c r="X17" s="96" t="s">
        <v>1</v>
      </c>
      <c r="Y17" s="96" t="s">
        <v>1</v>
      </c>
      <c r="Z17" s="96" t="s">
        <v>1</v>
      </c>
      <c r="AA17" s="96" t="s">
        <v>2</v>
      </c>
      <c r="AB17" s="96" t="s">
        <v>1</v>
      </c>
      <c r="AC17" s="96" t="s">
        <v>1</v>
      </c>
      <c r="AD17" s="96" t="s">
        <v>1</v>
      </c>
      <c r="AE17" s="96" t="s">
        <v>1</v>
      </c>
      <c r="AF17" s="96" t="s">
        <v>1</v>
      </c>
      <c r="AG17" s="96" t="s">
        <v>1</v>
      </c>
      <c r="AH17" s="96" t="s">
        <v>1</v>
      </c>
      <c r="AI17" s="96" t="s">
        <v>1</v>
      </c>
      <c r="AJ17" s="96" t="s">
        <v>1</v>
      </c>
      <c r="AK17" s="96" t="s">
        <v>2</v>
      </c>
      <c r="AL17" s="96" t="s">
        <v>1</v>
      </c>
      <c r="AM17" s="96" t="s">
        <v>2</v>
      </c>
      <c r="AN17" s="96" t="s">
        <v>1</v>
      </c>
      <c r="AO17" s="96" t="s">
        <v>1</v>
      </c>
      <c r="AP17" s="96" t="s">
        <v>1</v>
      </c>
      <c r="AQ17" s="96" t="s">
        <v>1</v>
      </c>
      <c r="AR17" s="96" t="s">
        <v>1</v>
      </c>
      <c r="AS17" s="96" t="s">
        <v>1</v>
      </c>
      <c r="AT17" s="96" t="s">
        <v>1</v>
      </c>
      <c r="AU17" s="96" t="s">
        <v>2</v>
      </c>
      <c r="AV17" s="96" t="s">
        <v>1</v>
      </c>
      <c r="AW17" s="96" t="s">
        <v>92</v>
      </c>
      <c r="AX17" s="98">
        <v>6</v>
      </c>
      <c r="AY17" s="98">
        <v>6</v>
      </c>
      <c r="AZ17" s="98">
        <v>0</v>
      </c>
      <c r="BA17" s="98">
        <v>0</v>
      </c>
      <c r="BB17" s="98">
        <v>0</v>
      </c>
      <c r="BC17" s="98">
        <v>0</v>
      </c>
      <c r="BD17" s="98">
        <v>0</v>
      </c>
      <c r="BE17" s="98">
        <v>0</v>
      </c>
      <c r="BF17" s="98">
        <v>0</v>
      </c>
      <c r="BG17" s="98">
        <v>0.25</v>
      </c>
      <c r="BH17" s="98">
        <v>10</v>
      </c>
      <c r="BI17" s="97" cm="1">
        <f t="array" ref="BI17">SUM(IF('HABILITADOS Y RECHAZADOS LOTE 1'!$AX17:$BH17&lt;&gt;"", 'HABILITADOS Y RECHAZADOS LOTE 1'!$AX17:$BH17, 0))</f>
        <v>22.25</v>
      </c>
      <c r="BJ17" s="98" t="s">
        <v>132</v>
      </c>
      <c r="BK17" s="98" t="s">
        <v>85</v>
      </c>
      <c r="BL17" s="117" t="s">
        <v>85</v>
      </c>
    </row>
    <row r="18" spans="1:64" s="52" customFormat="1" ht="27.6" hidden="1">
      <c r="A18" s="93">
        <v>1016</v>
      </c>
      <c r="B18" s="123" t="s">
        <v>73</v>
      </c>
      <c r="C18" s="124" t="s">
        <v>172</v>
      </c>
      <c r="D18" s="125" t="s">
        <v>75</v>
      </c>
      <c r="E18" s="126" t="s">
        <v>173</v>
      </c>
      <c r="F18" s="133" t="s">
        <v>77</v>
      </c>
      <c r="G18" s="133" t="s">
        <v>78</v>
      </c>
      <c r="H18" s="128" t="s">
        <v>79</v>
      </c>
      <c r="I18" s="129" t="s">
        <v>174</v>
      </c>
      <c r="J18" s="64" t="s">
        <v>173</v>
      </c>
      <c r="K18" s="129" t="s">
        <v>175</v>
      </c>
      <c r="L18" s="64" t="s">
        <v>1</v>
      </c>
      <c r="M18" s="64" t="s">
        <v>2</v>
      </c>
      <c r="N18" s="130" t="s">
        <v>91</v>
      </c>
      <c r="O18" s="64" t="s">
        <v>85</v>
      </c>
      <c r="P18" s="129" t="str" cm="1">
        <f t="array" ref="P18">_xlfn.TEXTJOIN(", ", TRUE, IF('HABILITADOS Y RECHAZADOS LOTE 1'!$Q18:$AN18="SI", 'HABILITADOS Y RECHAZADOS LOTE 1'!$Q$2:$AN$2, ""))</f>
        <v>Frutas frescas, Verduras, hortalizas y derivados</v>
      </c>
      <c r="Q18" s="96" t="s">
        <v>1</v>
      </c>
      <c r="R18" s="96" t="s">
        <v>1</v>
      </c>
      <c r="S18" s="96" t="s">
        <v>1</v>
      </c>
      <c r="T18" s="96" t="s">
        <v>1</v>
      </c>
      <c r="U18" s="96" t="s">
        <v>1</v>
      </c>
      <c r="V18" s="96" t="s">
        <v>1</v>
      </c>
      <c r="W18" s="96" t="s">
        <v>1</v>
      </c>
      <c r="X18" s="96" t="s">
        <v>1</v>
      </c>
      <c r="Y18" s="96" t="s">
        <v>1</v>
      </c>
      <c r="Z18" s="96" t="s">
        <v>1</v>
      </c>
      <c r="AA18" s="96" t="s">
        <v>2</v>
      </c>
      <c r="AB18" s="96" t="s">
        <v>1</v>
      </c>
      <c r="AC18" s="96" t="s">
        <v>1</v>
      </c>
      <c r="AD18" s="96" t="s">
        <v>1</v>
      </c>
      <c r="AE18" s="96" t="s">
        <v>1</v>
      </c>
      <c r="AF18" s="96" t="s">
        <v>1</v>
      </c>
      <c r="AG18" s="96" t="s">
        <v>1</v>
      </c>
      <c r="AH18" s="96" t="s">
        <v>1</v>
      </c>
      <c r="AI18" s="96" t="s">
        <v>1</v>
      </c>
      <c r="AJ18" s="96" t="s">
        <v>1</v>
      </c>
      <c r="AK18" s="96" t="s">
        <v>1</v>
      </c>
      <c r="AL18" s="96" t="s">
        <v>1</v>
      </c>
      <c r="AM18" s="96" t="s">
        <v>2</v>
      </c>
      <c r="AN18" s="96" t="s">
        <v>1</v>
      </c>
      <c r="AO18" s="96" t="s">
        <v>2</v>
      </c>
      <c r="AP18" s="96" t="s">
        <v>1</v>
      </c>
      <c r="AQ18" s="96" t="s">
        <v>1</v>
      </c>
      <c r="AR18" s="96" t="s">
        <v>1</v>
      </c>
      <c r="AS18" s="96" t="s">
        <v>1</v>
      </c>
      <c r="AT18" s="96" t="s">
        <v>1</v>
      </c>
      <c r="AU18" s="96" t="s">
        <v>2</v>
      </c>
      <c r="AV18" s="96" t="s">
        <v>1</v>
      </c>
      <c r="AW18" s="96" t="s">
        <v>92</v>
      </c>
      <c r="AX18" s="98">
        <v>6</v>
      </c>
      <c r="AY18" s="98">
        <v>0</v>
      </c>
      <c r="AZ18" s="98">
        <v>0</v>
      </c>
      <c r="BA18" s="98">
        <v>6</v>
      </c>
      <c r="BB18" s="98">
        <v>0</v>
      </c>
      <c r="BC18" s="98">
        <v>0</v>
      </c>
      <c r="BD18" s="98">
        <v>10</v>
      </c>
      <c r="BE18" s="98">
        <v>0</v>
      </c>
      <c r="BF18" s="98">
        <v>0.25</v>
      </c>
      <c r="BG18" s="98">
        <v>0.25</v>
      </c>
      <c r="BH18" s="98">
        <v>0</v>
      </c>
      <c r="BI18" s="97" cm="1">
        <f t="array" ref="BI18">SUM(IF('HABILITADOS Y RECHAZADOS LOTE 1'!$AX18:$BH18&lt;&gt;"", 'HABILITADOS Y RECHAZADOS LOTE 1'!$AX18:$BH18, 0))</f>
        <v>22.5</v>
      </c>
      <c r="BJ18" s="98" t="s">
        <v>176</v>
      </c>
      <c r="BK18" s="98" t="s">
        <v>85</v>
      </c>
      <c r="BL18" s="117" t="s">
        <v>85</v>
      </c>
    </row>
    <row r="19" spans="1:64" s="52" customFormat="1" ht="82.8" hidden="1">
      <c r="A19" s="93">
        <v>1017</v>
      </c>
      <c r="B19" s="123" t="s">
        <v>177</v>
      </c>
      <c r="C19" s="124" t="s">
        <v>178</v>
      </c>
      <c r="D19" s="125" t="s">
        <v>89</v>
      </c>
      <c r="E19" s="126" t="s">
        <v>179</v>
      </c>
      <c r="F19" s="133" t="s">
        <v>77</v>
      </c>
      <c r="G19" s="133" t="s">
        <v>78</v>
      </c>
      <c r="H19" s="128" t="s">
        <v>79</v>
      </c>
      <c r="I19" s="129" t="s">
        <v>122</v>
      </c>
      <c r="J19" s="64" t="s">
        <v>179</v>
      </c>
      <c r="K19" s="129" t="s">
        <v>180</v>
      </c>
      <c r="L19" s="64" t="s">
        <v>1</v>
      </c>
      <c r="M19" s="64" t="s">
        <v>2</v>
      </c>
      <c r="N19" s="130" t="s">
        <v>91</v>
      </c>
      <c r="O19" s="64" t="s">
        <v>85</v>
      </c>
      <c r="P19" s="129" t="str" cm="1">
        <f t="array" ref="P19">_xlfn.TEXTJOIN(", ", TRUE, IF('HABILITADOS Y RECHAZADOS LOTE 1'!$Q19:$AN19="SI", 'HABILITADOS Y RECHAZADOS LOTE 1'!$Q$2:$AN$2, ""))</f>
        <v>Frutas frescas, Verduras, hortalizas y derivados</v>
      </c>
      <c r="Q19" s="96" t="s">
        <v>1</v>
      </c>
      <c r="R19" s="96" t="s">
        <v>1</v>
      </c>
      <c r="S19" s="96" t="s">
        <v>1</v>
      </c>
      <c r="T19" s="96" t="s">
        <v>1</v>
      </c>
      <c r="U19" s="96" t="s">
        <v>1</v>
      </c>
      <c r="V19" s="96" t="s">
        <v>1</v>
      </c>
      <c r="W19" s="96" t="s">
        <v>1</v>
      </c>
      <c r="X19" s="96" t="s">
        <v>1</v>
      </c>
      <c r="Y19" s="96" t="s">
        <v>1</v>
      </c>
      <c r="Z19" s="96" t="s">
        <v>1</v>
      </c>
      <c r="AA19" s="96" t="s">
        <v>2</v>
      </c>
      <c r="AB19" s="96" t="s">
        <v>1</v>
      </c>
      <c r="AC19" s="96" t="s">
        <v>1</v>
      </c>
      <c r="AD19" s="96" t="s">
        <v>1</v>
      </c>
      <c r="AE19" s="96" t="s">
        <v>1</v>
      </c>
      <c r="AF19" s="96" t="s">
        <v>1</v>
      </c>
      <c r="AG19" s="96" t="s">
        <v>1</v>
      </c>
      <c r="AH19" s="96" t="s">
        <v>1</v>
      </c>
      <c r="AI19" s="96" t="s">
        <v>1</v>
      </c>
      <c r="AJ19" s="96" t="s">
        <v>1</v>
      </c>
      <c r="AK19" s="96" t="s">
        <v>1</v>
      </c>
      <c r="AL19" s="96" t="s">
        <v>1</v>
      </c>
      <c r="AM19" s="96" t="s">
        <v>2</v>
      </c>
      <c r="AN19" s="96" t="s">
        <v>1</v>
      </c>
      <c r="AO19" s="96" t="s">
        <v>1</v>
      </c>
      <c r="AP19" s="96" t="s">
        <v>1</v>
      </c>
      <c r="AQ19" s="96" t="s">
        <v>1</v>
      </c>
      <c r="AR19" s="96" t="s">
        <v>1</v>
      </c>
      <c r="AS19" s="96" t="s">
        <v>1</v>
      </c>
      <c r="AT19" s="96" t="s">
        <v>1</v>
      </c>
      <c r="AU19" s="96" t="s">
        <v>2</v>
      </c>
      <c r="AV19" s="96" t="s">
        <v>1</v>
      </c>
      <c r="AW19" s="96" t="s">
        <v>92</v>
      </c>
      <c r="AX19" s="98">
        <v>6</v>
      </c>
      <c r="AY19" s="98">
        <v>6</v>
      </c>
      <c r="AZ19" s="98">
        <v>6</v>
      </c>
      <c r="BA19" s="98">
        <v>6</v>
      </c>
      <c r="BB19" s="98">
        <v>0</v>
      </c>
      <c r="BC19" s="98">
        <v>10</v>
      </c>
      <c r="BD19" s="98">
        <v>0</v>
      </c>
      <c r="BE19" s="98">
        <v>0</v>
      </c>
      <c r="BF19" s="98">
        <v>0</v>
      </c>
      <c r="BG19" s="98">
        <v>0.25</v>
      </c>
      <c r="BH19" s="98">
        <v>10</v>
      </c>
      <c r="BI19" s="97" cm="1">
        <f t="array" ref="BI19">SUM(IF('HABILITADOS Y RECHAZADOS LOTE 1'!$AX19:$BH19&lt;&gt;"", 'HABILITADOS Y RECHAZADOS LOTE 1'!$AX19:$BH19, 0))</f>
        <v>44.25</v>
      </c>
      <c r="BJ19" s="98" t="s">
        <v>181</v>
      </c>
      <c r="BK19" s="98" t="s">
        <v>85</v>
      </c>
      <c r="BL19" s="117" t="s">
        <v>85</v>
      </c>
    </row>
    <row r="20" spans="1:64" s="52" customFormat="1" ht="55.2" hidden="1">
      <c r="A20" s="93">
        <v>1018</v>
      </c>
      <c r="B20" s="123" t="s">
        <v>126</v>
      </c>
      <c r="C20" s="124" t="s">
        <v>182</v>
      </c>
      <c r="D20" s="125" t="s">
        <v>89</v>
      </c>
      <c r="E20" s="126" t="s">
        <v>183</v>
      </c>
      <c r="F20" s="133" t="s">
        <v>78</v>
      </c>
      <c r="G20" s="133" t="s">
        <v>77</v>
      </c>
      <c r="H20" s="128" t="s">
        <v>79</v>
      </c>
      <c r="I20" s="129" t="s">
        <v>184</v>
      </c>
      <c r="J20" s="64" t="s">
        <v>183</v>
      </c>
      <c r="K20" s="129" t="s">
        <v>185</v>
      </c>
      <c r="L20" s="64"/>
      <c r="M20" s="64" t="s">
        <v>2</v>
      </c>
      <c r="N20" s="130" t="s">
        <v>91</v>
      </c>
      <c r="O20" s="64" t="s">
        <v>85</v>
      </c>
      <c r="P20" s="129" t="str" cm="1">
        <f t="array" ref="P20">_xlfn.TEXTJOIN(", ", TRUE, IF('HABILITADOS Y RECHAZADOS LOTE 1'!$Q20:$AN20="SI", 'HABILITADOS Y RECHAZADOS LOTE 1'!$Q$2:$AN$2, ""))</f>
        <v>Huevos, Cereales y derivados, Frutas frescas, Fruta procesada, Verduras, hortalizas y derivados</v>
      </c>
      <c r="Q20" s="96" t="s">
        <v>1</v>
      </c>
      <c r="R20" s="96" t="s">
        <v>1</v>
      </c>
      <c r="S20" s="96" t="s">
        <v>1</v>
      </c>
      <c r="T20" s="96" t="s">
        <v>2</v>
      </c>
      <c r="U20" s="96" t="s">
        <v>2</v>
      </c>
      <c r="V20" s="96" t="s">
        <v>1</v>
      </c>
      <c r="W20" s="96" t="s">
        <v>1</v>
      </c>
      <c r="X20" s="96" t="s">
        <v>1</v>
      </c>
      <c r="Y20" s="96" t="s">
        <v>1</v>
      </c>
      <c r="Z20" s="96" t="s">
        <v>1</v>
      </c>
      <c r="AA20" s="96" t="s">
        <v>2</v>
      </c>
      <c r="AB20" s="96" t="s">
        <v>2</v>
      </c>
      <c r="AC20" s="96" t="s">
        <v>1</v>
      </c>
      <c r="AD20" s="96" t="s">
        <v>1</v>
      </c>
      <c r="AE20" s="96" t="s">
        <v>1</v>
      </c>
      <c r="AF20" s="96" t="s">
        <v>1</v>
      </c>
      <c r="AG20" s="96" t="s">
        <v>1</v>
      </c>
      <c r="AH20" s="96" t="s">
        <v>1</v>
      </c>
      <c r="AI20" s="96" t="s">
        <v>1</v>
      </c>
      <c r="AJ20" s="96" t="s">
        <v>1</v>
      </c>
      <c r="AK20" s="96" t="s">
        <v>1</v>
      </c>
      <c r="AL20" s="96" t="s">
        <v>1</v>
      </c>
      <c r="AM20" s="96" t="s">
        <v>2</v>
      </c>
      <c r="AN20" s="96" t="s">
        <v>1</v>
      </c>
      <c r="AO20" s="96" t="s">
        <v>1</v>
      </c>
      <c r="AP20" s="96" t="s">
        <v>1</v>
      </c>
      <c r="AQ20" s="96" t="s">
        <v>1</v>
      </c>
      <c r="AR20" s="96" t="s">
        <v>1</v>
      </c>
      <c r="AS20" s="96" t="s">
        <v>1</v>
      </c>
      <c r="AT20" s="96" t="s">
        <v>1</v>
      </c>
      <c r="AU20" s="96" t="s">
        <v>2</v>
      </c>
      <c r="AV20" s="96" t="s">
        <v>1</v>
      </c>
      <c r="AW20" s="96" t="s">
        <v>92</v>
      </c>
      <c r="AX20" s="98">
        <v>0</v>
      </c>
      <c r="AY20" s="98">
        <v>6</v>
      </c>
      <c r="AZ20" s="98">
        <v>0</v>
      </c>
      <c r="BA20" s="98">
        <v>0</v>
      </c>
      <c r="BB20" s="98">
        <v>0</v>
      </c>
      <c r="BC20" s="98">
        <v>0</v>
      </c>
      <c r="BD20" s="98">
        <v>0</v>
      </c>
      <c r="BE20" s="98">
        <v>0</v>
      </c>
      <c r="BF20" s="98">
        <v>0.25</v>
      </c>
      <c r="BG20" s="98">
        <v>0.25</v>
      </c>
      <c r="BH20" s="98">
        <v>0</v>
      </c>
      <c r="BI20" s="97" cm="1">
        <f t="array" ref="BI20">SUM(IF('HABILITADOS Y RECHAZADOS LOTE 1'!$AX20:$BH20&lt;&gt;"", 'HABILITADOS Y RECHAZADOS LOTE 1'!$AX20:$BH20, 0))</f>
        <v>6.5</v>
      </c>
      <c r="BJ20" s="98" t="s">
        <v>132</v>
      </c>
      <c r="BK20" s="98" t="s">
        <v>85</v>
      </c>
      <c r="BL20" s="117" t="s">
        <v>85</v>
      </c>
    </row>
    <row r="21" spans="1:64" s="52" customFormat="1" ht="110.4" hidden="1">
      <c r="A21" s="93">
        <v>1019</v>
      </c>
      <c r="B21" s="123" t="s">
        <v>186</v>
      </c>
      <c r="C21" s="124" t="s">
        <v>187</v>
      </c>
      <c r="D21" s="125" t="s">
        <v>89</v>
      </c>
      <c r="E21" s="126" t="s">
        <v>188</v>
      </c>
      <c r="F21" s="127" t="s">
        <v>78</v>
      </c>
      <c r="G21" s="127" t="s">
        <v>78</v>
      </c>
      <c r="H21" s="128" t="s">
        <v>91</v>
      </c>
      <c r="I21" s="129"/>
      <c r="J21" s="64" t="s">
        <v>188</v>
      </c>
      <c r="K21" s="129"/>
      <c r="L21" s="64"/>
      <c r="M21" s="64"/>
      <c r="N21" s="128" t="s">
        <v>91</v>
      </c>
      <c r="O21" s="64" t="s">
        <v>85</v>
      </c>
      <c r="P21" s="129" t="str" cm="1">
        <f t="array" ref="P21">_xlfn.TEXTJOIN(", ", TRUE, IF('HABILITADOS Y RECHAZADOS LOTE 1'!$Q21:$AN21="SI", 'HABILITADOS Y RECHAZADOS LOTE 1'!$Q$2:$AN$2, ""))</f>
        <v>Carnes Frescas (Refrigeradas o Congeladas), Derivados cárnicos, Huevos, Cereales y derivados, Alimentos manufacturados, Enlatados cárnicos y derivados, Sector defensa, Frutas frescas, Galletas, Productos de panificación, Grasas, aceites y derivados, Lácteos no fermentados, Quesos, Pescados y mariscos, Productos azucarados, Verduras, hortalizas y derivados, Bebidas</v>
      </c>
      <c r="Q21" s="96"/>
      <c r="R21" s="96" t="s">
        <v>2</v>
      </c>
      <c r="S21" s="96" t="s">
        <v>2</v>
      </c>
      <c r="T21" s="96" t="s">
        <v>2</v>
      </c>
      <c r="U21" s="96" t="s">
        <v>2</v>
      </c>
      <c r="V21" s="96" t="s">
        <v>2</v>
      </c>
      <c r="W21" s="96" t="s">
        <v>2</v>
      </c>
      <c r="X21" s="96"/>
      <c r="Y21" s="96"/>
      <c r="Z21" s="96" t="s">
        <v>2</v>
      </c>
      <c r="AA21" s="96" t="s">
        <v>2</v>
      </c>
      <c r="AB21" s="96"/>
      <c r="AC21" s="96"/>
      <c r="AD21" s="96" t="s">
        <v>2</v>
      </c>
      <c r="AE21" s="96" t="s">
        <v>2</v>
      </c>
      <c r="AF21" s="96" t="s">
        <v>2</v>
      </c>
      <c r="AG21" s="96" t="s">
        <v>2</v>
      </c>
      <c r="AH21" s="96"/>
      <c r="AI21" s="96" t="s">
        <v>2</v>
      </c>
      <c r="AJ21" s="96"/>
      <c r="AK21" s="96" t="s">
        <v>2</v>
      </c>
      <c r="AL21" s="96" t="s">
        <v>2</v>
      </c>
      <c r="AM21" s="96" t="s">
        <v>2</v>
      </c>
      <c r="AN21" s="96" t="s">
        <v>2</v>
      </c>
      <c r="AO21" s="96" t="s">
        <v>1</v>
      </c>
      <c r="AP21" s="96" t="s">
        <v>1</v>
      </c>
      <c r="AQ21" s="96" t="s">
        <v>1</v>
      </c>
      <c r="AR21" s="96" t="s">
        <v>1</v>
      </c>
      <c r="AS21" s="96" t="s">
        <v>1</v>
      </c>
      <c r="AT21" s="96" t="s">
        <v>2</v>
      </c>
      <c r="AU21" s="96" t="s">
        <v>2</v>
      </c>
      <c r="AV21" s="96" t="s">
        <v>1</v>
      </c>
      <c r="AW21" s="96" t="s">
        <v>99</v>
      </c>
      <c r="AX21" s="98">
        <v>10</v>
      </c>
      <c r="AY21" s="98">
        <v>0</v>
      </c>
      <c r="AZ21" s="98">
        <v>0</v>
      </c>
      <c r="BA21" s="98">
        <v>0</v>
      </c>
      <c r="BB21" s="98">
        <v>0</v>
      </c>
      <c r="BC21" s="98">
        <v>0</v>
      </c>
      <c r="BD21" s="98">
        <v>0</v>
      </c>
      <c r="BE21" s="98">
        <v>0</v>
      </c>
      <c r="BF21" s="98">
        <v>0.25</v>
      </c>
      <c r="BG21" s="98">
        <v>0.25</v>
      </c>
      <c r="BH21" s="98">
        <v>0</v>
      </c>
      <c r="BI21" s="97" cm="1">
        <f t="array" ref="BI21">SUM(IF('HABILITADOS Y RECHAZADOS LOTE 1'!$AX21:$BH21&lt;&gt;"", 'HABILITADOS Y RECHAZADOS LOTE 1'!$AX21:$BH21, 0))</f>
        <v>10.5</v>
      </c>
      <c r="BJ21" s="98" t="s">
        <v>189</v>
      </c>
      <c r="BK21" s="98" t="s">
        <v>85</v>
      </c>
      <c r="BL21" s="117" t="s">
        <v>85</v>
      </c>
    </row>
    <row r="22" spans="1:64" s="52" customFormat="1" ht="276" hidden="1">
      <c r="A22" s="93">
        <v>1020</v>
      </c>
      <c r="B22" s="123" t="s">
        <v>190</v>
      </c>
      <c r="C22" s="124" t="s">
        <v>191</v>
      </c>
      <c r="D22" s="125" t="s">
        <v>89</v>
      </c>
      <c r="E22" s="126" t="s">
        <v>192</v>
      </c>
      <c r="F22" s="127" t="s">
        <v>77</v>
      </c>
      <c r="G22" s="127" t="s">
        <v>77</v>
      </c>
      <c r="H22" s="128" t="s">
        <v>79</v>
      </c>
      <c r="I22" s="129" t="s">
        <v>122</v>
      </c>
      <c r="J22" s="64" t="s">
        <v>192</v>
      </c>
      <c r="K22" s="129" t="s">
        <v>193</v>
      </c>
      <c r="L22" s="64" t="s">
        <v>1</v>
      </c>
      <c r="M22" s="64" t="s">
        <v>2</v>
      </c>
      <c r="N22" s="130" t="s">
        <v>83</v>
      </c>
      <c r="O22" s="64" t="s">
        <v>194</v>
      </c>
      <c r="P22" s="64" t="s">
        <v>85</v>
      </c>
      <c r="Q22" s="96" t="s">
        <v>1</v>
      </c>
      <c r="R22" s="96" t="s">
        <v>2</v>
      </c>
      <c r="S22" s="96" t="s">
        <v>2</v>
      </c>
      <c r="T22" s="96" t="s">
        <v>2</v>
      </c>
      <c r="U22" s="96" t="s">
        <v>2</v>
      </c>
      <c r="V22" s="96" t="s">
        <v>2</v>
      </c>
      <c r="W22" s="96" t="s">
        <v>2</v>
      </c>
      <c r="X22" s="96" t="s">
        <v>2</v>
      </c>
      <c r="Y22" s="96" t="s">
        <v>2</v>
      </c>
      <c r="Z22" s="96" t="s">
        <v>2</v>
      </c>
      <c r="AA22" s="96" t="s">
        <v>2</v>
      </c>
      <c r="AB22" s="96" t="s">
        <v>2</v>
      </c>
      <c r="AC22" s="96" t="s">
        <v>2</v>
      </c>
      <c r="AD22" s="96" t="s">
        <v>2</v>
      </c>
      <c r="AE22" s="96" t="s">
        <v>2</v>
      </c>
      <c r="AF22" s="96" t="s">
        <v>2</v>
      </c>
      <c r="AG22" s="96" t="s">
        <v>2</v>
      </c>
      <c r="AH22" s="96" t="s">
        <v>2</v>
      </c>
      <c r="AI22" s="96" t="s">
        <v>2</v>
      </c>
      <c r="AJ22" s="96" t="s">
        <v>2</v>
      </c>
      <c r="AK22" s="96" t="s">
        <v>2</v>
      </c>
      <c r="AL22" s="96" t="s">
        <v>2</v>
      </c>
      <c r="AM22" s="96" t="s">
        <v>2</v>
      </c>
      <c r="AN22" s="96" t="s">
        <v>2</v>
      </c>
      <c r="AO22" s="96" t="s">
        <v>1</v>
      </c>
      <c r="AP22" s="96" t="s">
        <v>1</v>
      </c>
      <c r="AQ22" s="96" t="s">
        <v>1</v>
      </c>
      <c r="AR22" s="96" t="s">
        <v>1</v>
      </c>
      <c r="AS22" s="96" t="s">
        <v>1</v>
      </c>
      <c r="AT22" s="96" t="s">
        <v>1</v>
      </c>
      <c r="AU22" s="96" t="s">
        <v>2</v>
      </c>
      <c r="AV22" s="96" t="s">
        <v>1</v>
      </c>
      <c r="AW22" s="96" t="s">
        <v>99</v>
      </c>
      <c r="AX22" s="98">
        <v>10</v>
      </c>
      <c r="AY22" s="98">
        <v>6</v>
      </c>
      <c r="AZ22" s="98">
        <v>0</v>
      </c>
      <c r="BA22" s="98">
        <v>0</v>
      </c>
      <c r="BB22" s="98">
        <v>0</v>
      </c>
      <c r="BC22" s="98">
        <v>0</v>
      </c>
      <c r="BD22" s="98">
        <v>0</v>
      </c>
      <c r="BE22" s="98">
        <v>0</v>
      </c>
      <c r="BF22" s="98">
        <v>0</v>
      </c>
      <c r="BG22" s="98">
        <v>0.25</v>
      </c>
      <c r="BH22" s="98">
        <v>0</v>
      </c>
      <c r="BI22" s="97" cm="1">
        <f t="array" ref="BI22">SUM(IF('HABILITADOS Y RECHAZADOS LOTE 1'!$AX22:$BH22&lt;&gt;"", 'HABILITADOS Y RECHAZADOS LOTE 1'!$AX22:$BH22, 0))</f>
        <v>16.25</v>
      </c>
      <c r="BJ22" s="98" t="s">
        <v>195</v>
      </c>
      <c r="BK22" s="98" t="s">
        <v>85</v>
      </c>
      <c r="BL22" s="117" t="s">
        <v>85</v>
      </c>
    </row>
    <row r="23" spans="1:64" s="52" customFormat="1" ht="82.8" hidden="1">
      <c r="A23" s="93">
        <v>1021</v>
      </c>
      <c r="B23" s="123" t="s">
        <v>196</v>
      </c>
      <c r="C23" s="124" t="s">
        <v>197</v>
      </c>
      <c r="D23" s="125" t="s">
        <v>89</v>
      </c>
      <c r="E23" s="126" t="s">
        <v>198</v>
      </c>
      <c r="F23" s="127" t="s">
        <v>78</v>
      </c>
      <c r="G23" s="127" t="s">
        <v>77</v>
      </c>
      <c r="H23" s="128" t="s">
        <v>79</v>
      </c>
      <c r="I23" s="129" t="s">
        <v>199</v>
      </c>
      <c r="J23" s="64" t="s">
        <v>198</v>
      </c>
      <c r="K23" s="129" t="s">
        <v>200</v>
      </c>
      <c r="L23" s="64" t="s">
        <v>1</v>
      </c>
      <c r="M23" s="64" t="s">
        <v>1</v>
      </c>
      <c r="N23" s="130" t="s">
        <v>83</v>
      </c>
      <c r="O23" s="129" t="s">
        <v>201</v>
      </c>
      <c r="P23" s="64" t="s">
        <v>85</v>
      </c>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8"/>
      <c r="AY23" s="98"/>
      <c r="AZ23" s="98"/>
      <c r="BA23" s="98"/>
      <c r="BB23" s="98"/>
      <c r="BC23" s="98"/>
      <c r="BD23" s="98"/>
      <c r="BE23" s="98"/>
      <c r="BF23" s="98"/>
      <c r="BG23" s="98"/>
      <c r="BH23" s="98"/>
      <c r="BI23" s="97" cm="1">
        <f t="array" ref="BI23">SUM(IF('HABILITADOS Y RECHAZADOS LOTE 1'!$AX23:$BH23&lt;&gt;"", 'HABILITADOS Y RECHAZADOS LOTE 1'!$AX23:$BH23, 0))</f>
        <v>0</v>
      </c>
      <c r="BJ23" s="98" t="s">
        <v>119</v>
      </c>
      <c r="BK23" s="98" t="s">
        <v>85</v>
      </c>
      <c r="BL23" s="117" t="s">
        <v>85</v>
      </c>
    </row>
    <row r="24" spans="1:64" s="52" customFormat="1" ht="262.2" hidden="1">
      <c r="A24" s="93">
        <v>1022</v>
      </c>
      <c r="B24" s="123" t="s">
        <v>73</v>
      </c>
      <c r="C24" s="124" t="s">
        <v>202</v>
      </c>
      <c r="D24" s="125" t="s">
        <v>89</v>
      </c>
      <c r="E24" s="126" t="s">
        <v>203</v>
      </c>
      <c r="F24" s="127" t="s">
        <v>77</v>
      </c>
      <c r="G24" s="127" t="s">
        <v>78</v>
      </c>
      <c r="H24" s="128" t="s">
        <v>79</v>
      </c>
      <c r="I24" s="129" t="s">
        <v>204</v>
      </c>
      <c r="J24" s="64" t="s">
        <v>203</v>
      </c>
      <c r="K24" s="129" t="s">
        <v>175</v>
      </c>
      <c r="L24" s="64" t="s">
        <v>1</v>
      </c>
      <c r="M24" s="64" t="s">
        <v>2</v>
      </c>
      <c r="N24" s="130" t="s">
        <v>147</v>
      </c>
      <c r="O24" s="129" t="s">
        <v>205</v>
      </c>
      <c r="P24" s="129" t="str" cm="1">
        <f t="array" ref="P24">_xlfn.TEXTJOIN(", ", TRUE, IF('HABILITADOS Y RECHAZADOS LOTE 1'!$Q24:$AN24="SI", "'"&amp;'HABILITADOS Y RECHAZADOS LOTE 1'!$Q$2:$AN$2&amp;"'", ""))</f>
        <v>'Carnes Frescas (Refrigeradas o Congeladas)', 'Huevos', 'Frutas frescas', 'Galletas', 'Productos de panificación', 'Grasas, aceites y derivados', 'Lácteos no fermentados', 'Lácteos fermentados', 'Quesos', 'Leguminosas y derivados', 'Verduras, hortalizas y derivados'</v>
      </c>
      <c r="Q24" s="96"/>
      <c r="R24" s="96" t="s">
        <v>2</v>
      </c>
      <c r="S24" s="96"/>
      <c r="T24" s="96" t="s">
        <v>2</v>
      </c>
      <c r="U24" s="96"/>
      <c r="V24" s="96"/>
      <c r="W24" s="96"/>
      <c r="X24" s="96"/>
      <c r="Y24" s="96"/>
      <c r="Z24" s="96"/>
      <c r="AA24" s="96" t="s">
        <v>2</v>
      </c>
      <c r="AB24" s="96"/>
      <c r="AC24" s="96"/>
      <c r="AD24" s="96" t="s">
        <v>2</v>
      </c>
      <c r="AE24" s="96" t="s">
        <v>2</v>
      </c>
      <c r="AF24" s="96" t="s">
        <v>2</v>
      </c>
      <c r="AG24" s="96" t="s">
        <v>2</v>
      </c>
      <c r="AH24" s="96" t="s">
        <v>2</v>
      </c>
      <c r="AI24" s="96" t="s">
        <v>2</v>
      </c>
      <c r="AJ24" s="96" t="s">
        <v>2</v>
      </c>
      <c r="AK24" s="96"/>
      <c r="AL24" s="96"/>
      <c r="AM24" s="96" t="s">
        <v>2</v>
      </c>
      <c r="AN24" s="96"/>
      <c r="AO24" s="96" t="s">
        <v>1</v>
      </c>
      <c r="AP24" s="96" t="s">
        <v>1</v>
      </c>
      <c r="AQ24" s="96" t="s">
        <v>1</v>
      </c>
      <c r="AR24" s="96" t="s">
        <v>1</v>
      </c>
      <c r="AS24" s="96" t="s">
        <v>1</v>
      </c>
      <c r="AT24" s="96" t="s">
        <v>1</v>
      </c>
      <c r="AU24" s="96" t="s">
        <v>1</v>
      </c>
      <c r="AV24" s="96" t="s">
        <v>1</v>
      </c>
      <c r="AW24" s="96" t="s">
        <v>92</v>
      </c>
      <c r="AX24" s="98">
        <v>0</v>
      </c>
      <c r="AY24" s="98">
        <v>0</v>
      </c>
      <c r="AZ24" s="98">
        <v>0</v>
      </c>
      <c r="BA24" s="98">
        <v>0</v>
      </c>
      <c r="BB24" s="98">
        <v>0</v>
      </c>
      <c r="BC24" s="98">
        <v>0</v>
      </c>
      <c r="BD24" s="98">
        <v>0</v>
      </c>
      <c r="BE24" s="98">
        <v>0</v>
      </c>
      <c r="BF24" s="98">
        <v>0</v>
      </c>
      <c r="BG24" s="98">
        <v>0.25</v>
      </c>
      <c r="BH24" s="98">
        <v>0</v>
      </c>
      <c r="BI24" s="97" cm="1">
        <f t="array" ref="BI24">SUM(IF('HABILITADOS Y RECHAZADOS LOTE 1'!$AX24:$BH24&lt;&gt;"", 'HABILITADOS Y RECHAZADOS LOTE 1'!$AX24:$BH24, 0))</f>
        <v>0.25</v>
      </c>
      <c r="BJ24" s="98" t="s">
        <v>206</v>
      </c>
      <c r="BK24" s="98" t="s">
        <v>2</v>
      </c>
      <c r="BL24" s="117" t="s">
        <v>205</v>
      </c>
    </row>
    <row r="25" spans="1:64" s="52" customFormat="1" ht="41.4" hidden="1">
      <c r="A25" s="93">
        <v>1023</v>
      </c>
      <c r="B25" s="123" t="s">
        <v>196</v>
      </c>
      <c r="C25" s="124" t="s">
        <v>207</v>
      </c>
      <c r="D25" s="125" t="s">
        <v>89</v>
      </c>
      <c r="E25" s="126" t="s">
        <v>208</v>
      </c>
      <c r="F25" s="127" t="s">
        <v>78</v>
      </c>
      <c r="G25" s="127" t="s">
        <v>77</v>
      </c>
      <c r="H25" s="128" t="s">
        <v>79</v>
      </c>
      <c r="I25" s="129" t="s">
        <v>209</v>
      </c>
      <c r="J25" s="64" t="s">
        <v>208</v>
      </c>
      <c r="K25" s="129" t="s">
        <v>210</v>
      </c>
      <c r="L25" s="64" t="s">
        <v>1</v>
      </c>
      <c r="M25" s="64" t="s">
        <v>2</v>
      </c>
      <c r="N25" s="130" t="s">
        <v>91</v>
      </c>
      <c r="O25" s="64" t="s">
        <v>85</v>
      </c>
      <c r="P25" s="129" t="str" cm="1">
        <f t="array" ref="P25">_xlfn.TEXTJOIN(", ", TRUE, IF('HABILITADOS Y RECHAZADOS LOTE 1'!$Q25:$AN25="SI", 'HABILITADOS Y RECHAZADOS LOTE 1'!$Q$2:$AN$2, ""))</f>
        <v>Frutas frescas, Verduras, hortalizas y derivados</v>
      </c>
      <c r="Q25" s="96" t="s">
        <v>1</v>
      </c>
      <c r="R25" s="96" t="s">
        <v>1</v>
      </c>
      <c r="S25" s="96" t="s">
        <v>1</v>
      </c>
      <c r="T25" s="96" t="s">
        <v>1</v>
      </c>
      <c r="U25" s="96" t="s">
        <v>1</v>
      </c>
      <c r="V25" s="96" t="s">
        <v>1</v>
      </c>
      <c r="W25" s="96" t="s">
        <v>1</v>
      </c>
      <c r="X25" s="96" t="s">
        <v>1</v>
      </c>
      <c r="Y25" s="96" t="s">
        <v>1</v>
      </c>
      <c r="Z25" s="96" t="s">
        <v>1</v>
      </c>
      <c r="AA25" s="96" t="s">
        <v>2</v>
      </c>
      <c r="AB25" s="96" t="s">
        <v>1</v>
      </c>
      <c r="AC25" s="96" t="s">
        <v>1</v>
      </c>
      <c r="AD25" s="96" t="s">
        <v>1</v>
      </c>
      <c r="AE25" s="96" t="s">
        <v>1</v>
      </c>
      <c r="AF25" s="96" t="s">
        <v>1</v>
      </c>
      <c r="AG25" s="96" t="s">
        <v>1</v>
      </c>
      <c r="AH25" s="96" t="s">
        <v>1</v>
      </c>
      <c r="AI25" s="96" t="s">
        <v>1</v>
      </c>
      <c r="AJ25" s="96" t="s">
        <v>1</v>
      </c>
      <c r="AK25" s="96" t="s">
        <v>1</v>
      </c>
      <c r="AL25" s="96" t="s">
        <v>1</v>
      </c>
      <c r="AM25" s="96" t="s">
        <v>2</v>
      </c>
      <c r="AN25" s="96" t="s">
        <v>1</v>
      </c>
      <c r="AO25" s="96" t="s">
        <v>1</v>
      </c>
      <c r="AP25" s="96" t="s">
        <v>1</v>
      </c>
      <c r="AQ25" s="96" t="s">
        <v>1</v>
      </c>
      <c r="AR25" s="96" t="s">
        <v>1</v>
      </c>
      <c r="AS25" s="96" t="s">
        <v>1</v>
      </c>
      <c r="AT25" s="96" t="s">
        <v>1</v>
      </c>
      <c r="AU25" s="96" t="s">
        <v>2</v>
      </c>
      <c r="AV25" s="96" t="s">
        <v>1</v>
      </c>
      <c r="AW25" s="96" t="s">
        <v>92</v>
      </c>
      <c r="AX25" s="98">
        <v>0</v>
      </c>
      <c r="AY25" s="98">
        <v>6</v>
      </c>
      <c r="AZ25" s="98">
        <v>0</v>
      </c>
      <c r="BA25" s="98">
        <v>0</v>
      </c>
      <c r="BB25" s="98">
        <v>0</v>
      </c>
      <c r="BC25" s="98">
        <v>0</v>
      </c>
      <c r="BD25" s="98">
        <v>0</v>
      </c>
      <c r="BE25" s="98">
        <v>0</v>
      </c>
      <c r="BF25" s="98">
        <v>0</v>
      </c>
      <c r="BG25" s="98">
        <v>0.25</v>
      </c>
      <c r="BH25" s="98">
        <v>0</v>
      </c>
      <c r="BI25" s="97" cm="1">
        <f t="array" ref="BI25">SUM(IF('HABILITADOS Y RECHAZADOS LOTE 1'!$AX25:$BH25&lt;&gt;"", 'HABILITADOS Y RECHAZADOS LOTE 1'!$AX25:$BH25, 0))</f>
        <v>6.25</v>
      </c>
      <c r="BJ25" s="98" t="s">
        <v>119</v>
      </c>
      <c r="BK25" s="98" t="s">
        <v>85</v>
      </c>
      <c r="BL25" s="117" t="s">
        <v>85</v>
      </c>
    </row>
    <row r="26" spans="1:64" s="52" customFormat="1" ht="138" hidden="1">
      <c r="A26" s="93">
        <v>1024</v>
      </c>
      <c r="B26" s="123" t="s">
        <v>73</v>
      </c>
      <c r="C26" s="124" t="s">
        <v>211</v>
      </c>
      <c r="D26" s="125" t="s">
        <v>89</v>
      </c>
      <c r="E26" s="126" t="s">
        <v>212</v>
      </c>
      <c r="F26" s="127" t="s">
        <v>77</v>
      </c>
      <c r="G26" s="127" t="s">
        <v>78</v>
      </c>
      <c r="H26" s="128" t="s">
        <v>79</v>
      </c>
      <c r="I26" s="129" t="s">
        <v>213</v>
      </c>
      <c r="J26" s="64" t="s">
        <v>214</v>
      </c>
      <c r="K26" s="129" t="s">
        <v>215</v>
      </c>
      <c r="L26" s="64" t="s">
        <v>1</v>
      </c>
      <c r="M26" s="64" t="s">
        <v>2</v>
      </c>
      <c r="N26" s="130" t="s">
        <v>91</v>
      </c>
      <c r="O26" s="64" t="s">
        <v>85</v>
      </c>
      <c r="P26" s="129" t="str" cm="1">
        <f t="array" ref="P26">_xlfn.TEXTJOIN(", ", TRUE, IF('HABILITADOS Y RECHAZADOS LOTE 1'!$Q26:$AN26="SI", 'HABILITADOS Y RECHAZADOS LOTE 1'!$Q$2:$AN$2, ""))</f>
        <v>Sector defensa, Verduras, hortalizas y derivados</v>
      </c>
      <c r="Q26" s="96" t="s">
        <v>1</v>
      </c>
      <c r="R26" s="96" t="s">
        <v>1</v>
      </c>
      <c r="S26" s="96" t="s">
        <v>1</v>
      </c>
      <c r="T26" s="96" t="s">
        <v>1</v>
      </c>
      <c r="U26" s="96" t="s">
        <v>1</v>
      </c>
      <c r="V26" s="96" t="s">
        <v>1</v>
      </c>
      <c r="W26" s="96" t="s">
        <v>1</v>
      </c>
      <c r="X26" s="96" t="s">
        <v>1</v>
      </c>
      <c r="Y26" s="96" t="s">
        <v>1</v>
      </c>
      <c r="Z26" s="96" t="s">
        <v>2</v>
      </c>
      <c r="AA26" s="96" t="s">
        <v>1</v>
      </c>
      <c r="AB26" s="96" t="s">
        <v>1</v>
      </c>
      <c r="AC26" s="96" t="s">
        <v>1</v>
      </c>
      <c r="AD26" s="96" t="s">
        <v>1</v>
      </c>
      <c r="AE26" s="96" t="s">
        <v>1</v>
      </c>
      <c r="AF26" s="96" t="s">
        <v>1</v>
      </c>
      <c r="AG26" s="96" t="s">
        <v>1</v>
      </c>
      <c r="AH26" s="96" t="s">
        <v>1</v>
      </c>
      <c r="AI26" s="96" t="s">
        <v>1</v>
      </c>
      <c r="AJ26" s="96" t="s">
        <v>1</v>
      </c>
      <c r="AK26" s="96" t="s">
        <v>1</v>
      </c>
      <c r="AL26" s="96" t="s">
        <v>1</v>
      </c>
      <c r="AM26" s="96" t="s">
        <v>2</v>
      </c>
      <c r="AN26" s="96" t="s">
        <v>1</v>
      </c>
      <c r="AO26" s="96" t="s">
        <v>1</v>
      </c>
      <c r="AP26" s="96" t="s">
        <v>1</v>
      </c>
      <c r="AQ26" s="96" t="s">
        <v>1</v>
      </c>
      <c r="AR26" s="96" t="s">
        <v>1</v>
      </c>
      <c r="AS26" s="96" t="s">
        <v>1</v>
      </c>
      <c r="AT26" s="96" t="s">
        <v>1</v>
      </c>
      <c r="AU26" s="96" t="s">
        <v>2</v>
      </c>
      <c r="AV26" s="96" t="s">
        <v>1</v>
      </c>
      <c r="AW26" s="96" t="s">
        <v>92</v>
      </c>
      <c r="AX26" s="98">
        <v>0</v>
      </c>
      <c r="AY26" s="98">
        <v>6</v>
      </c>
      <c r="AZ26" s="98">
        <v>0</v>
      </c>
      <c r="BA26" s="98">
        <v>0</v>
      </c>
      <c r="BB26" s="98">
        <v>0</v>
      </c>
      <c r="BC26" s="98">
        <v>0</v>
      </c>
      <c r="BD26" s="98">
        <v>0</v>
      </c>
      <c r="BE26" s="98">
        <v>0</v>
      </c>
      <c r="BF26" s="98">
        <v>0</v>
      </c>
      <c r="BG26" s="98">
        <v>0.25</v>
      </c>
      <c r="BH26" s="98">
        <v>0</v>
      </c>
      <c r="BI26" s="97" cm="1">
        <f t="array" ref="BI26">SUM(IF('HABILITADOS Y RECHAZADOS LOTE 1'!$AX26:$BH26&lt;&gt;"", 'HABILITADOS Y RECHAZADOS LOTE 1'!$AX26:$BH26, 0))</f>
        <v>6.25</v>
      </c>
      <c r="BJ26" s="98" t="s">
        <v>216</v>
      </c>
      <c r="BK26" s="98" t="s">
        <v>85</v>
      </c>
      <c r="BL26" s="117" t="s">
        <v>85</v>
      </c>
    </row>
    <row r="27" spans="1:64" s="52" customFormat="1" ht="82.8" hidden="1">
      <c r="A27" s="93">
        <v>1025</v>
      </c>
      <c r="B27" s="123" t="s">
        <v>217</v>
      </c>
      <c r="C27" s="124" t="s">
        <v>218</v>
      </c>
      <c r="D27" s="125" t="s">
        <v>89</v>
      </c>
      <c r="E27" s="126" t="s">
        <v>219</v>
      </c>
      <c r="F27" s="127" t="s">
        <v>77</v>
      </c>
      <c r="G27" s="127" t="s">
        <v>77</v>
      </c>
      <c r="H27" s="128" t="s">
        <v>79</v>
      </c>
      <c r="I27" s="129" t="s">
        <v>122</v>
      </c>
      <c r="J27" s="64" t="s">
        <v>219</v>
      </c>
      <c r="K27" s="129" t="s">
        <v>220</v>
      </c>
      <c r="L27" s="64" t="s">
        <v>1</v>
      </c>
      <c r="M27" s="64" t="s">
        <v>2</v>
      </c>
      <c r="N27" s="130" t="s">
        <v>91</v>
      </c>
      <c r="O27" s="64" t="s">
        <v>85</v>
      </c>
      <c r="P27" s="129" t="str" cm="1">
        <f t="array" ref="P27">_xlfn.TEXTJOIN(", ", TRUE, IF('HABILITADOS Y RECHAZADOS LOTE 1'!$Q27:$AN27="SI", 'HABILITADOS Y RECHAZADOS LOTE 1'!$Q$2:$AN$2, ""))</f>
        <v>Sector defensa, Frutas frescas, Fruta procesada, Verduras, hortalizas y derivados</v>
      </c>
      <c r="Q27" s="96" t="s">
        <v>1</v>
      </c>
      <c r="R27" s="96" t="s">
        <v>1</v>
      </c>
      <c r="S27" s="96" t="s">
        <v>1</v>
      </c>
      <c r="T27" s="96" t="s">
        <v>1</v>
      </c>
      <c r="U27" s="96" t="s">
        <v>1</v>
      </c>
      <c r="V27" s="96" t="s">
        <v>1</v>
      </c>
      <c r="W27" s="96" t="s">
        <v>1</v>
      </c>
      <c r="X27" s="96" t="s">
        <v>1</v>
      </c>
      <c r="Y27" s="96" t="s">
        <v>1</v>
      </c>
      <c r="Z27" s="96" t="s">
        <v>2</v>
      </c>
      <c r="AA27" s="96" t="s">
        <v>2</v>
      </c>
      <c r="AB27" s="96" t="s">
        <v>2</v>
      </c>
      <c r="AC27" s="96" t="s">
        <v>1</v>
      </c>
      <c r="AD27" s="96" t="s">
        <v>1</v>
      </c>
      <c r="AE27" s="96" t="s">
        <v>1</v>
      </c>
      <c r="AF27" s="96" t="s">
        <v>1</v>
      </c>
      <c r="AG27" s="96" t="s">
        <v>1</v>
      </c>
      <c r="AH27" s="96" t="s">
        <v>1</v>
      </c>
      <c r="AI27" s="96" t="s">
        <v>1</v>
      </c>
      <c r="AJ27" s="96" t="s">
        <v>1</v>
      </c>
      <c r="AK27" s="96" t="s">
        <v>1</v>
      </c>
      <c r="AL27" s="96" t="s">
        <v>1</v>
      </c>
      <c r="AM27" s="96" t="s">
        <v>2</v>
      </c>
      <c r="AN27" s="96" t="s">
        <v>1</v>
      </c>
      <c r="AO27" s="96" t="s">
        <v>1</v>
      </c>
      <c r="AP27" s="96" t="s">
        <v>1</v>
      </c>
      <c r="AQ27" s="96" t="s">
        <v>1</v>
      </c>
      <c r="AR27" s="96" t="s">
        <v>1</v>
      </c>
      <c r="AS27" s="96" t="s">
        <v>1</v>
      </c>
      <c r="AT27" s="96" t="s">
        <v>1</v>
      </c>
      <c r="AU27" s="96" t="s">
        <v>2</v>
      </c>
      <c r="AV27" s="96" t="s">
        <v>1</v>
      </c>
      <c r="AW27" s="96" t="s">
        <v>92</v>
      </c>
      <c r="AX27" s="98">
        <v>0</v>
      </c>
      <c r="AY27" s="98">
        <v>6</v>
      </c>
      <c r="AZ27" s="98">
        <v>0</v>
      </c>
      <c r="BA27" s="98">
        <v>0</v>
      </c>
      <c r="BB27" s="98">
        <v>0</v>
      </c>
      <c r="BC27" s="98">
        <v>0</v>
      </c>
      <c r="BD27" s="98">
        <v>0</v>
      </c>
      <c r="BE27" s="98">
        <v>0</v>
      </c>
      <c r="BF27" s="98">
        <v>0</v>
      </c>
      <c r="BG27" s="98">
        <v>0.25</v>
      </c>
      <c r="BH27" s="98">
        <v>0</v>
      </c>
      <c r="BI27" s="97" cm="1">
        <f t="array" ref="BI27">SUM(IF('HABILITADOS Y RECHAZADOS LOTE 1'!$AX27:$BH27&lt;&gt;"", 'HABILITADOS Y RECHAZADOS LOTE 1'!$AX27:$BH27, 0))</f>
        <v>6.25</v>
      </c>
      <c r="BJ27" s="98" t="s">
        <v>221</v>
      </c>
      <c r="BK27" s="98" t="s">
        <v>85</v>
      </c>
      <c r="BL27" s="117" t="s">
        <v>85</v>
      </c>
    </row>
    <row r="28" spans="1:64" s="52" customFormat="1" ht="82.8" hidden="1">
      <c r="A28" s="93">
        <v>1026</v>
      </c>
      <c r="B28" s="123" t="s">
        <v>222</v>
      </c>
      <c r="C28" s="124" t="s">
        <v>223</v>
      </c>
      <c r="D28" s="125" t="s">
        <v>224</v>
      </c>
      <c r="E28" s="126" t="s">
        <v>225</v>
      </c>
      <c r="F28" s="127" t="s">
        <v>77</v>
      </c>
      <c r="G28" s="127" t="s">
        <v>78</v>
      </c>
      <c r="H28" s="128" t="s">
        <v>79</v>
      </c>
      <c r="I28" s="129" t="s">
        <v>226</v>
      </c>
      <c r="J28" s="64" t="s">
        <v>225</v>
      </c>
      <c r="K28" s="129" t="s">
        <v>227</v>
      </c>
      <c r="L28" s="64" t="s">
        <v>1</v>
      </c>
      <c r="M28" s="64" t="s">
        <v>146</v>
      </c>
      <c r="N28" s="130" t="s">
        <v>83</v>
      </c>
      <c r="O28" s="129" t="s">
        <v>228</v>
      </c>
      <c r="P28" s="64" t="s">
        <v>85</v>
      </c>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8"/>
      <c r="AY28" s="98"/>
      <c r="AZ28" s="98"/>
      <c r="BA28" s="98"/>
      <c r="BB28" s="98"/>
      <c r="BC28" s="98"/>
      <c r="BD28" s="98"/>
      <c r="BE28" s="98"/>
      <c r="BF28" s="98"/>
      <c r="BG28" s="98"/>
      <c r="BH28" s="98"/>
      <c r="BI28" s="97" cm="1">
        <f t="array" ref="BI28">SUM(IF('HABILITADOS Y RECHAZADOS LOTE 1'!$AX28:$BH28&lt;&gt;"", 'HABILITADOS Y RECHAZADOS LOTE 1'!$AX28:$BH28, 0))</f>
        <v>0</v>
      </c>
      <c r="BJ28" s="98" t="s">
        <v>229</v>
      </c>
      <c r="BK28" s="98" t="s">
        <v>85</v>
      </c>
      <c r="BL28" s="117" t="s">
        <v>85</v>
      </c>
    </row>
    <row r="29" spans="1:64" s="52" customFormat="1" ht="41.4" hidden="1">
      <c r="A29" s="93">
        <v>1027</v>
      </c>
      <c r="B29" s="123" t="s">
        <v>230</v>
      </c>
      <c r="C29" s="124" t="s">
        <v>231</v>
      </c>
      <c r="D29" s="125" t="s">
        <v>224</v>
      </c>
      <c r="E29" s="126" t="s">
        <v>232</v>
      </c>
      <c r="F29" s="127" t="s">
        <v>77</v>
      </c>
      <c r="G29" s="127" t="s">
        <v>78</v>
      </c>
      <c r="H29" s="128" t="s">
        <v>79</v>
      </c>
      <c r="I29" s="129" t="s">
        <v>233</v>
      </c>
      <c r="J29" s="64" t="s">
        <v>232</v>
      </c>
      <c r="K29" s="129" t="s">
        <v>234</v>
      </c>
      <c r="L29" s="64" t="s">
        <v>1</v>
      </c>
      <c r="M29" s="64" t="s">
        <v>2</v>
      </c>
      <c r="N29" s="130" t="s">
        <v>91</v>
      </c>
      <c r="O29" s="64" t="s">
        <v>85</v>
      </c>
      <c r="P29" s="129" t="str" cm="1">
        <f t="array" ref="P29">_xlfn.TEXTJOIN(", ", TRUE, IF('HABILITADOS Y RECHAZADOS LOTE 1'!$Q29:$AN29="SI", 'HABILITADOS Y RECHAZADOS LOTE 1'!$Q$2:$AN$2, ""))</f>
        <v>Productos azucarados</v>
      </c>
      <c r="Q29" s="96" t="s">
        <v>1</v>
      </c>
      <c r="R29" s="96" t="s">
        <v>1</v>
      </c>
      <c r="S29" s="96" t="s">
        <v>1</v>
      </c>
      <c r="T29" s="96" t="s">
        <v>1</v>
      </c>
      <c r="U29" s="96" t="s">
        <v>1</v>
      </c>
      <c r="V29" s="96" t="s">
        <v>1</v>
      </c>
      <c r="W29" s="96" t="s">
        <v>1</v>
      </c>
      <c r="X29" s="96" t="s">
        <v>1</v>
      </c>
      <c r="Y29" s="96" t="s">
        <v>1</v>
      </c>
      <c r="Z29" s="96" t="s">
        <v>1</v>
      </c>
      <c r="AA29" s="96" t="s">
        <v>1</v>
      </c>
      <c r="AB29" s="96" t="s">
        <v>1</v>
      </c>
      <c r="AC29" s="96" t="s">
        <v>1</v>
      </c>
      <c r="AD29" s="96" t="s">
        <v>1</v>
      </c>
      <c r="AE29" s="96" t="s">
        <v>1</v>
      </c>
      <c r="AF29" s="96" t="s">
        <v>1</v>
      </c>
      <c r="AG29" s="96" t="s">
        <v>1</v>
      </c>
      <c r="AH29" s="96" t="s">
        <v>1</v>
      </c>
      <c r="AI29" s="96" t="s">
        <v>1</v>
      </c>
      <c r="AJ29" s="96" t="s">
        <v>1</v>
      </c>
      <c r="AK29" s="96" t="s">
        <v>1</v>
      </c>
      <c r="AL29" s="96" t="s">
        <v>2</v>
      </c>
      <c r="AM29" s="96" t="s">
        <v>1</v>
      </c>
      <c r="AN29" s="96" t="s">
        <v>1</v>
      </c>
      <c r="AO29" s="96" t="s">
        <v>1</v>
      </c>
      <c r="AP29" s="96" t="s">
        <v>1</v>
      </c>
      <c r="AQ29" s="96" t="s">
        <v>2</v>
      </c>
      <c r="AR29" s="96" t="s">
        <v>1</v>
      </c>
      <c r="AS29" s="96" t="s">
        <v>1</v>
      </c>
      <c r="AT29" s="96" t="s">
        <v>1</v>
      </c>
      <c r="AU29" s="96" t="s">
        <v>2</v>
      </c>
      <c r="AV29" s="96" t="s">
        <v>1</v>
      </c>
      <c r="AW29" s="96" t="s">
        <v>92</v>
      </c>
      <c r="AX29" s="98">
        <v>0</v>
      </c>
      <c r="AY29" s="98">
        <v>0</v>
      </c>
      <c r="AZ29" s="98">
        <v>0</v>
      </c>
      <c r="BA29" s="98">
        <v>0</v>
      </c>
      <c r="BB29" s="98">
        <v>0</v>
      </c>
      <c r="BC29" s="98">
        <v>10</v>
      </c>
      <c r="BD29" s="98">
        <v>0</v>
      </c>
      <c r="BE29" s="98">
        <v>0</v>
      </c>
      <c r="BF29" s="98">
        <v>0</v>
      </c>
      <c r="BG29" s="98">
        <v>0.25</v>
      </c>
      <c r="BH29" s="98">
        <v>0</v>
      </c>
      <c r="BI29" s="97" cm="1">
        <f t="array" ref="BI29">SUM(IF('HABILITADOS Y RECHAZADOS LOTE 1'!$AX29:$BH29&lt;&gt;"", 'HABILITADOS Y RECHAZADOS LOTE 1'!$AX29:$BH29, 0))</f>
        <v>10.25</v>
      </c>
      <c r="BJ29" s="98" t="s">
        <v>100</v>
      </c>
      <c r="BK29" s="98" t="s">
        <v>85</v>
      </c>
      <c r="BL29" s="117" t="s">
        <v>85</v>
      </c>
    </row>
    <row r="30" spans="1:64" s="52" customFormat="1" ht="82.8" hidden="1">
      <c r="A30" s="93">
        <v>1028</v>
      </c>
      <c r="B30" s="123" t="s">
        <v>235</v>
      </c>
      <c r="C30" s="124" t="s">
        <v>236</v>
      </c>
      <c r="D30" s="125" t="s">
        <v>224</v>
      </c>
      <c r="E30" s="126" t="s">
        <v>237</v>
      </c>
      <c r="F30" s="127" t="s">
        <v>77</v>
      </c>
      <c r="G30" s="127" t="s">
        <v>78</v>
      </c>
      <c r="H30" s="128" t="s">
        <v>79</v>
      </c>
      <c r="I30" s="129" t="s">
        <v>135</v>
      </c>
      <c r="J30" s="64" t="s">
        <v>237</v>
      </c>
      <c r="K30" s="129" t="s">
        <v>238</v>
      </c>
      <c r="L30" s="64"/>
      <c r="M30" s="64" t="s">
        <v>2</v>
      </c>
      <c r="N30" s="130" t="s">
        <v>91</v>
      </c>
      <c r="O30" s="64" t="s">
        <v>85</v>
      </c>
      <c r="P30" s="129" t="str" cm="1">
        <f t="array" ref="P30">_xlfn.TEXTJOIN(", ", TRUE, IF('HABILITADOS Y RECHAZADOS LOTE 1'!$Q30:$AN30="SI", 'HABILITADOS Y RECHAZADOS LOTE 1'!$Q$2:$AN$2, ""))</f>
        <v>Carnes Frescas (Refrigeradas o Congeladas), Derivados cárnicos, Huevos, Alimentos manufacturados, Sector defensa, Frutas frescas, Galletas, Productos de panificación, Grasas, aceites y derivados, Lácteos no fermentados, Quesos, Verduras, hortalizas y derivados</v>
      </c>
      <c r="Q30" s="96" t="s">
        <v>1</v>
      </c>
      <c r="R30" s="96" t="s">
        <v>2</v>
      </c>
      <c r="S30" s="96" t="s">
        <v>2</v>
      </c>
      <c r="T30" s="96" t="s">
        <v>2</v>
      </c>
      <c r="U30" s="96" t="s">
        <v>1</v>
      </c>
      <c r="V30" s="96" t="s">
        <v>2</v>
      </c>
      <c r="W30" s="96" t="s">
        <v>1</v>
      </c>
      <c r="X30" s="96" t="s">
        <v>1</v>
      </c>
      <c r="Y30" s="96" t="s">
        <v>1</v>
      </c>
      <c r="Z30" s="96" t="s">
        <v>2</v>
      </c>
      <c r="AA30" s="96" t="s">
        <v>2</v>
      </c>
      <c r="AB30" s="96" t="s">
        <v>1</v>
      </c>
      <c r="AC30" s="96" t="s">
        <v>1</v>
      </c>
      <c r="AD30" s="96" t="s">
        <v>2</v>
      </c>
      <c r="AE30" s="96" t="s">
        <v>2</v>
      </c>
      <c r="AF30" s="96" t="s">
        <v>2</v>
      </c>
      <c r="AG30" s="96" t="s">
        <v>2</v>
      </c>
      <c r="AH30" s="96" t="s">
        <v>1</v>
      </c>
      <c r="AI30" s="96" t="s">
        <v>2</v>
      </c>
      <c r="AJ30" s="96" t="s">
        <v>1</v>
      </c>
      <c r="AK30" s="96" t="s">
        <v>1</v>
      </c>
      <c r="AL30" s="96" t="s">
        <v>1</v>
      </c>
      <c r="AM30" s="96" t="s">
        <v>2</v>
      </c>
      <c r="AN30" s="96" t="s">
        <v>1</v>
      </c>
      <c r="AO30" s="96" t="s">
        <v>2</v>
      </c>
      <c r="AP30" s="96" t="s">
        <v>1</v>
      </c>
      <c r="AQ30" s="96" t="s">
        <v>1</v>
      </c>
      <c r="AR30" s="96" t="s">
        <v>1</v>
      </c>
      <c r="AS30" s="96" t="s">
        <v>1</v>
      </c>
      <c r="AT30" s="96" t="s">
        <v>1</v>
      </c>
      <c r="AU30" s="96" t="s">
        <v>1</v>
      </c>
      <c r="AV30" s="96" t="s">
        <v>1</v>
      </c>
      <c r="AW30" s="96" t="s">
        <v>92</v>
      </c>
      <c r="AX30" s="98">
        <v>0</v>
      </c>
      <c r="AY30" s="98">
        <v>6</v>
      </c>
      <c r="AZ30" s="98">
        <v>0</v>
      </c>
      <c r="BA30" s="98">
        <v>0</v>
      </c>
      <c r="BB30" s="98">
        <v>0</v>
      </c>
      <c r="BC30" s="98">
        <v>10</v>
      </c>
      <c r="BD30" s="98">
        <v>0</v>
      </c>
      <c r="BE30" s="98">
        <v>0</v>
      </c>
      <c r="BF30" s="98">
        <v>0.25</v>
      </c>
      <c r="BG30" s="98">
        <v>0.25</v>
      </c>
      <c r="BH30" s="98">
        <v>10</v>
      </c>
      <c r="BI30" s="97" cm="1">
        <f t="array" ref="BI30">SUM(IF('HABILITADOS Y RECHAZADOS LOTE 1'!$AX30:$BH30&lt;&gt;"", 'HABILITADOS Y RECHAZADOS LOTE 1'!$AX30:$BH30, 0))</f>
        <v>26.5</v>
      </c>
      <c r="BJ30" s="98" t="s">
        <v>86</v>
      </c>
      <c r="BK30" s="98" t="s">
        <v>85</v>
      </c>
      <c r="BL30" s="117" t="s">
        <v>85</v>
      </c>
    </row>
    <row r="31" spans="1:64" s="52" customFormat="1" ht="193.2" hidden="1">
      <c r="A31" s="93">
        <v>1029</v>
      </c>
      <c r="B31" s="123" t="s">
        <v>239</v>
      </c>
      <c r="C31" s="124" t="s">
        <v>240</v>
      </c>
      <c r="D31" s="125" t="s">
        <v>89</v>
      </c>
      <c r="E31" s="126" t="s">
        <v>241</v>
      </c>
      <c r="F31" s="127" t="s">
        <v>77</v>
      </c>
      <c r="G31" s="127" t="s">
        <v>78</v>
      </c>
      <c r="H31" s="128" t="s">
        <v>79</v>
      </c>
      <c r="I31" s="129" t="s">
        <v>135</v>
      </c>
      <c r="J31" s="64" t="s">
        <v>242</v>
      </c>
      <c r="K31" s="129" t="s">
        <v>243</v>
      </c>
      <c r="L31" s="64"/>
      <c r="M31" s="64" t="s">
        <v>2</v>
      </c>
      <c r="N31" s="130" t="s">
        <v>91</v>
      </c>
      <c r="O31" s="64" t="s">
        <v>85</v>
      </c>
      <c r="P31" s="129" t="str" cm="1">
        <f t="array" ref="P31">_xlfn.TEXTJOIN(", ", TRUE, IF('HABILITADOS Y RECHAZADOS LOTE 1'!$Q31:$AN31="SI", 'HABILITADOS Y RECHAZADOS LOTE 1'!$Q$2:$AN$2, ""))</f>
        <v>Carnes Frescas (Refrigeradas o Congeladas), Cereales y derivados, Frutas frescas, Lácteos fermentados, Quesos, Pescados y mariscos</v>
      </c>
      <c r="Q31" s="96" t="s">
        <v>1</v>
      </c>
      <c r="R31" s="96" t="s">
        <v>2</v>
      </c>
      <c r="S31" s="96" t="s">
        <v>1</v>
      </c>
      <c r="T31" s="96" t="s">
        <v>1</v>
      </c>
      <c r="U31" s="96" t="s">
        <v>2</v>
      </c>
      <c r="V31" s="96" t="s">
        <v>1</v>
      </c>
      <c r="W31" s="96" t="s">
        <v>1</v>
      </c>
      <c r="X31" s="96" t="s">
        <v>1</v>
      </c>
      <c r="Y31" s="96" t="s">
        <v>1</v>
      </c>
      <c r="Z31" s="96" t="s">
        <v>1</v>
      </c>
      <c r="AA31" s="96" t="s">
        <v>2</v>
      </c>
      <c r="AB31" s="96" t="s">
        <v>1</v>
      </c>
      <c r="AC31" s="96" t="s">
        <v>1</v>
      </c>
      <c r="AD31" s="96" t="s">
        <v>1</v>
      </c>
      <c r="AE31" s="96" t="s">
        <v>1</v>
      </c>
      <c r="AF31" s="96" t="s">
        <v>1</v>
      </c>
      <c r="AG31" s="96" t="s">
        <v>1</v>
      </c>
      <c r="AH31" s="96" t="s">
        <v>2</v>
      </c>
      <c r="AI31" s="96" t="s">
        <v>2</v>
      </c>
      <c r="AJ31" s="96" t="s">
        <v>1</v>
      </c>
      <c r="AK31" s="96" t="s">
        <v>2</v>
      </c>
      <c r="AL31" s="96" t="s">
        <v>1</v>
      </c>
      <c r="AM31" s="96" t="s">
        <v>1</v>
      </c>
      <c r="AN31" s="96" t="s">
        <v>1</v>
      </c>
      <c r="AO31" s="96" t="s">
        <v>1</v>
      </c>
      <c r="AP31" s="96" t="s">
        <v>1</v>
      </c>
      <c r="AQ31" s="96" t="s">
        <v>1</v>
      </c>
      <c r="AR31" s="96" t="s">
        <v>1</v>
      </c>
      <c r="AS31" s="96" t="s">
        <v>1</v>
      </c>
      <c r="AT31" s="96" t="s">
        <v>1</v>
      </c>
      <c r="AU31" s="96" t="s">
        <v>1</v>
      </c>
      <c r="AV31" s="96" t="s">
        <v>1</v>
      </c>
      <c r="AW31" s="96" t="s">
        <v>99</v>
      </c>
      <c r="AX31" s="98">
        <v>10</v>
      </c>
      <c r="AY31" s="98">
        <v>0</v>
      </c>
      <c r="AZ31" s="98">
        <v>0</v>
      </c>
      <c r="BA31" s="98">
        <v>0</v>
      </c>
      <c r="BB31" s="98">
        <v>0</v>
      </c>
      <c r="BC31" s="98">
        <v>0</v>
      </c>
      <c r="BD31" s="98">
        <v>0</v>
      </c>
      <c r="BE31" s="98">
        <v>0</v>
      </c>
      <c r="BF31" s="98">
        <v>0</v>
      </c>
      <c r="BG31" s="98">
        <v>0</v>
      </c>
      <c r="BH31" s="98">
        <v>0</v>
      </c>
      <c r="BI31" s="97" cm="1">
        <f t="array" ref="BI31">SUM(IF('HABILITADOS Y RECHAZADOS LOTE 1'!$AX31:$BH31&lt;&gt;"", 'HABILITADOS Y RECHAZADOS LOTE 1'!$AX31:$BH31, 0))</f>
        <v>10</v>
      </c>
      <c r="BJ31" s="98" t="s">
        <v>244</v>
      </c>
      <c r="BK31" s="98" t="s">
        <v>85</v>
      </c>
      <c r="BL31" s="117" t="s">
        <v>85</v>
      </c>
    </row>
    <row r="32" spans="1:64" s="52" customFormat="1" ht="138" hidden="1">
      <c r="A32" s="93">
        <v>1030</v>
      </c>
      <c r="B32" s="123" t="s">
        <v>245</v>
      </c>
      <c r="C32" s="124" t="s">
        <v>246</v>
      </c>
      <c r="D32" s="125" t="s">
        <v>224</v>
      </c>
      <c r="E32" s="126" t="s">
        <v>247</v>
      </c>
      <c r="F32" s="127" t="s">
        <v>77</v>
      </c>
      <c r="G32" s="127" t="s">
        <v>78</v>
      </c>
      <c r="H32" s="128" t="s">
        <v>79</v>
      </c>
      <c r="I32" s="129" t="s">
        <v>248</v>
      </c>
      <c r="J32" s="64" t="s">
        <v>247</v>
      </c>
      <c r="K32" s="129" t="s">
        <v>249</v>
      </c>
      <c r="L32" s="64" t="s">
        <v>1</v>
      </c>
      <c r="M32" s="64" t="s">
        <v>2</v>
      </c>
      <c r="N32" s="130" t="s">
        <v>83</v>
      </c>
      <c r="O32" s="129" t="s">
        <v>250</v>
      </c>
      <c r="P32" s="64" t="s">
        <v>85</v>
      </c>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8"/>
      <c r="AY32" s="98"/>
      <c r="AZ32" s="98"/>
      <c r="BA32" s="98"/>
      <c r="BB32" s="98"/>
      <c r="BC32" s="98"/>
      <c r="BD32" s="98"/>
      <c r="BE32" s="98"/>
      <c r="BF32" s="98"/>
      <c r="BG32" s="98"/>
      <c r="BH32" s="98"/>
      <c r="BI32" s="97" cm="1">
        <f t="array" ref="BI32">SUM(IF('HABILITADOS Y RECHAZADOS LOTE 1'!$AX32:$BH32&lt;&gt;"", 'HABILITADOS Y RECHAZADOS LOTE 1'!$AX32:$BH32, 0))</f>
        <v>0</v>
      </c>
      <c r="BJ32" s="98" t="s">
        <v>166</v>
      </c>
      <c r="BK32" s="98" t="s">
        <v>85</v>
      </c>
      <c r="BL32" s="117" t="s">
        <v>85</v>
      </c>
    </row>
    <row r="33" spans="1:64" s="52" customFormat="1" ht="179.4" hidden="1">
      <c r="A33" s="93">
        <v>1031</v>
      </c>
      <c r="B33" s="123" t="s">
        <v>251</v>
      </c>
      <c r="C33" s="124" t="s">
        <v>252</v>
      </c>
      <c r="D33" s="125" t="s">
        <v>89</v>
      </c>
      <c r="E33" s="126" t="s">
        <v>253</v>
      </c>
      <c r="F33" s="127" t="s">
        <v>77</v>
      </c>
      <c r="G33" s="127" t="s">
        <v>77</v>
      </c>
      <c r="H33" s="128" t="s">
        <v>79</v>
      </c>
      <c r="I33" s="129" t="s">
        <v>254</v>
      </c>
      <c r="J33" s="64" t="s">
        <v>253</v>
      </c>
      <c r="K33" s="129" t="s">
        <v>255</v>
      </c>
      <c r="L33" s="64" t="s">
        <v>1</v>
      </c>
      <c r="M33" s="64" t="s">
        <v>2</v>
      </c>
      <c r="N33" s="130" t="s">
        <v>83</v>
      </c>
      <c r="O33" s="129" t="s">
        <v>256</v>
      </c>
      <c r="P33" s="64" t="s">
        <v>85</v>
      </c>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8"/>
      <c r="AY33" s="98"/>
      <c r="AZ33" s="98"/>
      <c r="BA33" s="98"/>
      <c r="BB33" s="98"/>
      <c r="BC33" s="98"/>
      <c r="BD33" s="98"/>
      <c r="BE33" s="98"/>
      <c r="BF33" s="98"/>
      <c r="BG33" s="98"/>
      <c r="BH33" s="98"/>
      <c r="BI33" s="97" cm="1">
        <f t="array" ref="BI33">SUM(IF('HABILITADOS Y RECHAZADOS LOTE 1'!$AX33:$BH33&lt;&gt;"", 'HABILITADOS Y RECHAZADOS LOTE 1'!$AX33:$BH33, 0))</f>
        <v>0</v>
      </c>
      <c r="BJ33" s="98" t="s">
        <v>257</v>
      </c>
      <c r="BK33" s="98" t="s">
        <v>85</v>
      </c>
      <c r="BL33" s="117" t="s">
        <v>85</v>
      </c>
    </row>
    <row r="34" spans="1:64" s="52" customFormat="1" ht="276" hidden="1">
      <c r="A34" s="93">
        <v>1032</v>
      </c>
      <c r="B34" s="123" t="s">
        <v>258</v>
      </c>
      <c r="C34" s="124" t="s">
        <v>259</v>
      </c>
      <c r="D34" s="125" t="s">
        <v>89</v>
      </c>
      <c r="E34" s="126" t="s">
        <v>260</v>
      </c>
      <c r="F34" s="133" t="s">
        <v>77</v>
      </c>
      <c r="G34" s="133" t="s">
        <v>77</v>
      </c>
      <c r="H34" s="128" t="s">
        <v>79</v>
      </c>
      <c r="I34" s="129" t="s">
        <v>261</v>
      </c>
      <c r="J34" s="64" t="s">
        <v>260</v>
      </c>
      <c r="K34" s="129" t="s">
        <v>262</v>
      </c>
      <c r="L34" s="64" t="s">
        <v>1</v>
      </c>
      <c r="M34" s="64" t="s">
        <v>2</v>
      </c>
      <c r="N34" s="130" t="s">
        <v>147</v>
      </c>
      <c r="O34" s="129" t="s">
        <v>263</v>
      </c>
      <c r="P34" s="129" t="str" cm="1">
        <f t="array" ref="P34">_xlfn.TEXTJOIN(", ", TRUE, IF('HABILITADOS Y RECHAZADOS LOTE 1'!$Q34:$AN34="SI", "'"&amp;'HABILITADOS Y RECHAZADOS LOTE 1'!$Q$2:$AN$2&amp;"'", ""))</f>
        <v>'Carnes Frescas (Refrigeradas o Congeladas)'</v>
      </c>
      <c r="Q34" s="96" t="s">
        <v>1</v>
      </c>
      <c r="R34" s="96" t="s">
        <v>2</v>
      </c>
      <c r="S34" s="96" t="s">
        <v>1</v>
      </c>
      <c r="T34" s="96" t="s">
        <v>1</v>
      </c>
      <c r="U34" s="96" t="s">
        <v>1</v>
      </c>
      <c r="V34" s="96" t="s">
        <v>1</v>
      </c>
      <c r="W34" s="96" t="s">
        <v>1</v>
      </c>
      <c r="X34" s="96" t="s">
        <v>1</v>
      </c>
      <c r="Y34" s="96" t="s">
        <v>1</v>
      </c>
      <c r="Z34" s="96" t="s">
        <v>1</v>
      </c>
      <c r="AA34" s="96" t="s">
        <v>1</v>
      </c>
      <c r="AB34" s="96" t="s">
        <v>1</v>
      </c>
      <c r="AC34" s="96" t="s">
        <v>1</v>
      </c>
      <c r="AD34" s="96" t="s">
        <v>1</v>
      </c>
      <c r="AE34" s="96" t="s">
        <v>1</v>
      </c>
      <c r="AF34" s="96" t="s">
        <v>1</v>
      </c>
      <c r="AG34" s="96" t="s">
        <v>1</v>
      </c>
      <c r="AH34" s="96" t="s">
        <v>1</v>
      </c>
      <c r="AI34" s="96" t="s">
        <v>1</v>
      </c>
      <c r="AJ34" s="96" t="s">
        <v>1</v>
      </c>
      <c r="AK34" s="96" t="s">
        <v>1</v>
      </c>
      <c r="AL34" s="96" t="s">
        <v>1</v>
      </c>
      <c r="AM34" s="96" t="s">
        <v>1</v>
      </c>
      <c r="AN34" s="96" t="s">
        <v>1</v>
      </c>
      <c r="AO34" s="96" t="s">
        <v>2</v>
      </c>
      <c r="AP34" s="96" t="s">
        <v>1</v>
      </c>
      <c r="AQ34" s="96" t="s">
        <v>1</v>
      </c>
      <c r="AR34" s="96" t="s">
        <v>1</v>
      </c>
      <c r="AS34" s="96" t="s">
        <v>1</v>
      </c>
      <c r="AT34" s="96" t="s">
        <v>1</v>
      </c>
      <c r="AU34" s="96" t="s">
        <v>1</v>
      </c>
      <c r="AV34" s="96" t="s">
        <v>1</v>
      </c>
      <c r="AW34" s="96" t="s">
        <v>92</v>
      </c>
      <c r="AX34" s="98">
        <v>0</v>
      </c>
      <c r="AY34" s="98">
        <v>0</v>
      </c>
      <c r="AZ34" s="98">
        <v>6</v>
      </c>
      <c r="BA34" s="98">
        <v>0</v>
      </c>
      <c r="BB34" s="98">
        <v>8</v>
      </c>
      <c r="BC34" s="98">
        <v>0</v>
      </c>
      <c r="BD34" s="98">
        <v>0</v>
      </c>
      <c r="BE34" s="98">
        <v>0</v>
      </c>
      <c r="BF34" s="98">
        <v>0</v>
      </c>
      <c r="BG34" s="98">
        <v>0</v>
      </c>
      <c r="BH34" s="98">
        <v>0</v>
      </c>
      <c r="BI34" s="97" cm="1">
        <f t="array" ref="BI34">SUM(IF('HABILITADOS Y RECHAZADOS LOTE 1'!$AX34:$BH34&lt;&gt;"", 'HABILITADOS Y RECHAZADOS LOTE 1'!$AX34:$BH34, 0))</f>
        <v>14</v>
      </c>
      <c r="BJ34" s="98" t="s">
        <v>176</v>
      </c>
      <c r="BK34" s="98" t="s">
        <v>1</v>
      </c>
      <c r="BL34" s="118" t="s">
        <v>264</v>
      </c>
    </row>
    <row r="35" spans="1:64" s="52" customFormat="1" ht="151.80000000000001" hidden="1">
      <c r="A35" s="93">
        <v>1033</v>
      </c>
      <c r="B35" s="123" t="s">
        <v>265</v>
      </c>
      <c r="C35" s="124" t="s">
        <v>266</v>
      </c>
      <c r="D35" s="125" t="s">
        <v>224</v>
      </c>
      <c r="E35" s="126" t="s">
        <v>267</v>
      </c>
      <c r="F35" s="127" t="s">
        <v>78</v>
      </c>
      <c r="G35" s="127" t="s">
        <v>78</v>
      </c>
      <c r="H35" s="128" t="s">
        <v>91</v>
      </c>
      <c r="I35" s="129"/>
      <c r="J35" s="64" t="s">
        <v>267</v>
      </c>
      <c r="K35" s="129"/>
      <c r="L35" s="64"/>
      <c r="M35" s="64" t="s">
        <v>85</v>
      </c>
      <c r="N35" s="128" t="s">
        <v>91</v>
      </c>
      <c r="O35" s="64" t="s">
        <v>85</v>
      </c>
      <c r="P35" s="129" t="str" cm="1">
        <f t="array" ref="P35">_xlfn.TEXTJOIN(", ", TRUE, IF('HABILITADOS Y RECHAZADOS LOTE 1'!$Q35:$AN35="SI",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5" s="96" t="s">
        <v>2</v>
      </c>
      <c r="R35" s="96" t="s">
        <v>2</v>
      </c>
      <c r="S35" s="96" t="s">
        <v>2</v>
      </c>
      <c r="T35" s="96" t="s">
        <v>2</v>
      </c>
      <c r="U35" s="96" t="s">
        <v>2</v>
      </c>
      <c r="V35" s="96" t="s">
        <v>2</v>
      </c>
      <c r="W35" s="96" t="s">
        <v>2</v>
      </c>
      <c r="X35" s="96" t="s">
        <v>2</v>
      </c>
      <c r="Y35" s="96" t="s">
        <v>2</v>
      </c>
      <c r="Z35" s="96" t="s">
        <v>2</v>
      </c>
      <c r="AA35" s="96" t="s">
        <v>2</v>
      </c>
      <c r="AB35" s="96" t="s">
        <v>2</v>
      </c>
      <c r="AC35" s="96" t="s">
        <v>2</v>
      </c>
      <c r="AD35" s="96" t="s">
        <v>2</v>
      </c>
      <c r="AE35" s="96" t="s">
        <v>2</v>
      </c>
      <c r="AF35" s="96" t="s">
        <v>2</v>
      </c>
      <c r="AG35" s="96" t="s">
        <v>2</v>
      </c>
      <c r="AH35" s="96" t="s">
        <v>2</v>
      </c>
      <c r="AI35" s="96" t="s">
        <v>2</v>
      </c>
      <c r="AJ35" s="96" t="s">
        <v>2</v>
      </c>
      <c r="AK35" s="96" t="s">
        <v>2</v>
      </c>
      <c r="AL35" s="96" t="s">
        <v>2</v>
      </c>
      <c r="AM35" s="96" t="s">
        <v>2</v>
      </c>
      <c r="AN35" s="96" t="s">
        <v>2</v>
      </c>
      <c r="AO35" s="96" t="s">
        <v>1</v>
      </c>
      <c r="AP35" s="96" t="s">
        <v>1</v>
      </c>
      <c r="AQ35" s="96" t="s">
        <v>1</v>
      </c>
      <c r="AR35" s="96" t="s">
        <v>1</v>
      </c>
      <c r="AS35" s="96" t="s">
        <v>1</v>
      </c>
      <c r="AT35" s="96" t="s">
        <v>1</v>
      </c>
      <c r="AU35" s="96" t="s">
        <v>2</v>
      </c>
      <c r="AV35" s="96" t="s">
        <v>1</v>
      </c>
      <c r="AW35" s="96" t="s">
        <v>92</v>
      </c>
      <c r="AX35" s="98">
        <v>0</v>
      </c>
      <c r="AY35" s="98">
        <v>6</v>
      </c>
      <c r="AZ35" s="98">
        <v>0</v>
      </c>
      <c r="BA35" s="98">
        <v>0</v>
      </c>
      <c r="BB35" s="98">
        <v>0</v>
      </c>
      <c r="BC35" s="98">
        <v>10</v>
      </c>
      <c r="BD35" s="98">
        <v>0</v>
      </c>
      <c r="BE35" s="98">
        <v>0</v>
      </c>
      <c r="BF35" s="98">
        <v>0</v>
      </c>
      <c r="BG35" s="98">
        <v>0.25</v>
      </c>
      <c r="BH35" s="98">
        <v>10</v>
      </c>
      <c r="BI35" s="97" cm="1">
        <f t="array" ref="BI35">SUM(IF('HABILITADOS Y RECHAZADOS LOTE 1'!$AX35:$BH35&lt;&gt;"", 'HABILITADOS Y RECHAZADOS LOTE 1'!$AX35:$BH35, 0))</f>
        <v>26.25</v>
      </c>
      <c r="BJ35" s="98" t="s">
        <v>268</v>
      </c>
      <c r="BK35" s="98" t="s">
        <v>85</v>
      </c>
      <c r="BL35" s="117" t="s">
        <v>85</v>
      </c>
    </row>
    <row r="36" spans="1:64" s="52" customFormat="1" ht="151.80000000000001" hidden="1">
      <c r="A36" s="93">
        <v>1034</v>
      </c>
      <c r="B36" s="123" t="s">
        <v>269</v>
      </c>
      <c r="C36" s="124" t="s">
        <v>270</v>
      </c>
      <c r="D36" s="125" t="s">
        <v>89</v>
      </c>
      <c r="E36" s="126" t="s">
        <v>271</v>
      </c>
      <c r="F36" s="127" t="s">
        <v>77</v>
      </c>
      <c r="G36" s="127" t="s">
        <v>78</v>
      </c>
      <c r="H36" s="128" t="s">
        <v>79</v>
      </c>
      <c r="I36" s="129" t="s">
        <v>272</v>
      </c>
      <c r="J36" s="132" t="s">
        <v>271</v>
      </c>
      <c r="K36" s="129" t="s">
        <v>273</v>
      </c>
      <c r="L36" s="64" t="s">
        <v>1</v>
      </c>
      <c r="M36" s="64" t="s">
        <v>2</v>
      </c>
      <c r="N36" s="130" t="s">
        <v>83</v>
      </c>
      <c r="O36" s="129" t="s">
        <v>274</v>
      </c>
      <c r="P36" s="64" t="s">
        <v>85</v>
      </c>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8"/>
      <c r="AY36" s="98"/>
      <c r="AZ36" s="98"/>
      <c r="BA36" s="98"/>
      <c r="BB36" s="98"/>
      <c r="BC36" s="98"/>
      <c r="BD36" s="98"/>
      <c r="BE36" s="98"/>
      <c r="BF36" s="98"/>
      <c r="BG36" s="98"/>
      <c r="BH36" s="98"/>
      <c r="BI36" s="97" cm="1">
        <f t="array" ref="BI36">SUM(IF('HABILITADOS Y RECHAZADOS LOTE 1'!$AX36:$BH36&lt;&gt;"", 'HABILITADOS Y RECHAZADOS LOTE 1'!$AX36:$BH36, 0))</f>
        <v>0</v>
      </c>
      <c r="BJ36" s="98" t="s">
        <v>106</v>
      </c>
      <c r="BK36" s="98" t="s">
        <v>85</v>
      </c>
      <c r="BL36" s="117" t="s">
        <v>85</v>
      </c>
    </row>
    <row r="37" spans="1:64" s="52" customFormat="1" ht="96.6" hidden="1">
      <c r="A37" s="93">
        <v>1035</v>
      </c>
      <c r="B37" s="123" t="s">
        <v>275</v>
      </c>
      <c r="C37" s="124" t="s">
        <v>276</v>
      </c>
      <c r="D37" s="125" t="s">
        <v>89</v>
      </c>
      <c r="E37" s="126" t="s">
        <v>277</v>
      </c>
      <c r="F37" s="133" t="s">
        <v>77</v>
      </c>
      <c r="G37" s="133" t="s">
        <v>77</v>
      </c>
      <c r="H37" s="128" t="s">
        <v>79</v>
      </c>
      <c r="I37" s="129" t="s">
        <v>278</v>
      </c>
      <c r="J37" s="64"/>
      <c r="K37" s="129" t="s">
        <v>279</v>
      </c>
      <c r="L37" s="64" t="s">
        <v>1</v>
      </c>
      <c r="M37" s="64" t="s">
        <v>2</v>
      </c>
      <c r="N37" s="130" t="s">
        <v>91</v>
      </c>
      <c r="O37" s="64" t="s">
        <v>85</v>
      </c>
      <c r="P37" s="129" t="str" cm="1">
        <f t="array" ref="P37">_xlfn.TEXTJOIN(", ", TRUE, IF('HABILITADOS Y RECHAZADOS LOTE 1'!$Q37:$AN37="SI", 'HABILITADOS Y RECHAZADOS LOTE 1'!$Q$2:$AN$2, ""))</f>
        <v>Carnes Frescas (Refrigeradas o Congeladas), Derivados cárnicos, Huevos, Frutas frescas, Lácteos no fermentados, Lácteos fermentados, Quesos, Verduras, hortalizas y derivados</v>
      </c>
      <c r="Q37" s="96" t="s">
        <v>1</v>
      </c>
      <c r="R37" s="96" t="s">
        <v>2</v>
      </c>
      <c r="S37" s="96" t="s">
        <v>2</v>
      </c>
      <c r="T37" s="96" t="s">
        <v>2</v>
      </c>
      <c r="U37" s="96" t="s">
        <v>1</v>
      </c>
      <c r="V37" s="96" t="s">
        <v>1</v>
      </c>
      <c r="W37" s="96" t="s">
        <v>1</v>
      </c>
      <c r="X37" s="96" t="s">
        <v>1</v>
      </c>
      <c r="Y37" s="96" t="s">
        <v>1</v>
      </c>
      <c r="Z37" s="96" t="s">
        <v>1</v>
      </c>
      <c r="AA37" s="96" t="s">
        <v>2</v>
      </c>
      <c r="AB37" s="96" t="s">
        <v>1</v>
      </c>
      <c r="AC37" s="96" t="s">
        <v>1</v>
      </c>
      <c r="AD37" s="96" t="s">
        <v>1</v>
      </c>
      <c r="AE37" s="96" t="s">
        <v>1</v>
      </c>
      <c r="AF37" s="96" t="s">
        <v>1</v>
      </c>
      <c r="AG37" s="96" t="s">
        <v>2</v>
      </c>
      <c r="AH37" s="96" t="s">
        <v>2</v>
      </c>
      <c r="AI37" s="96" t="s">
        <v>2</v>
      </c>
      <c r="AJ37" s="96" t="s">
        <v>1</v>
      </c>
      <c r="AK37" s="96" t="s">
        <v>1</v>
      </c>
      <c r="AL37" s="96" t="s">
        <v>1</v>
      </c>
      <c r="AM37" s="96" t="s">
        <v>2</v>
      </c>
      <c r="AN37" s="96" t="s">
        <v>1</v>
      </c>
      <c r="AO37" s="96" t="s">
        <v>1</v>
      </c>
      <c r="AP37" s="96" t="s">
        <v>1</v>
      </c>
      <c r="AQ37" s="96" t="s">
        <v>1</v>
      </c>
      <c r="AR37" s="96" t="s">
        <v>1</v>
      </c>
      <c r="AS37" s="96" t="s">
        <v>1</v>
      </c>
      <c r="AT37" s="96" t="s">
        <v>1</v>
      </c>
      <c r="AU37" s="96" t="s">
        <v>2</v>
      </c>
      <c r="AV37" s="96" t="s">
        <v>1</v>
      </c>
      <c r="AW37" s="96" t="s">
        <v>92</v>
      </c>
      <c r="AX37" s="98">
        <v>0</v>
      </c>
      <c r="AY37" s="98">
        <v>6</v>
      </c>
      <c r="AZ37" s="98">
        <v>0</v>
      </c>
      <c r="BA37" s="98">
        <v>0</v>
      </c>
      <c r="BB37" s="98">
        <v>0</v>
      </c>
      <c r="BC37" s="98">
        <v>0</v>
      </c>
      <c r="BD37" s="98">
        <v>10</v>
      </c>
      <c r="BE37" s="98">
        <v>0</v>
      </c>
      <c r="BF37" s="98">
        <v>0</v>
      </c>
      <c r="BG37" s="98">
        <v>0.25</v>
      </c>
      <c r="BH37" s="98">
        <v>0</v>
      </c>
      <c r="BI37" s="97" cm="1">
        <f t="array" ref="BI37">SUM(IF('HABILITADOS Y RECHAZADOS LOTE 1'!$AX37:$BH37&lt;&gt;"", 'HABILITADOS Y RECHAZADOS LOTE 1'!$AX37:$BH37, 0))</f>
        <v>16.25</v>
      </c>
      <c r="BJ37" s="98" t="s">
        <v>176</v>
      </c>
      <c r="BK37" s="98" t="s">
        <v>85</v>
      </c>
      <c r="BL37" s="117" t="s">
        <v>85</v>
      </c>
    </row>
    <row r="38" spans="1:64" s="52" customFormat="1" ht="151.80000000000001" hidden="1">
      <c r="A38" s="93">
        <v>1036</v>
      </c>
      <c r="B38" s="123" t="s">
        <v>265</v>
      </c>
      <c r="C38" s="124" t="s">
        <v>280</v>
      </c>
      <c r="D38" s="125" t="s">
        <v>224</v>
      </c>
      <c r="E38" s="126" t="s">
        <v>281</v>
      </c>
      <c r="F38" s="127" t="s">
        <v>77</v>
      </c>
      <c r="G38" s="127" t="s">
        <v>78</v>
      </c>
      <c r="H38" s="128" t="s">
        <v>79</v>
      </c>
      <c r="I38" s="129" t="s">
        <v>282</v>
      </c>
      <c r="J38" s="64" t="s">
        <v>281</v>
      </c>
      <c r="K38" s="129" t="s">
        <v>283</v>
      </c>
      <c r="L38" s="64" t="s">
        <v>1</v>
      </c>
      <c r="M38" s="64" t="s">
        <v>2</v>
      </c>
      <c r="N38" s="130" t="s">
        <v>91</v>
      </c>
      <c r="O38" s="64" t="s">
        <v>85</v>
      </c>
      <c r="P38" s="129" t="str" cm="1">
        <f t="array" ref="P38">_xlfn.TEXTJOIN(", ", TRUE, IF('HABILITADOS Y RECHAZADOS LOTE 1'!$Q38:$AN38="SI", 'HABILITADOS Y RECHAZADOS LOTE 1'!$Q$2:$AN$2, ""))</f>
        <v>Alimentos nativos, Carnes Frescas (Refrigeradas o Congeladas), Derivados cárnicos, Huevos, Cereales y derivados, Alimentos manufacturados, Enlatados cárnicos y derivados, Conservas de frutas/ hortalizas/ leguminosas, Especias y derivados, Frutas frescas, Fruta procesada, Amasijos, Galletas, Productos de panificación, Grasas, aceites y derivados, Lácteos no fermentados, Lácteos fermentados, Quesos, Leguminosas y derivados, Pescados y mariscos, Productos azucarados, Verduras, hortalizas y derivados, Bebidas</v>
      </c>
      <c r="Q38" s="96" t="s">
        <v>2</v>
      </c>
      <c r="R38" s="96" t="s">
        <v>2</v>
      </c>
      <c r="S38" s="96" t="s">
        <v>2</v>
      </c>
      <c r="T38" s="96" t="s">
        <v>2</v>
      </c>
      <c r="U38" s="96" t="s">
        <v>2</v>
      </c>
      <c r="V38" s="96" t="s">
        <v>2</v>
      </c>
      <c r="W38" s="96" t="s">
        <v>2</v>
      </c>
      <c r="X38" s="96" t="s">
        <v>2</v>
      </c>
      <c r="Y38" s="96" t="s">
        <v>2</v>
      </c>
      <c r="Z38" s="96" t="s">
        <v>1</v>
      </c>
      <c r="AA38" s="96" t="s">
        <v>2</v>
      </c>
      <c r="AB38" s="96" t="s">
        <v>2</v>
      </c>
      <c r="AC38" s="96" t="s">
        <v>2</v>
      </c>
      <c r="AD38" s="96" t="s">
        <v>2</v>
      </c>
      <c r="AE38" s="96" t="s">
        <v>2</v>
      </c>
      <c r="AF38" s="96" t="s">
        <v>2</v>
      </c>
      <c r="AG38" s="96" t="s">
        <v>2</v>
      </c>
      <c r="AH38" s="96" t="s">
        <v>2</v>
      </c>
      <c r="AI38" s="96" t="s">
        <v>2</v>
      </c>
      <c r="AJ38" s="96" t="s">
        <v>2</v>
      </c>
      <c r="AK38" s="96" t="s">
        <v>2</v>
      </c>
      <c r="AL38" s="96" t="s">
        <v>2</v>
      </c>
      <c r="AM38" s="96" t="s">
        <v>2</v>
      </c>
      <c r="AN38" s="96" t="s">
        <v>2</v>
      </c>
      <c r="AO38" s="96" t="s">
        <v>1</v>
      </c>
      <c r="AP38" s="96" t="s">
        <v>1</v>
      </c>
      <c r="AQ38" s="96" t="s">
        <v>1</v>
      </c>
      <c r="AR38" s="96" t="s">
        <v>1</v>
      </c>
      <c r="AS38" s="96" t="s">
        <v>1</v>
      </c>
      <c r="AT38" s="96" t="s">
        <v>1</v>
      </c>
      <c r="AU38" s="96" t="s">
        <v>2</v>
      </c>
      <c r="AV38" s="96" t="s">
        <v>1</v>
      </c>
      <c r="AW38" s="96" t="s">
        <v>92</v>
      </c>
      <c r="AX38" s="98">
        <v>6</v>
      </c>
      <c r="AY38" s="98">
        <v>6</v>
      </c>
      <c r="AZ38" s="98">
        <v>0</v>
      </c>
      <c r="BA38" s="98">
        <v>0</v>
      </c>
      <c r="BB38" s="98">
        <v>0</v>
      </c>
      <c r="BC38" s="98">
        <v>0</v>
      </c>
      <c r="BD38" s="98">
        <v>0</v>
      </c>
      <c r="BE38" s="98">
        <v>0</v>
      </c>
      <c r="BF38" s="98">
        <v>0</v>
      </c>
      <c r="BG38" s="98">
        <v>0.25</v>
      </c>
      <c r="BH38" s="98">
        <v>10</v>
      </c>
      <c r="BI38" s="97" cm="1">
        <f t="array" ref="BI38">SUM(IF('HABILITADOS Y RECHAZADOS LOTE 1'!$AX38:$BH38&lt;&gt;"", 'HABILITADOS Y RECHAZADOS LOTE 1'!$AX38:$BH38, 0))</f>
        <v>22.25</v>
      </c>
      <c r="BJ38" s="98" t="s">
        <v>268</v>
      </c>
      <c r="BK38" s="98" t="s">
        <v>85</v>
      </c>
      <c r="BL38" s="117" t="s">
        <v>85</v>
      </c>
    </row>
    <row r="39" spans="1:64" s="52" customFormat="1" ht="96.6" hidden="1">
      <c r="A39" s="93">
        <v>1037</v>
      </c>
      <c r="B39" s="123" t="s">
        <v>284</v>
      </c>
      <c r="C39" s="124" t="s">
        <v>285</v>
      </c>
      <c r="D39" s="125" t="s">
        <v>89</v>
      </c>
      <c r="E39" s="126" t="s">
        <v>286</v>
      </c>
      <c r="F39" s="127" t="s">
        <v>77</v>
      </c>
      <c r="G39" s="127" t="s">
        <v>77</v>
      </c>
      <c r="H39" s="128" t="s">
        <v>79</v>
      </c>
      <c r="I39" s="129" t="s">
        <v>287</v>
      </c>
      <c r="J39" s="64" t="s">
        <v>286</v>
      </c>
      <c r="K39" s="129" t="s">
        <v>288</v>
      </c>
      <c r="L39" s="64" t="s">
        <v>1</v>
      </c>
      <c r="M39" s="64" t="s">
        <v>2</v>
      </c>
      <c r="N39" s="130" t="s">
        <v>91</v>
      </c>
      <c r="O39" s="64" t="s">
        <v>85</v>
      </c>
      <c r="P39" s="129" t="str" cm="1">
        <f t="array" ref="P39">_xlfn.TEXTJOIN(", ", TRUE, IF('HABILITADOS Y RECHAZADOS LOTE 1'!$Q39:$AN39="SI", 'HABILITADOS Y RECHAZADOS LOTE 1'!$Q$2:$AN$2, ""))</f>
        <v>Carnes Frescas (Refrigeradas o Congeladas), Frutas frescas, Fruta procesada, Verduras, hortalizas y derivados, Bebidas</v>
      </c>
      <c r="Q39" s="96" t="s">
        <v>1</v>
      </c>
      <c r="R39" s="96" t="s">
        <v>2</v>
      </c>
      <c r="S39" s="96" t="s">
        <v>1</v>
      </c>
      <c r="T39" s="96" t="s">
        <v>1</v>
      </c>
      <c r="U39" s="96" t="s">
        <v>1</v>
      </c>
      <c r="V39" s="96" t="s">
        <v>1</v>
      </c>
      <c r="W39" s="96" t="s">
        <v>1</v>
      </c>
      <c r="X39" s="96" t="s">
        <v>1</v>
      </c>
      <c r="Y39" s="96" t="s">
        <v>1</v>
      </c>
      <c r="Z39" s="96" t="s">
        <v>1</v>
      </c>
      <c r="AA39" s="96" t="s">
        <v>2</v>
      </c>
      <c r="AB39" s="96" t="s">
        <v>2</v>
      </c>
      <c r="AC39" s="96" t="s">
        <v>1</v>
      </c>
      <c r="AD39" s="96" t="s">
        <v>1</v>
      </c>
      <c r="AE39" s="96" t="s">
        <v>1</v>
      </c>
      <c r="AF39" s="96" t="s">
        <v>1</v>
      </c>
      <c r="AG39" s="96" t="s">
        <v>1</v>
      </c>
      <c r="AH39" s="96" t="s">
        <v>1</v>
      </c>
      <c r="AI39" s="96" t="s">
        <v>1</v>
      </c>
      <c r="AJ39" s="96" t="s">
        <v>1</v>
      </c>
      <c r="AK39" s="96" t="s">
        <v>1</v>
      </c>
      <c r="AL39" s="96" t="s">
        <v>1</v>
      </c>
      <c r="AM39" s="96" t="s">
        <v>2</v>
      </c>
      <c r="AN39" s="96" t="s">
        <v>2</v>
      </c>
      <c r="AO39" s="96" t="s">
        <v>1</v>
      </c>
      <c r="AP39" s="96" t="s">
        <v>1</v>
      </c>
      <c r="AQ39" s="96" t="s">
        <v>1</v>
      </c>
      <c r="AR39" s="96" t="s">
        <v>1</v>
      </c>
      <c r="AS39" s="96" t="s">
        <v>1</v>
      </c>
      <c r="AT39" s="96" t="s">
        <v>1</v>
      </c>
      <c r="AU39" s="96" t="s">
        <v>2</v>
      </c>
      <c r="AV39" s="96" t="s">
        <v>1</v>
      </c>
      <c r="AW39" s="96" t="s">
        <v>92</v>
      </c>
      <c r="AX39" s="98">
        <v>0</v>
      </c>
      <c r="AY39" s="98">
        <v>6</v>
      </c>
      <c r="AZ39" s="98">
        <v>0</v>
      </c>
      <c r="BA39" s="98">
        <v>6</v>
      </c>
      <c r="BB39" s="98">
        <v>8</v>
      </c>
      <c r="BC39" s="98">
        <v>0</v>
      </c>
      <c r="BD39" s="98">
        <v>0</v>
      </c>
      <c r="BE39" s="98">
        <v>0</v>
      </c>
      <c r="BF39" s="98">
        <v>0.25</v>
      </c>
      <c r="BG39" s="98">
        <v>0.25</v>
      </c>
      <c r="BH39" s="98">
        <v>0</v>
      </c>
      <c r="BI39" s="97" cm="1">
        <f t="array" ref="BI39">SUM(IF('HABILITADOS Y RECHAZADOS LOTE 1'!$AX39:$BH39&lt;&gt;"", 'HABILITADOS Y RECHAZADOS LOTE 1'!$AX39:$BH39, 0))</f>
        <v>20.5</v>
      </c>
      <c r="BJ39" s="98" t="s">
        <v>268</v>
      </c>
      <c r="BK39" s="98" t="s">
        <v>85</v>
      </c>
      <c r="BL39" s="117" t="s">
        <v>85</v>
      </c>
    </row>
    <row r="40" spans="1:64" s="52" customFormat="1" ht="151.80000000000001" hidden="1">
      <c r="A40" s="93">
        <v>1038</v>
      </c>
      <c r="B40" s="123" t="s">
        <v>289</v>
      </c>
      <c r="C40" s="124" t="s">
        <v>290</v>
      </c>
      <c r="D40" s="125" t="s">
        <v>224</v>
      </c>
      <c r="E40" s="126" t="s">
        <v>291</v>
      </c>
      <c r="F40" s="127" t="s">
        <v>77</v>
      </c>
      <c r="G40" s="127" t="s">
        <v>78</v>
      </c>
      <c r="H40" s="128" t="s">
        <v>79</v>
      </c>
      <c r="I40" s="129" t="s">
        <v>292</v>
      </c>
      <c r="J40" s="125" t="s">
        <v>291</v>
      </c>
      <c r="K40" s="129" t="s">
        <v>293</v>
      </c>
      <c r="L40" s="64" t="s">
        <v>1</v>
      </c>
      <c r="M40" s="64" t="s">
        <v>2</v>
      </c>
      <c r="N40" s="130" t="s">
        <v>91</v>
      </c>
      <c r="O40" s="64" t="s">
        <v>85</v>
      </c>
      <c r="P40" s="129" t="str" cm="1">
        <f t="array" ref="P40">_xlfn.TEXTJOIN(", ", TRUE, IF('HABILITADOS Y RECHAZADOS LOTE 1'!$Q40:$AN40="SI",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40" s="96" t="s">
        <v>2</v>
      </c>
      <c r="R40" s="96" t="s">
        <v>2</v>
      </c>
      <c r="S40" s="96" t="s">
        <v>2</v>
      </c>
      <c r="T40" s="96" t="s">
        <v>2</v>
      </c>
      <c r="U40" s="96" t="s">
        <v>2</v>
      </c>
      <c r="V40" s="96" t="s">
        <v>2</v>
      </c>
      <c r="W40" s="96" t="s">
        <v>2</v>
      </c>
      <c r="X40" s="96" t="s">
        <v>2</v>
      </c>
      <c r="Y40" s="96" t="s">
        <v>2</v>
      </c>
      <c r="Z40" s="96" t="s">
        <v>2</v>
      </c>
      <c r="AA40" s="96" t="s">
        <v>2</v>
      </c>
      <c r="AB40" s="96" t="s">
        <v>2</v>
      </c>
      <c r="AC40" s="96" t="s">
        <v>2</v>
      </c>
      <c r="AD40" s="96" t="s">
        <v>2</v>
      </c>
      <c r="AE40" s="96" t="s">
        <v>2</v>
      </c>
      <c r="AF40" s="96" t="s">
        <v>2</v>
      </c>
      <c r="AG40" s="96" t="s">
        <v>2</v>
      </c>
      <c r="AH40" s="96" t="s">
        <v>2</v>
      </c>
      <c r="AI40" s="96" t="s">
        <v>2</v>
      </c>
      <c r="AJ40" s="96" t="s">
        <v>2</v>
      </c>
      <c r="AK40" s="96" t="s">
        <v>2</v>
      </c>
      <c r="AL40" s="96" t="s">
        <v>2</v>
      </c>
      <c r="AM40" s="96" t="s">
        <v>2</v>
      </c>
      <c r="AN40" s="96" t="s">
        <v>2</v>
      </c>
      <c r="AO40" s="96" t="s">
        <v>1</v>
      </c>
      <c r="AP40" s="96" t="s">
        <v>1</v>
      </c>
      <c r="AQ40" s="96" t="s">
        <v>1</v>
      </c>
      <c r="AR40" s="96" t="s">
        <v>1</v>
      </c>
      <c r="AS40" s="96" t="s">
        <v>1</v>
      </c>
      <c r="AT40" s="96" t="s">
        <v>1</v>
      </c>
      <c r="AU40" s="96" t="s">
        <v>2</v>
      </c>
      <c r="AV40" s="96" t="s">
        <v>1</v>
      </c>
      <c r="AW40" s="96" t="s">
        <v>92</v>
      </c>
      <c r="AX40" s="98">
        <v>0</v>
      </c>
      <c r="AY40" s="98">
        <v>0</v>
      </c>
      <c r="AZ40" s="98">
        <v>0</v>
      </c>
      <c r="BA40" s="98">
        <v>0</v>
      </c>
      <c r="BB40" s="98">
        <v>0</v>
      </c>
      <c r="BC40" s="98">
        <v>0</v>
      </c>
      <c r="BD40" s="98">
        <v>0</v>
      </c>
      <c r="BE40" s="98">
        <v>0</v>
      </c>
      <c r="BF40" s="98">
        <v>0</v>
      </c>
      <c r="BG40" s="98">
        <v>0</v>
      </c>
      <c r="BH40" s="98">
        <v>0</v>
      </c>
      <c r="BI40" s="97" cm="1">
        <f t="array" ref="BI40">SUM(IF('HABILITADOS Y RECHAZADOS LOTE 1'!$AX40:$BH40&lt;&gt;"", 'HABILITADOS Y RECHAZADOS LOTE 1'!$AX40:$BH40, 0))</f>
        <v>0</v>
      </c>
      <c r="BJ40" s="98" t="s">
        <v>294</v>
      </c>
      <c r="BK40" s="98" t="s">
        <v>85</v>
      </c>
      <c r="BL40" s="117" t="s">
        <v>85</v>
      </c>
    </row>
    <row r="41" spans="1:64" s="52" customFormat="1" ht="82.8" hidden="1">
      <c r="A41" s="93">
        <v>1039</v>
      </c>
      <c r="B41" s="123" t="s">
        <v>196</v>
      </c>
      <c r="C41" s="124" t="s">
        <v>295</v>
      </c>
      <c r="D41" s="125"/>
      <c r="E41" s="126" t="s">
        <v>296</v>
      </c>
      <c r="F41" s="127" t="s">
        <v>77</v>
      </c>
      <c r="G41" s="127" t="s">
        <v>77</v>
      </c>
      <c r="H41" s="128" t="s">
        <v>79</v>
      </c>
      <c r="I41" s="129" t="s">
        <v>297</v>
      </c>
      <c r="J41" s="64" t="s">
        <v>296</v>
      </c>
      <c r="K41" s="129" t="s">
        <v>298</v>
      </c>
      <c r="L41" s="64"/>
      <c r="M41" s="64" t="s">
        <v>2</v>
      </c>
      <c r="N41" s="130" t="s">
        <v>91</v>
      </c>
      <c r="O41" s="64" t="s">
        <v>85</v>
      </c>
      <c r="P41" s="129" t="str" cm="1">
        <f t="array" ref="P41">_xlfn.TEXTJOIN(", ", TRUE, IF('HABILITADOS Y RECHAZADOS LOTE 1'!$Q41:$AN41="SI","'"&amp;'HABILITADOS Y RECHAZADOS LOTE 1'!$Q$2:$AN$2&amp;"'", ""))</f>
        <v>'Frutas frescas', 'Verduras, hortalizas y derivados'</v>
      </c>
      <c r="Q41" s="96" t="s">
        <v>1</v>
      </c>
      <c r="R41" s="96" t="s">
        <v>1</v>
      </c>
      <c r="S41" s="96" t="s">
        <v>1</v>
      </c>
      <c r="T41" s="96" t="s">
        <v>1</v>
      </c>
      <c r="U41" s="96" t="s">
        <v>1</v>
      </c>
      <c r="V41" s="96" t="s">
        <v>1</v>
      </c>
      <c r="W41" s="96" t="s">
        <v>1</v>
      </c>
      <c r="X41" s="96" t="s">
        <v>1</v>
      </c>
      <c r="Y41" s="96" t="s">
        <v>1</v>
      </c>
      <c r="Z41" s="96" t="s">
        <v>1</v>
      </c>
      <c r="AA41" s="96" t="s">
        <v>2</v>
      </c>
      <c r="AB41" s="96" t="s">
        <v>1</v>
      </c>
      <c r="AC41" s="96" t="s">
        <v>1</v>
      </c>
      <c r="AD41" s="96" t="s">
        <v>1</v>
      </c>
      <c r="AE41" s="96" t="s">
        <v>1</v>
      </c>
      <c r="AF41" s="96" t="s">
        <v>1</v>
      </c>
      <c r="AG41" s="96" t="s">
        <v>1</v>
      </c>
      <c r="AH41" s="96" t="s">
        <v>1</v>
      </c>
      <c r="AI41" s="96" t="s">
        <v>1</v>
      </c>
      <c r="AJ41" s="96" t="s">
        <v>1</v>
      </c>
      <c r="AK41" s="96" t="s">
        <v>1</v>
      </c>
      <c r="AL41" s="96" t="s">
        <v>1</v>
      </c>
      <c r="AM41" s="96" t="s">
        <v>2</v>
      </c>
      <c r="AN41" s="96" t="s">
        <v>1</v>
      </c>
      <c r="AO41" s="96" t="s">
        <v>2</v>
      </c>
      <c r="AP41" s="96" t="s">
        <v>1</v>
      </c>
      <c r="AQ41" s="96" t="s">
        <v>1</v>
      </c>
      <c r="AR41" s="96" t="s">
        <v>1</v>
      </c>
      <c r="AS41" s="96" t="s">
        <v>1</v>
      </c>
      <c r="AT41" s="96" t="s">
        <v>2</v>
      </c>
      <c r="AU41" s="96" t="s">
        <v>2</v>
      </c>
      <c r="AV41" s="96" t="s">
        <v>2</v>
      </c>
      <c r="AW41" s="96" t="s">
        <v>92</v>
      </c>
      <c r="AX41" s="98">
        <v>6</v>
      </c>
      <c r="AY41" s="98">
        <v>0</v>
      </c>
      <c r="AZ41" s="98">
        <v>0</v>
      </c>
      <c r="BA41" s="98">
        <v>0</v>
      </c>
      <c r="BB41" s="98">
        <v>0</v>
      </c>
      <c r="BC41" s="98">
        <v>0</v>
      </c>
      <c r="BD41" s="98">
        <v>0</v>
      </c>
      <c r="BE41" s="98">
        <v>0</v>
      </c>
      <c r="BF41" s="98">
        <v>0.25</v>
      </c>
      <c r="BG41" s="98">
        <v>0.25</v>
      </c>
      <c r="BH41" s="98">
        <v>10</v>
      </c>
      <c r="BI41" s="97" cm="1">
        <f t="array" ref="BI41">SUM(IF('HABILITADOS Y RECHAZADOS LOTE 1'!$AX41:$BH41&lt;&gt;"", 'HABILITADOS Y RECHAZADOS LOTE 1'!$AX41:$BH41, 0))</f>
        <v>16.5</v>
      </c>
      <c r="BJ41" s="98" t="s">
        <v>299</v>
      </c>
      <c r="BK41" s="98" t="s">
        <v>85</v>
      </c>
      <c r="BL41" s="117" t="s">
        <v>85</v>
      </c>
    </row>
    <row r="42" spans="1:64" s="52" customFormat="1" ht="82.8" hidden="1">
      <c r="A42" s="93">
        <v>1040</v>
      </c>
      <c r="B42" s="123" t="s">
        <v>300</v>
      </c>
      <c r="C42" s="124" t="s">
        <v>301</v>
      </c>
      <c r="D42" s="125" t="s">
        <v>89</v>
      </c>
      <c r="E42" s="126" t="s">
        <v>302</v>
      </c>
      <c r="F42" s="127" t="s">
        <v>77</v>
      </c>
      <c r="G42" s="127" t="s">
        <v>77</v>
      </c>
      <c r="H42" s="128" t="s">
        <v>79</v>
      </c>
      <c r="I42" s="129" t="s">
        <v>303</v>
      </c>
      <c r="J42" s="64" t="s">
        <v>302</v>
      </c>
      <c r="K42" s="129" t="s">
        <v>304</v>
      </c>
      <c r="L42" s="64" t="s">
        <v>1</v>
      </c>
      <c r="M42" s="64" t="s">
        <v>2</v>
      </c>
      <c r="N42" s="130" t="s">
        <v>91</v>
      </c>
      <c r="O42" s="64" t="s">
        <v>85</v>
      </c>
      <c r="P42" s="129" t="str" cm="1">
        <f t="array" ref="P42">_xlfn.TEXTJOIN(", ", TRUE, IF('HABILITADOS Y RECHAZADOS LOTE 1'!$Q42:$AN42="SI", 'HABILITADOS Y RECHAZADOS LOTE 1'!$Q$2:$AN$2, ""))</f>
        <v>Alimentos nativos, Huevos, Frutas frescas, Verduras, hortalizas y derivados</v>
      </c>
      <c r="Q42" s="96" t="s">
        <v>2</v>
      </c>
      <c r="R42" s="96" t="s">
        <v>1</v>
      </c>
      <c r="S42" s="96" t="s">
        <v>1</v>
      </c>
      <c r="T42" s="96" t="s">
        <v>2</v>
      </c>
      <c r="U42" s="96" t="s">
        <v>1</v>
      </c>
      <c r="V42" s="96" t="s">
        <v>1</v>
      </c>
      <c r="W42" s="96" t="s">
        <v>1</v>
      </c>
      <c r="X42" s="96" t="s">
        <v>1</v>
      </c>
      <c r="Y42" s="96" t="s">
        <v>1</v>
      </c>
      <c r="Z42" s="96" t="s">
        <v>1</v>
      </c>
      <c r="AA42" s="96" t="s">
        <v>2</v>
      </c>
      <c r="AB42" s="96" t="s">
        <v>1</v>
      </c>
      <c r="AC42" s="96" t="s">
        <v>1</v>
      </c>
      <c r="AD42" s="96" t="s">
        <v>1</v>
      </c>
      <c r="AE42" s="96" t="s">
        <v>1</v>
      </c>
      <c r="AF42" s="96" t="s">
        <v>1</v>
      </c>
      <c r="AG42" s="96" t="s">
        <v>1</v>
      </c>
      <c r="AH42" s="96" t="s">
        <v>1</v>
      </c>
      <c r="AI42" s="96" t="s">
        <v>1</v>
      </c>
      <c r="AJ42" s="96" t="s">
        <v>1</v>
      </c>
      <c r="AK42" s="96" t="s">
        <v>1</v>
      </c>
      <c r="AL42" s="96" t="s">
        <v>1</v>
      </c>
      <c r="AM42" s="96" t="s">
        <v>2</v>
      </c>
      <c r="AN42" s="96" t="s">
        <v>1</v>
      </c>
      <c r="AO42" s="96" t="s">
        <v>1</v>
      </c>
      <c r="AP42" s="96" t="s">
        <v>1</v>
      </c>
      <c r="AQ42" s="96" t="s">
        <v>1</v>
      </c>
      <c r="AR42" s="96" t="s">
        <v>1</v>
      </c>
      <c r="AS42" s="96" t="s">
        <v>1</v>
      </c>
      <c r="AT42" s="96" t="s">
        <v>1</v>
      </c>
      <c r="AU42" s="96" t="s">
        <v>2</v>
      </c>
      <c r="AV42" s="96" t="s">
        <v>2</v>
      </c>
      <c r="AW42" s="96" t="s">
        <v>92</v>
      </c>
      <c r="AX42" s="98">
        <v>0</v>
      </c>
      <c r="AY42" s="98">
        <v>6</v>
      </c>
      <c r="AZ42" s="98">
        <v>0</v>
      </c>
      <c r="BA42" s="98">
        <v>0</v>
      </c>
      <c r="BB42" s="98">
        <v>5</v>
      </c>
      <c r="BC42" s="98">
        <v>0</v>
      </c>
      <c r="BD42" s="98">
        <v>0</v>
      </c>
      <c r="BE42" s="98">
        <v>0</v>
      </c>
      <c r="BF42" s="98">
        <v>0</v>
      </c>
      <c r="BG42" s="98">
        <v>0.25</v>
      </c>
      <c r="BH42" s="98">
        <v>0</v>
      </c>
      <c r="BI42" s="97" cm="1">
        <f t="array" ref="BI42">SUM(IF('HABILITADOS Y RECHAZADOS LOTE 1'!$AX42:$BH42&lt;&gt;"", 'HABILITADOS Y RECHAZADOS LOTE 1'!$AX42:$BH42, 0))</f>
        <v>11.25</v>
      </c>
      <c r="BJ42" s="98" t="s">
        <v>305</v>
      </c>
      <c r="BK42" s="98" t="s">
        <v>85</v>
      </c>
      <c r="BL42" s="117" t="s">
        <v>85</v>
      </c>
    </row>
    <row r="43" spans="1:64" s="52" customFormat="1" ht="110.4" hidden="1">
      <c r="A43" s="93">
        <v>1041</v>
      </c>
      <c r="B43" s="123" t="s">
        <v>306</v>
      </c>
      <c r="C43" s="124" t="s">
        <v>307</v>
      </c>
      <c r="D43" s="125" t="s">
        <v>224</v>
      </c>
      <c r="E43" s="126" t="s">
        <v>308</v>
      </c>
      <c r="F43" s="127" t="s">
        <v>77</v>
      </c>
      <c r="G43" s="127" t="s">
        <v>78</v>
      </c>
      <c r="H43" s="128" t="s">
        <v>79</v>
      </c>
      <c r="I43" s="129" t="s">
        <v>309</v>
      </c>
      <c r="J43" s="64" t="s">
        <v>310</v>
      </c>
      <c r="K43" s="129" t="s">
        <v>311</v>
      </c>
      <c r="L43" s="64" t="s">
        <v>1</v>
      </c>
      <c r="M43" s="64" t="s">
        <v>2</v>
      </c>
      <c r="N43" s="130" t="s">
        <v>83</v>
      </c>
      <c r="O43" s="129" t="s">
        <v>312</v>
      </c>
      <c r="P43" s="64" t="s">
        <v>85</v>
      </c>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8"/>
      <c r="AY43" s="98"/>
      <c r="AZ43" s="98"/>
      <c r="BA43" s="98"/>
      <c r="BB43" s="98"/>
      <c r="BC43" s="98"/>
      <c r="BD43" s="98"/>
      <c r="BE43" s="98"/>
      <c r="BF43" s="98"/>
      <c r="BG43" s="98"/>
      <c r="BH43" s="98"/>
      <c r="BI43" s="97" cm="1">
        <f t="array" ref="BI43">SUM(IF('HABILITADOS Y RECHAZADOS LOTE 1'!$AX43:$BH43&lt;&gt;"", 'HABILITADOS Y RECHAZADOS LOTE 1'!$AX43:$BH43, 0))</f>
        <v>0</v>
      </c>
      <c r="BJ43" s="98" t="s">
        <v>313</v>
      </c>
      <c r="BK43" s="98" t="s">
        <v>85</v>
      </c>
      <c r="BL43" s="117" t="s">
        <v>85</v>
      </c>
    </row>
    <row r="44" spans="1:64" s="52" customFormat="1" ht="41.4" hidden="1">
      <c r="A44" s="93">
        <v>1042</v>
      </c>
      <c r="B44" s="123" t="s">
        <v>314</v>
      </c>
      <c r="C44" s="124" t="s">
        <v>315</v>
      </c>
      <c r="D44" s="125"/>
      <c r="E44" s="126" t="s">
        <v>316</v>
      </c>
      <c r="F44" s="127" t="s">
        <v>77</v>
      </c>
      <c r="G44" s="127" t="s">
        <v>78</v>
      </c>
      <c r="H44" s="128" t="s">
        <v>79</v>
      </c>
      <c r="I44" s="129" t="s">
        <v>317</v>
      </c>
      <c r="J44" s="64" t="s">
        <v>316</v>
      </c>
      <c r="K44" s="129" t="s">
        <v>318</v>
      </c>
      <c r="L44" s="64"/>
      <c r="M44" s="64" t="s">
        <v>2</v>
      </c>
      <c r="N44" s="130" t="s">
        <v>91</v>
      </c>
      <c r="O44" s="64" t="s">
        <v>85</v>
      </c>
      <c r="P44" s="129" t="str" cm="1">
        <f t="array" ref="P44">_xlfn.TEXTJOIN(", ", TRUE, IF('HABILITADOS Y RECHAZADOS LOTE 1'!$Q44:$AN44="SI", 'HABILITADOS Y RECHAZADOS LOTE 1'!$Q$2:$AN$2, ""))</f>
        <v>Carnes Frescas (Refrigeradas o Congeladas), Frutas frescas, Verduras, hortalizas y derivados</v>
      </c>
      <c r="Q44" s="96" t="s">
        <v>1</v>
      </c>
      <c r="R44" s="96" t="s">
        <v>2</v>
      </c>
      <c r="S44" s="96" t="s">
        <v>1</v>
      </c>
      <c r="T44" s="96" t="s">
        <v>1</v>
      </c>
      <c r="U44" s="96" t="s">
        <v>1</v>
      </c>
      <c r="V44" s="96" t="s">
        <v>1</v>
      </c>
      <c r="W44" s="96" t="s">
        <v>1</v>
      </c>
      <c r="X44" s="96" t="s">
        <v>1</v>
      </c>
      <c r="Y44" s="96" t="s">
        <v>1</v>
      </c>
      <c r="Z44" s="96" t="s">
        <v>1</v>
      </c>
      <c r="AA44" s="96" t="s">
        <v>2</v>
      </c>
      <c r="AB44" s="96" t="s">
        <v>1</v>
      </c>
      <c r="AC44" s="96" t="s">
        <v>1</v>
      </c>
      <c r="AD44" s="96" t="s">
        <v>1</v>
      </c>
      <c r="AE44" s="96" t="s">
        <v>1</v>
      </c>
      <c r="AF44" s="96" t="s">
        <v>1</v>
      </c>
      <c r="AG44" s="96" t="s">
        <v>1</v>
      </c>
      <c r="AH44" s="96" t="s">
        <v>1</v>
      </c>
      <c r="AI44" s="96" t="s">
        <v>1</v>
      </c>
      <c r="AJ44" s="96" t="s">
        <v>1</v>
      </c>
      <c r="AK44" s="96" t="s">
        <v>1</v>
      </c>
      <c r="AL44" s="96" t="s">
        <v>1</v>
      </c>
      <c r="AM44" s="96" t="s">
        <v>2</v>
      </c>
      <c r="AN44" s="96" t="s">
        <v>1</v>
      </c>
      <c r="AO44" s="96" t="s">
        <v>2</v>
      </c>
      <c r="AP44" s="96" t="s">
        <v>1</v>
      </c>
      <c r="AQ44" s="96" t="s">
        <v>1</v>
      </c>
      <c r="AR44" s="96" t="s">
        <v>1</v>
      </c>
      <c r="AS44" s="96" t="s">
        <v>1</v>
      </c>
      <c r="AT44" s="96" t="s">
        <v>2</v>
      </c>
      <c r="AU44" s="96" t="s">
        <v>2</v>
      </c>
      <c r="AV44" s="96" t="s">
        <v>1</v>
      </c>
      <c r="AW44" s="96" t="s">
        <v>92</v>
      </c>
      <c r="AX44" s="98">
        <v>6</v>
      </c>
      <c r="AY44" s="98">
        <v>0</v>
      </c>
      <c r="AZ44" s="98">
        <v>0</v>
      </c>
      <c r="BA44" s="98">
        <v>0</v>
      </c>
      <c r="BB44" s="98">
        <v>0</v>
      </c>
      <c r="BC44" s="98">
        <v>0</v>
      </c>
      <c r="BD44" s="98">
        <v>0</v>
      </c>
      <c r="BE44" s="98">
        <v>0</v>
      </c>
      <c r="BF44" s="98">
        <v>0.25</v>
      </c>
      <c r="BG44" s="98">
        <v>0.25</v>
      </c>
      <c r="BH44" s="98">
        <v>0</v>
      </c>
      <c r="BI44" s="97" cm="1">
        <f t="array" ref="BI44">SUM(IF('HABILITADOS Y RECHAZADOS LOTE 1'!$AX44:$BH44&lt;&gt;"", 'HABILITADOS Y RECHAZADOS LOTE 1'!$AX44:$BH44, 0))</f>
        <v>6.5</v>
      </c>
      <c r="BJ44" s="98" t="s">
        <v>299</v>
      </c>
      <c r="BK44" s="98" t="s">
        <v>85</v>
      </c>
      <c r="BL44" s="117" t="s">
        <v>85</v>
      </c>
    </row>
    <row r="45" spans="1:64" s="52" customFormat="1" ht="55.2" hidden="1">
      <c r="A45" s="93">
        <v>1043</v>
      </c>
      <c r="B45" s="123" t="s">
        <v>319</v>
      </c>
      <c r="C45" s="124" t="s">
        <v>320</v>
      </c>
      <c r="D45" s="125" t="s">
        <v>89</v>
      </c>
      <c r="E45" s="126" t="s">
        <v>321</v>
      </c>
      <c r="F45" s="127" t="s">
        <v>77</v>
      </c>
      <c r="G45" s="127" t="s">
        <v>78</v>
      </c>
      <c r="H45" s="128" t="s">
        <v>79</v>
      </c>
      <c r="I45" s="129" t="s">
        <v>309</v>
      </c>
      <c r="J45" s="64" t="s">
        <v>321</v>
      </c>
      <c r="K45" s="129" t="s">
        <v>322</v>
      </c>
      <c r="L45" s="64" t="s">
        <v>1</v>
      </c>
      <c r="M45" s="64" t="s">
        <v>2</v>
      </c>
      <c r="N45" s="130" t="s">
        <v>91</v>
      </c>
      <c r="O45" s="64" t="s">
        <v>85</v>
      </c>
      <c r="P45" s="129" t="str" cm="1">
        <f t="array" ref="P45">_xlfn.TEXTJOIN(", ", TRUE, IF('HABILITADOS Y RECHAZADOS LOTE 1'!$Q45:$AN45="SI", 'HABILITADOS Y RECHAZADOS LOTE 1'!$Q$2:$AN$2, ""))</f>
        <v>Carnes Frescas (Refrigeradas o Congeladas), Huevos, Frutas frescas, Lácteos no fermentados, Lácteos fermentados, Quesos, Verduras, hortalizas y derivados</v>
      </c>
      <c r="Q45" s="96" t="s">
        <v>1</v>
      </c>
      <c r="R45" s="96" t="s">
        <v>2</v>
      </c>
      <c r="S45" s="96" t="s">
        <v>1</v>
      </c>
      <c r="T45" s="96" t="s">
        <v>2</v>
      </c>
      <c r="U45" s="96" t="s">
        <v>1</v>
      </c>
      <c r="V45" s="96" t="s">
        <v>1</v>
      </c>
      <c r="W45" s="96" t="s">
        <v>1</v>
      </c>
      <c r="X45" s="96" t="s">
        <v>1</v>
      </c>
      <c r="Y45" s="96" t="s">
        <v>1</v>
      </c>
      <c r="Z45" s="96" t="s">
        <v>1</v>
      </c>
      <c r="AA45" s="96" t="s">
        <v>2</v>
      </c>
      <c r="AB45" s="96" t="s">
        <v>1</v>
      </c>
      <c r="AC45" s="96" t="s">
        <v>1</v>
      </c>
      <c r="AD45" s="96" t="s">
        <v>1</v>
      </c>
      <c r="AE45" s="96" t="s">
        <v>1</v>
      </c>
      <c r="AF45" s="96" t="s">
        <v>1</v>
      </c>
      <c r="AG45" s="96" t="s">
        <v>2</v>
      </c>
      <c r="AH45" s="96" t="s">
        <v>2</v>
      </c>
      <c r="AI45" s="96" t="s">
        <v>2</v>
      </c>
      <c r="AJ45" s="96" t="s">
        <v>1</v>
      </c>
      <c r="AK45" s="96" t="s">
        <v>1</v>
      </c>
      <c r="AL45" s="96" t="s">
        <v>1</v>
      </c>
      <c r="AM45" s="96" t="s">
        <v>2</v>
      </c>
      <c r="AN45" s="96" t="s">
        <v>1</v>
      </c>
      <c r="AO45" s="96" t="s">
        <v>1</v>
      </c>
      <c r="AP45" s="96" t="s">
        <v>1</v>
      </c>
      <c r="AQ45" s="96" t="s">
        <v>1</v>
      </c>
      <c r="AR45" s="96" t="s">
        <v>1</v>
      </c>
      <c r="AS45" s="96" t="s">
        <v>1</v>
      </c>
      <c r="AT45" s="96" t="s">
        <v>1</v>
      </c>
      <c r="AU45" s="96" t="s">
        <v>2</v>
      </c>
      <c r="AV45" s="96" t="s">
        <v>1</v>
      </c>
      <c r="AW45" s="96" t="s">
        <v>99</v>
      </c>
      <c r="AX45" s="98">
        <v>10</v>
      </c>
      <c r="AY45" s="98">
        <v>6</v>
      </c>
      <c r="AZ45" s="98">
        <v>0</v>
      </c>
      <c r="BA45" s="98">
        <v>0</v>
      </c>
      <c r="BB45" s="98">
        <v>0</v>
      </c>
      <c r="BC45" s="98">
        <v>0</v>
      </c>
      <c r="BD45" s="98">
        <v>0</v>
      </c>
      <c r="BE45" s="98">
        <v>0</v>
      </c>
      <c r="BF45" s="98">
        <v>0.25</v>
      </c>
      <c r="BG45" s="98">
        <v>0.25</v>
      </c>
      <c r="BH45" s="98">
        <v>0</v>
      </c>
      <c r="BI45" s="97" cm="1">
        <f t="array" ref="BI45">SUM(IF('HABILITADOS Y RECHAZADOS LOTE 1'!$AX45:$BH45&lt;&gt;"", 'HABILITADOS Y RECHAZADOS LOTE 1'!$AX45:$BH45, 0))</f>
        <v>16.5</v>
      </c>
      <c r="BJ45" s="98" t="s">
        <v>125</v>
      </c>
      <c r="BK45" s="98" t="s">
        <v>85</v>
      </c>
      <c r="BL45" s="117" t="s">
        <v>85</v>
      </c>
    </row>
    <row r="46" spans="1:64" s="52" customFormat="1" ht="55.2" hidden="1">
      <c r="A46" s="93">
        <v>1044</v>
      </c>
      <c r="B46" s="123" t="s">
        <v>323</v>
      </c>
      <c r="C46" s="124" t="s">
        <v>324</v>
      </c>
      <c r="D46" s="125" t="s">
        <v>89</v>
      </c>
      <c r="E46" s="126" t="s">
        <v>325</v>
      </c>
      <c r="F46" s="127" t="s">
        <v>77</v>
      </c>
      <c r="G46" s="127" t="s">
        <v>78</v>
      </c>
      <c r="H46" s="128" t="s">
        <v>79</v>
      </c>
      <c r="I46" s="129" t="s">
        <v>309</v>
      </c>
      <c r="J46" s="64" t="s">
        <v>325</v>
      </c>
      <c r="K46" s="129" t="s">
        <v>326</v>
      </c>
      <c r="L46" s="64" t="s">
        <v>1</v>
      </c>
      <c r="M46" s="64" t="s">
        <v>2</v>
      </c>
      <c r="N46" s="130" t="s">
        <v>91</v>
      </c>
      <c r="O46" s="64" t="s">
        <v>85</v>
      </c>
      <c r="P46" s="129" t="str" cm="1">
        <f t="array" ref="P46">_xlfn.TEXTJOIN(", ", TRUE, IF('HABILITADOS Y RECHAZADOS LOTE 1'!$Q46:$AN46="SI", 'HABILITADOS Y RECHAZADOS LOTE 1'!$Q$2:$AN$2, ""))</f>
        <v>Carnes Frescas (Refrigeradas o Congeladas), Frutas frescas, Pescados y mariscos, Verduras, hortalizas y derivados</v>
      </c>
      <c r="Q46" s="96" t="s">
        <v>1</v>
      </c>
      <c r="R46" s="96" t="s">
        <v>2</v>
      </c>
      <c r="S46" s="96" t="s">
        <v>1</v>
      </c>
      <c r="T46" s="96" t="s">
        <v>1</v>
      </c>
      <c r="U46" s="96" t="s">
        <v>1</v>
      </c>
      <c r="V46" s="96" t="s">
        <v>1</v>
      </c>
      <c r="W46" s="96" t="s">
        <v>1</v>
      </c>
      <c r="X46" s="96" t="s">
        <v>1</v>
      </c>
      <c r="Y46" s="96" t="s">
        <v>1</v>
      </c>
      <c r="Z46" s="96" t="s">
        <v>1</v>
      </c>
      <c r="AA46" s="96" t="s">
        <v>2</v>
      </c>
      <c r="AB46" s="96" t="s">
        <v>1</v>
      </c>
      <c r="AC46" s="96" t="s">
        <v>1</v>
      </c>
      <c r="AD46" s="96" t="s">
        <v>1</v>
      </c>
      <c r="AE46" s="96" t="s">
        <v>1</v>
      </c>
      <c r="AF46" s="96" t="s">
        <v>1</v>
      </c>
      <c r="AG46" s="96" t="s">
        <v>1</v>
      </c>
      <c r="AH46" s="96" t="s">
        <v>1</v>
      </c>
      <c r="AI46" s="96" t="s">
        <v>1</v>
      </c>
      <c r="AJ46" s="96" t="s">
        <v>1</v>
      </c>
      <c r="AK46" s="96" t="s">
        <v>2</v>
      </c>
      <c r="AL46" s="96" t="s">
        <v>1</v>
      </c>
      <c r="AM46" s="96" t="s">
        <v>2</v>
      </c>
      <c r="AN46" s="96" t="s">
        <v>1</v>
      </c>
      <c r="AO46" s="96" t="s">
        <v>1</v>
      </c>
      <c r="AP46" s="96" t="s">
        <v>1</v>
      </c>
      <c r="AQ46" s="96" t="s">
        <v>1</v>
      </c>
      <c r="AR46" s="96" t="s">
        <v>2</v>
      </c>
      <c r="AS46" s="96" t="s">
        <v>1</v>
      </c>
      <c r="AT46" s="96" t="s">
        <v>1</v>
      </c>
      <c r="AU46" s="96" t="s">
        <v>2</v>
      </c>
      <c r="AV46" s="96" t="s">
        <v>1</v>
      </c>
      <c r="AW46" s="96" t="s">
        <v>99</v>
      </c>
      <c r="AX46" s="98">
        <v>0</v>
      </c>
      <c r="AY46" s="98">
        <v>0</v>
      </c>
      <c r="AZ46" s="98">
        <v>0</v>
      </c>
      <c r="BA46" s="98">
        <v>0</v>
      </c>
      <c r="BB46" s="98">
        <v>0</v>
      </c>
      <c r="BC46" s="98">
        <v>0</v>
      </c>
      <c r="BD46" s="98">
        <v>0</v>
      </c>
      <c r="BE46" s="98">
        <v>0</v>
      </c>
      <c r="BF46" s="98">
        <v>0.25</v>
      </c>
      <c r="BG46" s="98">
        <v>0.25</v>
      </c>
      <c r="BH46" s="98">
        <v>0</v>
      </c>
      <c r="BI46" s="97" cm="1">
        <f t="array" ref="BI46">SUM(IF('HABILITADOS Y RECHAZADOS LOTE 1'!$AX46:$BH46&lt;&gt;"", 'HABILITADOS Y RECHAZADOS LOTE 1'!$AX46:$BH46, 0))</f>
        <v>0.5</v>
      </c>
      <c r="BJ46" s="98" t="s">
        <v>327</v>
      </c>
      <c r="BK46" s="98" t="s">
        <v>85</v>
      </c>
      <c r="BL46" s="117" t="s">
        <v>85</v>
      </c>
    </row>
    <row r="47" spans="1:64" s="52" customFormat="1" ht="69" hidden="1">
      <c r="A47" s="93">
        <v>1045</v>
      </c>
      <c r="B47" s="123" t="s">
        <v>328</v>
      </c>
      <c r="C47" s="124" t="s">
        <v>329</v>
      </c>
      <c r="D47" s="125" t="s">
        <v>75</v>
      </c>
      <c r="E47" s="126" t="s">
        <v>330</v>
      </c>
      <c r="F47" s="127" t="s">
        <v>77</v>
      </c>
      <c r="G47" s="127" t="s">
        <v>78</v>
      </c>
      <c r="H47" s="128" t="s">
        <v>79</v>
      </c>
      <c r="I47" s="129" t="s">
        <v>331</v>
      </c>
      <c r="J47" s="64">
        <v>1118122505</v>
      </c>
      <c r="K47" s="129" t="s">
        <v>332</v>
      </c>
      <c r="L47" s="64" t="s">
        <v>1</v>
      </c>
      <c r="M47" s="64" t="s">
        <v>2</v>
      </c>
      <c r="N47" s="130" t="s">
        <v>333</v>
      </c>
      <c r="O47" s="64" t="s">
        <v>85</v>
      </c>
      <c r="P47" s="129" t="str" cm="1">
        <f t="array" ref="P47">_xlfn.TEXTJOIN(", ", TRUE, IF('HABILITADOS Y RECHAZADOS LOTE 1'!$Q47:$AN47="SI", 'HABILITADOS Y RECHAZADOS LOTE 1'!$Q$2:$AN$2, ""))</f>
        <v>Huevos, Productos azucarados, Verduras, hortalizas y derivados</v>
      </c>
      <c r="Q47" s="96" t="s">
        <v>1</v>
      </c>
      <c r="R47" s="96" t="s">
        <v>1</v>
      </c>
      <c r="S47" s="96" t="s">
        <v>1</v>
      </c>
      <c r="T47" s="96" t="s">
        <v>2</v>
      </c>
      <c r="U47" s="96" t="s">
        <v>1</v>
      </c>
      <c r="V47" s="96" t="s">
        <v>1</v>
      </c>
      <c r="W47" s="96" t="s">
        <v>1</v>
      </c>
      <c r="X47" s="96" t="s">
        <v>1</v>
      </c>
      <c r="Y47" s="96" t="s">
        <v>1</v>
      </c>
      <c r="Z47" s="96" t="s">
        <v>1</v>
      </c>
      <c r="AA47" s="96" t="s">
        <v>1</v>
      </c>
      <c r="AB47" s="96" t="s">
        <v>1</v>
      </c>
      <c r="AC47" s="96" t="s">
        <v>1</v>
      </c>
      <c r="AD47" s="96" t="s">
        <v>1</v>
      </c>
      <c r="AE47" s="96" t="s">
        <v>1</v>
      </c>
      <c r="AF47" s="96" t="s">
        <v>1</v>
      </c>
      <c r="AG47" s="96" t="s">
        <v>1</v>
      </c>
      <c r="AH47" s="96" t="s">
        <v>1</v>
      </c>
      <c r="AI47" s="96" t="s">
        <v>1</v>
      </c>
      <c r="AJ47" s="96" t="s">
        <v>1</v>
      </c>
      <c r="AK47" s="96" t="s">
        <v>1</v>
      </c>
      <c r="AL47" s="96" t="s">
        <v>2</v>
      </c>
      <c r="AM47" s="96" t="s">
        <v>2</v>
      </c>
      <c r="AN47" s="96" t="s">
        <v>1</v>
      </c>
      <c r="AO47" s="96" t="s">
        <v>1</v>
      </c>
      <c r="AP47" s="96" t="s">
        <v>1</v>
      </c>
      <c r="AQ47" s="96" t="s">
        <v>1</v>
      </c>
      <c r="AR47" s="96" t="s">
        <v>1</v>
      </c>
      <c r="AS47" s="96" t="s">
        <v>1</v>
      </c>
      <c r="AT47" s="96" t="s">
        <v>1</v>
      </c>
      <c r="AU47" s="96" t="s">
        <v>2</v>
      </c>
      <c r="AV47" s="96" t="s">
        <v>1</v>
      </c>
      <c r="AW47" s="96" t="s">
        <v>92</v>
      </c>
      <c r="AX47" s="98">
        <v>6</v>
      </c>
      <c r="AY47" s="98">
        <v>6</v>
      </c>
      <c r="AZ47" s="98">
        <v>0</v>
      </c>
      <c r="BA47" s="98">
        <v>0</v>
      </c>
      <c r="BB47" s="98">
        <v>0</v>
      </c>
      <c r="BC47" s="98">
        <v>0</v>
      </c>
      <c r="BD47" s="98">
        <v>0</v>
      </c>
      <c r="BE47" s="98">
        <v>0</v>
      </c>
      <c r="BF47" s="98">
        <v>0</v>
      </c>
      <c r="BG47" s="98">
        <v>0.25</v>
      </c>
      <c r="BH47" s="98">
        <v>0</v>
      </c>
      <c r="BI47" s="97" cm="1">
        <f t="array" ref="BI47">SUM(IF('HABILITADOS Y RECHAZADOS LOTE 1'!$AX47:$BH47&lt;&gt;"", 'HABILITADOS Y RECHAZADOS LOTE 1'!$AX47:$BH47, 0))</f>
        <v>12.25</v>
      </c>
      <c r="BJ47" s="98" t="s">
        <v>334</v>
      </c>
      <c r="BK47" s="98" t="s">
        <v>85</v>
      </c>
      <c r="BL47" s="117" t="s">
        <v>85</v>
      </c>
    </row>
    <row r="48" spans="1:64" s="52" customFormat="1" ht="69" hidden="1">
      <c r="A48" s="93">
        <v>1046</v>
      </c>
      <c r="B48" s="123" t="s">
        <v>335</v>
      </c>
      <c r="C48" s="124" t="s">
        <v>336</v>
      </c>
      <c r="D48" s="125" t="s">
        <v>224</v>
      </c>
      <c r="E48" s="126" t="s">
        <v>337</v>
      </c>
      <c r="F48" s="127" t="s">
        <v>77</v>
      </c>
      <c r="G48" s="127" t="s">
        <v>78</v>
      </c>
      <c r="H48" s="128" t="s">
        <v>79</v>
      </c>
      <c r="I48" s="129" t="s">
        <v>338</v>
      </c>
      <c r="J48" s="64" t="s">
        <v>337</v>
      </c>
      <c r="K48" s="129" t="s">
        <v>339</v>
      </c>
      <c r="L48" s="64" t="s">
        <v>1</v>
      </c>
      <c r="M48" s="64" t="s">
        <v>2</v>
      </c>
      <c r="N48" s="130" t="s">
        <v>91</v>
      </c>
      <c r="O48" s="64" t="s">
        <v>85</v>
      </c>
      <c r="P48" s="129" t="str" cm="1">
        <f t="array" ref="P48">_xlfn.TEXTJOIN(", ", TRUE, IF('HABILITADOS Y RECHAZADOS LOTE 1'!$Q48:$AN48="SI", 'HABILITADOS Y RECHAZADOS LOTE 1'!$Q$2:$AN$2, ""))</f>
        <v>Frutas frescas</v>
      </c>
      <c r="Q48" s="96" t="s">
        <v>1</v>
      </c>
      <c r="R48" s="96" t="s">
        <v>1</v>
      </c>
      <c r="S48" s="96" t="s">
        <v>1</v>
      </c>
      <c r="T48" s="96" t="s">
        <v>1</v>
      </c>
      <c r="U48" s="96" t="s">
        <v>1</v>
      </c>
      <c r="V48" s="96" t="s">
        <v>1</v>
      </c>
      <c r="W48" s="96" t="s">
        <v>1</v>
      </c>
      <c r="X48" s="96" t="s">
        <v>1</v>
      </c>
      <c r="Y48" s="96" t="s">
        <v>1</v>
      </c>
      <c r="Z48" s="96" t="s">
        <v>1</v>
      </c>
      <c r="AA48" s="96" t="s">
        <v>2</v>
      </c>
      <c r="AB48" s="96" t="s">
        <v>1</v>
      </c>
      <c r="AC48" s="96" t="s">
        <v>1</v>
      </c>
      <c r="AD48" s="96" t="s">
        <v>1</v>
      </c>
      <c r="AE48" s="96" t="s">
        <v>1</v>
      </c>
      <c r="AF48" s="96" t="s">
        <v>1</v>
      </c>
      <c r="AG48" s="96" t="s">
        <v>1</v>
      </c>
      <c r="AH48" s="96" t="s">
        <v>1</v>
      </c>
      <c r="AI48" s="96" t="s">
        <v>1</v>
      </c>
      <c r="AJ48" s="96" t="s">
        <v>1</v>
      </c>
      <c r="AK48" s="96" t="s">
        <v>1</v>
      </c>
      <c r="AL48" s="96" t="s">
        <v>1</v>
      </c>
      <c r="AM48" s="96" t="s">
        <v>1</v>
      </c>
      <c r="AN48" s="96" t="s">
        <v>1</v>
      </c>
      <c r="AO48" s="96" t="s">
        <v>2</v>
      </c>
      <c r="AP48" s="96" t="s">
        <v>1</v>
      </c>
      <c r="AQ48" s="96" t="s">
        <v>1</v>
      </c>
      <c r="AR48" s="96" t="s">
        <v>1</v>
      </c>
      <c r="AS48" s="96" t="s">
        <v>1</v>
      </c>
      <c r="AT48" s="96" t="s">
        <v>1</v>
      </c>
      <c r="AU48" s="96" t="s">
        <v>2</v>
      </c>
      <c r="AV48" s="96" t="s">
        <v>1</v>
      </c>
      <c r="AW48" s="96" t="s">
        <v>92</v>
      </c>
      <c r="AX48" s="98">
        <v>0</v>
      </c>
      <c r="AY48" s="98">
        <v>6</v>
      </c>
      <c r="AZ48" s="98">
        <v>0</v>
      </c>
      <c r="BA48" s="98">
        <v>0</v>
      </c>
      <c r="BB48" s="98">
        <v>0</v>
      </c>
      <c r="BC48" s="98">
        <v>0</v>
      </c>
      <c r="BD48" s="98">
        <v>0</v>
      </c>
      <c r="BE48" s="98">
        <v>0</v>
      </c>
      <c r="BF48" s="98">
        <v>0.25</v>
      </c>
      <c r="BG48" s="98">
        <v>0.25</v>
      </c>
      <c r="BH48" s="98">
        <v>0</v>
      </c>
      <c r="BI48" s="97" cm="1">
        <f t="array" ref="BI48">SUM(IF('HABILITADOS Y RECHAZADOS LOTE 1'!$AX48:$BH48&lt;&gt;"", 'HABILITADOS Y RECHAZADOS LOTE 1'!$AX48:$BH48, 0))</f>
        <v>6.5</v>
      </c>
      <c r="BJ48" s="98" t="s">
        <v>106</v>
      </c>
      <c r="BK48" s="98" t="s">
        <v>85</v>
      </c>
      <c r="BL48" s="117" t="s">
        <v>85</v>
      </c>
    </row>
    <row r="49" spans="1:64" s="52" customFormat="1" ht="69" hidden="1">
      <c r="A49" s="93">
        <v>1047</v>
      </c>
      <c r="B49" s="123" t="s">
        <v>340</v>
      </c>
      <c r="C49" s="124" t="s">
        <v>341</v>
      </c>
      <c r="D49" s="125"/>
      <c r="E49" s="126" t="s">
        <v>342</v>
      </c>
      <c r="F49" s="127" t="s">
        <v>77</v>
      </c>
      <c r="G49" s="127" t="s">
        <v>77</v>
      </c>
      <c r="H49" s="128" t="s">
        <v>79</v>
      </c>
      <c r="I49" s="129" t="s">
        <v>343</v>
      </c>
      <c r="J49" s="64" t="s">
        <v>342</v>
      </c>
      <c r="K49" s="129" t="s">
        <v>344</v>
      </c>
      <c r="L49" s="64" t="s">
        <v>2</v>
      </c>
      <c r="M49" s="64" t="s">
        <v>2</v>
      </c>
      <c r="N49" s="130" t="s">
        <v>91</v>
      </c>
      <c r="O49" s="64" t="s">
        <v>85</v>
      </c>
      <c r="P49" s="129" t="str" cm="1">
        <f t="array" ref="P49">_xlfn.TEXTJOIN(", ", TRUE, IF('HABILITADOS Y RECHAZADOS LOTE 1'!$Q49:$AN49="SI", 'HABILITADOS Y RECHAZADOS LOTE 1'!$Q$2:$AN$2, ""))</f>
        <v>Grasas, aceites y derivados, Verduras, hortalizas y derivados</v>
      </c>
      <c r="Q49" s="96" t="s">
        <v>1</v>
      </c>
      <c r="R49" s="96" t="s">
        <v>1</v>
      </c>
      <c r="S49" s="96" t="s">
        <v>1</v>
      </c>
      <c r="T49" s="96" t="s">
        <v>1</v>
      </c>
      <c r="U49" s="96" t="s">
        <v>1</v>
      </c>
      <c r="V49" s="96" t="s">
        <v>1</v>
      </c>
      <c r="W49" s="96" t="s">
        <v>1</v>
      </c>
      <c r="X49" s="96" t="s">
        <v>1</v>
      </c>
      <c r="Y49" s="96" t="s">
        <v>1</v>
      </c>
      <c r="Z49" s="96" t="s">
        <v>1</v>
      </c>
      <c r="AA49" s="96" t="s">
        <v>1</v>
      </c>
      <c r="AB49" s="96" t="s">
        <v>1</v>
      </c>
      <c r="AC49" s="96" t="s">
        <v>1</v>
      </c>
      <c r="AD49" s="96" t="s">
        <v>1</v>
      </c>
      <c r="AE49" s="96" t="s">
        <v>1</v>
      </c>
      <c r="AF49" s="96" t="s">
        <v>2</v>
      </c>
      <c r="AG49" s="96" t="s">
        <v>1</v>
      </c>
      <c r="AH49" s="96" t="s">
        <v>1</v>
      </c>
      <c r="AI49" s="96" t="s">
        <v>1</v>
      </c>
      <c r="AJ49" s="96" t="s">
        <v>1</v>
      </c>
      <c r="AK49" s="96" t="s">
        <v>1</v>
      </c>
      <c r="AL49" s="96" t="s">
        <v>1</v>
      </c>
      <c r="AM49" s="96" t="s">
        <v>2</v>
      </c>
      <c r="AN49" s="96" t="s">
        <v>1</v>
      </c>
      <c r="AO49" s="96" t="s">
        <v>1</v>
      </c>
      <c r="AP49" s="96" t="s">
        <v>1</v>
      </c>
      <c r="AQ49" s="96" t="s">
        <v>1</v>
      </c>
      <c r="AR49" s="96" t="s">
        <v>1</v>
      </c>
      <c r="AS49" s="96" t="s">
        <v>1</v>
      </c>
      <c r="AT49" s="96" t="s">
        <v>2</v>
      </c>
      <c r="AU49" s="96" t="s">
        <v>2</v>
      </c>
      <c r="AV49" s="96" t="s">
        <v>2</v>
      </c>
      <c r="AW49" s="96" t="s">
        <v>92</v>
      </c>
      <c r="AX49" s="98">
        <v>0</v>
      </c>
      <c r="AY49" s="98">
        <v>0</v>
      </c>
      <c r="AZ49" s="98">
        <v>0</v>
      </c>
      <c r="BA49" s="98">
        <v>0</v>
      </c>
      <c r="BB49" s="98">
        <v>0</v>
      </c>
      <c r="BC49" s="98">
        <v>0</v>
      </c>
      <c r="BD49" s="98">
        <v>0</v>
      </c>
      <c r="BE49" s="98">
        <v>0</v>
      </c>
      <c r="BF49" s="98">
        <v>0.25</v>
      </c>
      <c r="BG49" s="98">
        <v>0.25</v>
      </c>
      <c r="BH49" s="98">
        <v>0</v>
      </c>
      <c r="BI49" s="97" cm="1">
        <f t="array" ref="BI49">SUM(IF('HABILITADOS Y RECHAZADOS LOTE 1'!$AX49:$BH49&lt;&gt;"", 'HABILITADOS Y RECHAZADOS LOTE 1'!$AX49:$BH49, 0))</f>
        <v>0.5</v>
      </c>
      <c r="BJ49" s="98" t="s">
        <v>189</v>
      </c>
      <c r="BK49" s="98" t="s">
        <v>85</v>
      </c>
      <c r="BL49" s="117" t="s">
        <v>85</v>
      </c>
    </row>
    <row r="50" spans="1:64" s="52" customFormat="1" ht="409.6" hidden="1">
      <c r="A50" s="93">
        <v>1048</v>
      </c>
      <c r="B50" s="123" t="s">
        <v>345</v>
      </c>
      <c r="C50" s="124" t="s">
        <v>346</v>
      </c>
      <c r="D50" s="125" t="s">
        <v>224</v>
      </c>
      <c r="E50" s="126" t="s">
        <v>347</v>
      </c>
      <c r="F50" s="127" t="s">
        <v>77</v>
      </c>
      <c r="G50" s="127" t="s">
        <v>77</v>
      </c>
      <c r="H50" s="128" t="s">
        <v>79</v>
      </c>
      <c r="I50" s="129" t="s">
        <v>348</v>
      </c>
      <c r="J50" s="132" t="s">
        <v>347</v>
      </c>
      <c r="K50" s="129" t="s">
        <v>349</v>
      </c>
      <c r="L50" s="64" t="s">
        <v>2</v>
      </c>
      <c r="M50" s="64" t="s">
        <v>146</v>
      </c>
      <c r="N50" s="130" t="s">
        <v>147</v>
      </c>
      <c r="O50" s="134" t="s">
        <v>350</v>
      </c>
      <c r="P50" s="129" t="str" cm="1">
        <f t="array" ref="P50">_xlfn.TEXTJOIN(", ", TRUE, IF('HABILITADOS Y RECHAZADOS LOTE 1'!$Q50:$AN50="SI", "'"&amp;'HABILITADOS Y RECHAZADOS LOTE 1'!$Q$2:$AN$2&amp;"'", ""))</f>
        <v>'Carnes Frescas (Refrigeradas o Congeladas)', 'Huevos', 'Cereales y derivados', 'Alimentos manufacturados', 'Enlatados cárnicos y derivados', 'Conservas de frutas/ hortalizas/ leguminosas', 'Frutas frescas', 'Galletas', 'Productos de panificación', 'Grasas, aceites y derivados', 'Lácteos no fermentados', 'Lácteos fermentados', 'Quesos', 'Leguminosas y derivados', 'Pescados y mariscos', 'Productos azucarados', 'Verduras, hortalizas y derivados', 'Bebidas'</v>
      </c>
      <c r="Q50" s="96" t="s">
        <v>1</v>
      </c>
      <c r="R50" s="96" t="s">
        <v>2</v>
      </c>
      <c r="S50" s="96" t="s">
        <v>1</v>
      </c>
      <c r="T50" s="96" t="s">
        <v>2</v>
      </c>
      <c r="U50" s="96" t="s">
        <v>2</v>
      </c>
      <c r="V50" s="96" t="s">
        <v>2</v>
      </c>
      <c r="W50" s="96" t="s">
        <v>2</v>
      </c>
      <c r="X50" s="96" t="s">
        <v>2</v>
      </c>
      <c r="Y50" s="96" t="s">
        <v>1</v>
      </c>
      <c r="Z50" s="96" t="s">
        <v>1</v>
      </c>
      <c r="AA50" s="96" t="s">
        <v>2</v>
      </c>
      <c r="AB50" s="96" t="s">
        <v>1</v>
      </c>
      <c r="AC50" s="96" t="s">
        <v>1</v>
      </c>
      <c r="AD50" s="96" t="s">
        <v>2</v>
      </c>
      <c r="AE50" s="96" t="s">
        <v>2</v>
      </c>
      <c r="AF50" s="96" t="s">
        <v>2</v>
      </c>
      <c r="AG50" s="96" t="s">
        <v>2</v>
      </c>
      <c r="AH50" s="96" t="s">
        <v>2</v>
      </c>
      <c r="AI50" s="96" t="s">
        <v>2</v>
      </c>
      <c r="AJ50" s="96" t="s">
        <v>2</v>
      </c>
      <c r="AK50" s="96" t="s">
        <v>2</v>
      </c>
      <c r="AL50" s="96" t="s">
        <v>2</v>
      </c>
      <c r="AM50" s="96" t="s">
        <v>2</v>
      </c>
      <c r="AN50" s="96" t="s">
        <v>2</v>
      </c>
      <c r="AO50" s="96" t="s">
        <v>2</v>
      </c>
      <c r="AP50" s="96" t="s">
        <v>1</v>
      </c>
      <c r="AQ50" s="96" t="s">
        <v>1</v>
      </c>
      <c r="AR50" s="96" t="s">
        <v>2</v>
      </c>
      <c r="AS50" s="96" t="s">
        <v>1</v>
      </c>
      <c r="AT50" s="96" t="s">
        <v>1</v>
      </c>
      <c r="AU50" s="96" t="s">
        <v>2</v>
      </c>
      <c r="AV50" s="96" t="s">
        <v>1</v>
      </c>
      <c r="AW50" s="96" t="s">
        <v>92</v>
      </c>
      <c r="AX50" s="98">
        <v>6</v>
      </c>
      <c r="AY50" s="98">
        <v>6</v>
      </c>
      <c r="AZ50" s="98">
        <v>0</v>
      </c>
      <c r="BA50" s="98">
        <v>0</v>
      </c>
      <c r="BB50" s="98">
        <v>0</v>
      </c>
      <c r="BC50" s="98">
        <v>10</v>
      </c>
      <c r="BD50" s="98">
        <v>0</v>
      </c>
      <c r="BE50" s="98">
        <v>0</v>
      </c>
      <c r="BF50" s="98">
        <v>0.25</v>
      </c>
      <c r="BG50" s="98">
        <v>0.25</v>
      </c>
      <c r="BH50" s="98">
        <v>10</v>
      </c>
      <c r="BI50" s="97" cm="1">
        <f t="array" ref="BI50">SUM(IF('HABILITADOS Y RECHAZADOS LOTE 1'!$AX50:$BH50&lt;&gt;"", 'HABILITADOS Y RECHAZADOS LOTE 1'!$AX50:$BH50, 0))</f>
        <v>32.5</v>
      </c>
      <c r="BJ50" s="98" t="s">
        <v>229</v>
      </c>
      <c r="BK50" s="98" t="s">
        <v>2</v>
      </c>
      <c r="BL50" s="119" t="s">
        <v>351</v>
      </c>
    </row>
    <row r="51" spans="1:64" s="52" customFormat="1" ht="96.6" hidden="1">
      <c r="A51" s="93">
        <v>1049</v>
      </c>
      <c r="B51" s="123" t="s">
        <v>352</v>
      </c>
      <c r="C51" s="124" t="s">
        <v>353</v>
      </c>
      <c r="D51" s="125" t="s">
        <v>89</v>
      </c>
      <c r="E51" s="126" t="s">
        <v>354</v>
      </c>
      <c r="F51" s="127" t="s">
        <v>77</v>
      </c>
      <c r="G51" s="127" t="s">
        <v>77</v>
      </c>
      <c r="H51" s="128" t="s">
        <v>79</v>
      </c>
      <c r="I51" s="129" t="s">
        <v>287</v>
      </c>
      <c r="J51" s="64" t="s">
        <v>354</v>
      </c>
      <c r="K51" s="129" t="s">
        <v>355</v>
      </c>
      <c r="L51" s="64" t="s">
        <v>1</v>
      </c>
      <c r="M51" s="64" t="s">
        <v>2</v>
      </c>
      <c r="N51" s="130" t="s">
        <v>91</v>
      </c>
      <c r="O51" s="64" t="s">
        <v>85</v>
      </c>
      <c r="P51" s="129" t="str" cm="1">
        <f t="array" ref="P51">_xlfn.TEXTJOIN(", ", TRUE, IF('HABILITADOS Y RECHAZADOS LOTE 1'!$Q51:$AN51="SI", 'HABILITADOS Y RECHAZADOS LOTE 1'!$Q$2:$AN$2, ""))</f>
        <v>Lácteos no fermentados</v>
      </c>
      <c r="Q51" s="96" t="s">
        <v>1</v>
      </c>
      <c r="R51" s="96" t="s">
        <v>1</v>
      </c>
      <c r="S51" s="96" t="s">
        <v>1</v>
      </c>
      <c r="T51" s="96" t="s">
        <v>1</v>
      </c>
      <c r="U51" s="96" t="s">
        <v>1</v>
      </c>
      <c r="V51" s="96" t="s">
        <v>1</v>
      </c>
      <c r="W51" s="96" t="s">
        <v>1</v>
      </c>
      <c r="X51" s="96" t="s">
        <v>1</v>
      </c>
      <c r="Y51" s="96" t="s">
        <v>1</v>
      </c>
      <c r="Z51" s="96" t="s">
        <v>1</v>
      </c>
      <c r="AA51" s="96" t="s">
        <v>1</v>
      </c>
      <c r="AB51" s="96" t="s">
        <v>1</v>
      </c>
      <c r="AC51" s="96" t="s">
        <v>1</v>
      </c>
      <c r="AD51" s="96" t="s">
        <v>1</v>
      </c>
      <c r="AE51" s="96" t="s">
        <v>1</v>
      </c>
      <c r="AF51" s="96" t="s">
        <v>1</v>
      </c>
      <c r="AG51" s="96" t="s">
        <v>2</v>
      </c>
      <c r="AH51" s="96" t="s">
        <v>1</v>
      </c>
      <c r="AI51" s="96" t="s">
        <v>1</v>
      </c>
      <c r="AJ51" s="96" t="s">
        <v>1</v>
      </c>
      <c r="AK51" s="96" t="s">
        <v>1</v>
      </c>
      <c r="AL51" s="96" t="s">
        <v>1</v>
      </c>
      <c r="AM51" s="96" t="s">
        <v>1</v>
      </c>
      <c r="AN51" s="96" t="s">
        <v>1</v>
      </c>
      <c r="AO51" s="96" t="s">
        <v>1</v>
      </c>
      <c r="AP51" s="96" t="s">
        <v>1</v>
      </c>
      <c r="AQ51" s="96" t="s">
        <v>1</v>
      </c>
      <c r="AR51" s="96" t="s">
        <v>1</v>
      </c>
      <c r="AS51" s="96" t="s">
        <v>1</v>
      </c>
      <c r="AT51" s="96" t="s">
        <v>1</v>
      </c>
      <c r="AU51" s="96" t="s">
        <v>2</v>
      </c>
      <c r="AV51" s="96" t="s">
        <v>1</v>
      </c>
      <c r="AW51" s="96" t="s">
        <v>99</v>
      </c>
      <c r="AX51" s="98">
        <v>0</v>
      </c>
      <c r="AY51" s="98">
        <v>6</v>
      </c>
      <c r="AZ51" s="98">
        <v>0</v>
      </c>
      <c r="BA51" s="98">
        <v>0</v>
      </c>
      <c r="BB51" s="98">
        <v>0</v>
      </c>
      <c r="BC51" s="98">
        <v>0</v>
      </c>
      <c r="BD51" s="98">
        <v>0</v>
      </c>
      <c r="BE51" s="98">
        <v>0</v>
      </c>
      <c r="BF51" s="98">
        <v>0.25</v>
      </c>
      <c r="BG51" s="98">
        <v>0.25</v>
      </c>
      <c r="BH51" s="98">
        <v>0</v>
      </c>
      <c r="BI51" s="97" cm="1">
        <f t="array" ref="BI51">SUM(IF('HABILITADOS Y RECHAZADOS LOTE 1'!$AX51:$BH51&lt;&gt;"", 'HABILITADOS Y RECHAZADOS LOTE 1'!$AX51:$BH51, 0))</f>
        <v>6.5</v>
      </c>
      <c r="BJ51" s="98" t="s">
        <v>268</v>
      </c>
      <c r="BK51" s="98" t="s">
        <v>85</v>
      </c>
      <c r="BL51" s="117" t="s">
        <v>85</v>
      </c>
    </row>
    <row r="52" spans="1:64" s="52" customFormat="1" ht="207" hidden="1">
      <c r="A52" s="93">
        <v>1050</v>
      </c>
      <c r="B52" s="123" t="s">
        <v>356</v>
      </c>
      <c r="C52" s="124" t="s">
        <v>357</v>
      </c>
      <c r="D52" s="125" t="s">
        <v>224</v>
      </c>
      <c r="E52" s="126" t="s">
        <v>358</v>
      </c>
      <c r="F52" s="127" t="s">
        <v>77</v>
      </c>
      <c r="G52" s="127" t="s">
        <v>77</v>
      </c>
      <c r="H52" s="128" t="s">
        <v>79</v>
      </c>
      <c r="I52" s="129" t="s">
        <v>338</v>
      </c>
      <c r="J52" s="64" t="s">
        <v>359</v>
      </c>
      <c r="K52" s="129" t="s">
        <v>360</v>
      </c>
      <c r="L52" s="64"/>
      <c r="M52" s="64" t="s">
        <v>146</v>
      </c>
      <c r="N52" s="130" t="s">
        <v>83</v>
      </c>
      <c r="O52" s="129" t="s">
        <v>361</v>
      </c>
      <c r="P52" s="64" t="s">
        <v>85</v>
      </c>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8"/>
      <c r="AY52" s="98"/>
      <c r="AZ52" s="98"/>
      <c r="BA52" s="98"/>
      <c r="BB52" s="98"/>
      <c r="BC52" s="98"/>
      <c r="BD52" s="98"/>
      <c r="BE52" s="98"/>
      <c r="BF52" s="98"/>
      <c r="BG52" s="98"/>
      <c r="BH52" s="98"/>
      <c r="BI52" s="97" cm="1">
        <f t="array" ref="BI52">SUM(IF('HABILITADOS Y RECHAZADOS LOTE 1'!$AX52:$BH52&lt;&gt;"", 'HABILITADOS Y RECHAZADOS LOTE 1'!$AX52:$BH52, 0))</f>
        <v>0</v>
      </c>
      <c r="BJ52" s="98" t="s">
        <v>362</v>
      </c>
      <c r="BK52" s="98" t="s">
        <v>85</v>
      </c>
      <c r="BL52" s="117" t="s">
        <v>85</v>
      </c>
    </row>
    <row r="53" spans="1:64" s="52" customFormat="1" ht="151.80000000000001" hidden="1">
      <c r="A53" s="93">
        <v>1051</v>
      </c>
      <c r="B53" s="123" t="s">
        <v>363</v>
      </c>
      <c r="C53" s="124" t="s">
        <v>364</v>
      </c>
      <c r="D53" s="125" t="s">
        <v>89</v>
      </c>
      <c r="E53" s="126" t="s">
        <v>365</v>
      </c>
      <c r="F53" s="127" t="s">
        <v>77</v>
      </c>
      <c r="G53" s="127" t="s">
        <v>77</v>
      </c>
      <c r="H53" s="128" t="s">
        <v>79</v>
      </c>
      <c r="I53" s="129" t="s">
        <v>287</v>
      </c>
      <c r="J53" s="64" t="s">
        <v>365</v>
      </c>
      <c r="K53" s="129" t="s">
        <v>366</v>
      </c>
      <c r="L53" s="64"/>
      <c r="M53" s="64" t="s">
        <v>1</v>
      </c>
      <c r="N53" s="130" t="s">
        <v>83</v>
      </c>
      <c r="O53" s="129" t="s">
        <v>274</v>
      </c>
      <c r="P53" s="64" t="s">
        <v>85</v>
      </c>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8"/>
      <c r="AY53" s="98"/>
      <c r="AZ53" s="98"/>
      <c r="BA53" s="98"/>
      <c r="BB53" s="98"/>
      <c r="BC53" s="98"/>
      <c r="BD53" s="98"/>
      <c r="BE53" s="98"/>
      <c r="BF53" s="98"/>
      <c r="BG53" s="98"/>
      <c r="BH53" s="98"/>
      <c r="BI53" s="97" cm="1">
        <f t="array" ref="BI53">SUM(IF('HABILITADOS Y RECHAZADOS LOTE 1'!$AX53:$BH53&lt;&gt;"", 'HABILITADOS Y RECHAZADOS LOTE 1'!$AX53:$BH53, 0))</f>
        <v>0</v>
      </c>
      <c r="BJ53" s="98" t="s">
        <v>367</v>
      </c>
      <c r="BK53" s="98" t="s">
        <v>85</v>
      </c>
      <c r="BL53" s="117" t="s">
        <v>85</v>
      </c>
    </row>
    <row r="54" spans="1:64" s="52" customFormat="1" ht="69" hidden="1">
      <c r="A54" s="93">
        <v>1052</v>
      </c>
      <c r="B54" s="123" t="s">
        <v>368</v>
      </c>
      <c r="C54" s="124" t="s">
        <v>369</v>
      </c>
      <c r="D54" s="125" t="s">
        <v>89</v>
      </c>
      <c r="E54" s="126" t="s">
        <v>370</v>
      </c>
      <c r="F54" s="127" t="s">
        <v>78</v>
      </c>
      <c r="G54" s="127" t="s">
        <v>78</v>
      </c>
      <c r="H54" s="128" t="s">
        <v>91</v>
      </c>
      <c r="I54" s="129"/>
      <c r="J54" s="64" t="s">
        <v>370</v>
      </c>
      <c r="K54" s="129"/>
      <c r="L54" s="64"/>
      <c r="M54" s="64" t="s">
        <v>85</v>
      </c>
      <c r="N54" s="128" t="s">
        <v>91</v>
      </c>
      <c r="O54" s="64" t="s">
        <v>85</v>
      </c>
      <c r="P54" s="129" t="str" cm="1">
        <f t="array" ref="P54">_xlfn.TEXTJOIN(", ", TRUE, IF('HABILITADOS Y RECHAZADOS LOTE 1'!$Q54:$AN54="SI", 'HABILITADOS Y RECHAZADOS LOTE 1'!$Q$2:$AN$2, ""))</f>
        <v>Alimentos nativos, Carnes Frescas (Refrigeradas o Congeladas), Huevos, Cereales y derivados, Frutas frescas, Grasas, aceites y derivados, Quesos, Leguminosas y derivados, Verduras, hortalizas y derivados</v>
      </c>
      <c r="Q54" s="96" t="s">
        <v>2</v>
      </c>
      <c r="R54" s="96" t="s">
        <v>2</v>
      </c>
      <c r="S54" s="96"/>
      <c r="T54" s="96" t="s">
        <v>2</v>
      </c>
      <c r="U54" s="96" t="s">
        <v>2</v>
      </c>
      <c r="V54" s="96"/>
      <c r="W54" s="96"/>
      <c r="X54" s="96"/>
      <c r="Y54" s="96"/>
      <c r="Z54" s="96"/>
      <c r="AA54" s="96" t="s">
        <v>2</v>
      </c>
      <c r="AB54" s="96"/>
      <c r="AC54" s="96"/>
      <c r="AD54" s="96"/>
      <c r="AE54" s="96"/>
      <c r="AF54" s="96" t="s">
        <v>2</v>
      </c>
      <c r="AG54" s="96"/>
      <c r="AH54" s="96"/>
      <c r="AI54" s="96" t="s">
        <v>2</v>
      </c>
      <c r="AJ54" s="96" t="s">
        <v>2</v>
      </c>
      <c r="AK54" s="96"/>
      <c r="AL54" s="96"/>
      <c r="AM54" s="96" t="s">
        <v>2</v>
      </c>
      <c r="AN54" s="96"/>
      <c r="AO54" s="96" t="s">
        <v>1</v>
      </c>
      <c r="AP54" s="96" t="s">
        <v>1</v>
      </c>
      <c r="AQ54" s="96" t="s">
        <v>1</v>
      </c>
      <c r="AR54" s="96" t="s">
        <v>1</v>
      </c>
      <c r="AS54" s="96" t="s">
        <v>1</v>
      </c>
      <c r="AT54" s="96" t="s">
        <v>2</v>
      </c>
      <c r="AU54" s="96" t="s">
        <v>2</v>
      </c>
      <c r="AV54" s="96" t="s">
        <v>1</v>
      </c>
      <c r="AW54" s="96" t="s">
        <v>99</v>
      </c>
      <c r="AX54" s="98">
        <v>0</v>
      </c>
      <c r="AY54" s="98">
        <v>0</v>
      </c>
      <c r="AZ54" s="98">
        <v>0</v>
      </c>
      <c r="BA54" s="98">
        <v>0</v>
      </c>
      <c r="BB54" s="98">
        <v>0</v>
      </c>
      <c r="BC54" s="98">
        <v>0</v>
      </c>
      <c r="BD54" s="98">
        <v>0</v>
      </c>
      <c r="BE54" s="98">
        <v>0</v>
      </c>
      <c r="BF54" s="98">
        <v>0.25</v>
      </c>
      <c r="BG54" s="98">
        <v>0.25</v>
      </c>
      <c r="BH54" s="98">
        <v>0</v>
      </c>
      <c r="BI54" s="97" cm="1">
        <f t="array" ref="BI54">SUM(IF('HABILITADOS Y RECHAZADOS LOTE 1'!$AX54:$BH54&lt;&gt;"", 'HABILITADOS Y RECHAZADOS LOTE 1'!$AX54:$BH54, 0))</f>
        <v>0.5</v>
      </c>
      <c r="BJ54" s="98" t="s">
        <v>313</v>
      </c>
      <c r="BK54" s="98" t="s">
        <v>85</v>
      </c>
      <c r="BL54" s="117" t="s">
        <v>85</v>
      </c>
    </row>
    <row r="55" spans="1:64" s="52" customFormat="1" ht="55.2" hidden="1">
      <c r="A55" s="93">
        <v>1053</v>
      </c>
      <c r="B55" s="123" t="s">
        <v>371</v>
      </c>
      <c r="C55" s="124" t="s">
        <v>372</v>
      </c>
      <c r="D55" s="125" t="s">
        <v>89</v>
      </c>
      <c r="E55" s="126" t="s">
        <v>373</v>
      </c>
      <c r="F55" s="133" t="s">
        <v>78</v>
      </c>
      <c r="G55" s="133" t="s">
        <v>77</v>
      </c>
      <c r="H55" s="128" t="s">
        <v>79</v>
      </c>
      <c r="I55" s="129" t="s">
        <v>209</v>
      </c>
      <c r="J55" s="64" t="s">
        <v>373</v>
      </c>
      <c r="K55" s="129" t="s">
        <v>374</v>
      </c>
      <c r="L55" s="64" t="s">
        <v>1</v>
      </c>
      <c r="M55" s="64" t="s">
        <v>2</v>
      </c>
      <c r="N55" s="130" t="s">
        <v>91</v>
      </c>
      <c r="O55" s="64" t="s">
        <v>85</v>
      </c>
      <c r="P55" s="129" t="str" cm="1">
        <f t="array" ref="P55">_xlfn.TEXTJOIN(", ", TRUE, IF('HABILITADOS Y RECHAZADOS LOTE 1'!$Q55:$AN55="SI", 'HABILITADOS Y RECHAZADOS LOTE 1'!$Q$2:$AN$2, ""))</f>
        <v>Carnes Frescas (Refrigeradas o Congeladas), Huevos, Frutas frescas, Lácteos no fermentados, Lácteos fermentados, Quesos, Verduras, hortalizas y derivados</v>
      </c>
      <c r="Q55" s="96" t="s">
        <v>1</v>
      </c>
      <c r="R55" s="96" t="s">
        <v>2</v>
      </c>
      <c r="S55" s="96" t="s">
        <v>1</v>
      </c>
      <c r="T55" s="96" t="s">
        <v>2</v>
      </c>
      <c r="U55" s="96" t="s">
        <v>1</v>
      </c>
      <c r="V55" s="96" t="s">
        <v>1</v>
      </c>
      <c r="W55" s="96" t="s">
        <v>1</v>
      </c>
      <c r="X55" s="96" t="s">
        <v>1</v>
      </c>
      <c r="Y55" s="96" t="s">
        <v>1</v>
      </c>
      <c r="Z55" s="96" t="s">
        <v>1</v>
      </c>
      <c r="AA55" s="96" t="s">
        <v>2</v>
      </c>
      <c r="AB55" s="96" t="s">
        <v>1</v>
      </c>
      <c r="AC55" s="96" t="s">
        <v>1</v>
      </c>
      <c r="AD55" s="96" t="s">
        <v>1</v>
      </c>
      <c r="AE55" s="96" t="s">
        <v>1</v>
      </c>
      <c r="AF55" s="96" t="s">
        <v>1</v>
      </c>
      <c r="AG55" s="96" t="s">
        <v>2</v>
      </c>
      <c r="AH55" s="96" t="s">
        <v>2</v>
      </c>
      <c r="AI55" s="96" t="s">
        <v>2</v>
      </c>
      <c r="AJ55" s="96" t="s">
        <v>1</v>
      </c>
      <c r="AK55" s="96" t="s">
        <v>1</v>
      </c>
      <c r="AL55" s="96" t="s">
        <v>1</v>
      </c>
      <c r="AM55" s="96" t="s">
        <v>2</v>
      </c>
      <c r="AN55" s="96" t="s">
        <v>1</v>
      </c>
      <c r="AO55" s="96" t="s">
        <v>2</v>
      </c>
      <c r="AP55" s="96" t="s">
        <v>1</v>
      </c>
      <c r="AQ55" s="96" t="s">
        <v>1</v>
      </c>
      <c r="AR55" s="96" t="s">
        <v>1</v>
      </c>
      <c r="AS55" s="96" t="s">
        <v>1</v>
      </c>
      <c r="AT55" s="96" t="s">
        <v>1</v>
      </c>
      <c r="AU55" s="96" t="s">
        <v>2</v>
      </c>
      <c r="AV55" s="96" t="s">
        <v>1</v>
      </c>
      <c r="AW55" s="96" t="s">
        <v>92</v>
      </c>
      <c r="AX55" s="98">
        <v>0</v>
      </c>
      <c r="AY55" s="98">
        <v>6</v>
      </c>
      <c r="AZ55" s="98">
        <v>0</v>
      </c>
      <c r="BA55" s="98">
        <v>0</v>
      </c>
      <c r="BB55" s="98">
        <v>0</v>
      </c>
      <c r="BC55" s="98">
        <v>0</v>
      </c>
      <c r="BD55" s="98">
        <v>0</v>
      </c>
      <c r="BE55" s="98">
        <v>0</v>
      </c>
      <c r="BF55" s="98">
        <v>0</v>
      </c>
      <c r="BG55" s="98">
        <v>0</v>
      </c>
      <c r="BH55" s="98">
        <v>0</v>
      </c>
      <c r="BI55" s="97" cm="1">
        <f t="array" ref="BI55">SUM(IF('HABILITADOS Y RECHAZADOS LOTE 1'!$AX55:$BH55&lt;&gt;"", 'HABILITADOS Y RECHAZADOS LOTE 1'!$AX55:$BH55, 0))</f>
        <v>6</v>
      </c>
      <c r="BJ55" s="98" t="s">
        <v>176</v>
      </c>
      <c r="BK55" s="98" t="s">
        <v>85</v>
      </c>
      <c r="BL55" s="117" t="s">
        <v>85</v>
      </c>
    </row>
    <row r="56" spans="1:64" s="52" customFormat="1" ht="82.8" hidden="1">
      <c r="A56" s="93">
        <v>1054</v>
      </c>
      <c r="B56" s="123" t="s">
        <v>375</v>
      </c>
      <c r="C56" s="124" t="s">
        <v>376</v>
      </c>
      <c r="D56" s="125" t="s">
        <v>224</v>
      </c>
      <c r="E56" s="126" t="s">
        <v>377</v>
      </c>
      <c r="F56" s="127" t="s">
        <v>77</v>
      </c>
      <c r="G56" s="127" t="s">
        <v>77</v>
      </c>
      <c r="H56" s="128" t="s">
        <v>79</v>
      </c>
      <c r="I56" s="129" t="s">
        <v>378</v>
      </c>
      <c r="J56" s="64" t="s">
        <v>377</v>
      </c>
      <c r="K56" s="129" t="s">
        <v>379</v>
      </c>
      <c r="L56" s="64" t="s">
        <v>1</v>
      </c>
      <c r="M56" s="64" t="s">
        <v>2</v>
      </c>
      <c r="N56" s="130" t="s">
        <v>91</v>
      </c>
      <c r="O56" s="64" t="s">
        <v>85</v>
      </c>
      <c r="P56" s="129" t="str" cm="1">
        <f t="array" ref="P56">_xlfn.TEXTJOIN(", ", TRUE, IF('HABILITADOS Y RECHAZADOS LOTE 1'!$Q56:$AN56="SI", 'HABILITADOS Y RECHAZADOS LOTE 1'!$Q$2:$AN$2, ""))</f>
        <v>Huevos, Cereales y derivados, Alimentos manufacturados, Frutas frescas, Lácteos no fermentados, Leguminosas y derivados, Productos azucarados</v>
      </c>
      <c r="Q56" s="96" t="s">
        <v>1</v>
      </c>
      <c r="R56" s="96" t="s">
        <v>1</v>
      </c>
      <c r="S56" s="96" t="s">
        <v>1</v>
      </c>
      <c r="T56" s="96" t="s">
        <v>2</v>
      </c>
      <c r="U56" s="96" t="s">
        <v>2</v>
      </c>
      <c r="V56" s="96" t="s">
        <v>2</v>
      </c>
      <c r="W56" s="96" t="s">
        <v>1</v>
      </c>
      <c r="X56" s="96" t="s">
        <v>1</v>
      </c>
      <c r="Y56" s="96" t="s">
        <v>1</v>
      </c>
      <c r="Z56" s="96" t="s">
        <v>1</v>
      </c>
      <c r="AA56" s="96" t="s">
        <v>2</v>
      </c>
      <c r="AB56" s="96" t="s">
        <v>1</v>
      </c>
      <c r="AC56" s="96" t="s">
        <v>1</v>
      </c>
      <c r="AD56" s="96" t="s">
        <v>1</v>
      </c>
      <c r="AE56" s="96" t="s">
        <v>1</v>
      </c>
      <c r="AF56" s="96" t="s">
        <v>1</v>
      </c>
      <c r="AG56" s="96" t="s">
        <v>2</v>
      </c>
      <c r="AH56" s="96" t="s">
        <v>1</v>
      </c>
      <c r="AI56" s="96" t="s">
        <v>1</v>
      </c>
      <c r="AJ56" s="96" t="s">
        <v>2</v>
      </c>
      <c r="AK56" s="96" t="s">
        <v>1</v>
      </c>
      <c r="AL56" s="96" t="s">
        <v>2</v>
      </c>
      <c r="AM56" s="96" t="s">
        <v>1</v>
      </c>
      <c r="AN56" s="96" t="s">
        <v>1</v>
      </c>
      <c r="AO56" s="96" t="s">
        <v>1</v>
      </c>
      <c r="AP56" s="96" t="s">
        <v>1</v>
      </c>
      <c r="AQ56" s="96" t="s">
        <v>1</v>
      </c>
      <c r="AR56" s="96" t="s">
        <v>1</v>
      </c>
      <c r="AS56" s="96" t="s">
        <v>1</v>
      </c>
      <c r="AT56" s="96" t="s">
        <v>1</v>
      </c>
      <c r="AU56" s="96" t="s">
        <v>2</v>
      </c>
      <c r="AV56" s="96" t="s">
        <v>1</v>
      </c>
      <c r="AW56" s="96" t="s">
        <v>92</v>
      </c>
      <c r="AX56" s="98">
        <v>0</v>
      </c>
      <c r="AY56" s="98">
        <v>6</v>
      </c>
      <c r="AZ56" s="98">
        <v>0</v>
      </c>
      <c r="BA56" s="98">
        <v>0</v>
      </c>
      <c r="BB56" s="98">
        <v>0</v>
      </c>
      <c r="BC56" s="98">
        <v>0</v>
      </c>
      <c r="BD56" s="98">
        <v>0</v>
      </c>
      <c r="BE56" s="98">
        <v>0</v>
      </c>
      <c r="BF56" s="98">
        <v>0</v>
      </c>
      <c r="BG56" s="98">
        <v>0.25</v>
      </c>
      <c r="BH56" s="98">
        <v>10</v>
      </c>
      <c r="BI56" s="97" cm="1">
        <f t="array" ref="BI56">SUM(IF('HABILITADOS Y RECHAZADOS LOTE 1'!$AX56:$BH56&lt;&gt;"", 'HABILITADOS Y RECHAZADOS LOTE 1'!$AX56:$BH56, 0))</f>
        <v>16.25</v>
      </c>
      <c r="BJ56" s="98" t="s">
        <v>229</v>
      </c>
      <c r="BK56" s="98" t="s">
        <v>85</v>
      </c>
      <c r="BL56" s="117" t="s">
        <v>85</v>
      </c>
    </row>
    <row r="57" spans="1:64" s="52" customFormat="1" ht="110.4" hidden="1">
      <c r="A57" s="93">
        <v>1055</v>
      </c>
      <c r="B57" s="123" t="s">
        <v>380</v>
      </c>
      <c r="C57" s="124" t="s">
        <v>381</v>
      </c>
      <c r="D57" s="125" t="s">
        <v>89</v>
      </c>
      <c r="E57" s="126" t="s">
        <v>382</v>
      </c>
      <c r="F57" s="127" t="s">
        <v>77</v>
      </c>
      <c r="G57" s="127" t="s">
        <v>77</v>
      </c>
      <c r="H57" s="128" t="s">
        <v>79</v>
      </c>
      <c r="I57" s="129" t="s">
        <v>383</v>
      </c>
      <c r="J57" s="64" t="s">
        <v>382</v>
      </c>
      <c r="K57" s="129" t="s">
        <v>384</v>
      </c>
      <c r="L57" s="64" t="s">
        <v>1</v>
      </c>
      <c r="M57" s="64" t="s">
        <v>2</v>
      </c>
      <c r="N57" s="130" t="s">
        <v>91</v>
      </c>
      <c r="O57" s="64" t="s">
        <v>85</v>
      </c>
      <c r="P57" s="129" t="str" cm="1">
        <f t="array" ref="P57">_xlfn.TEXTJOIN(", ", TRUE, IF('HABILITADOS Y RECHAZADOS LOTE 1'!$Q57:$AN57="SI", 'HABILITADOS Y RECHAZADOS LOTE 1'!$Q$2:$AN$2, ""))</f>
        <v>Huevos</v>
      </c>
      <c r="Q57" s="96" t="s">
        <v>1</v>
      </c>
      <c r="R57" s="96" t="s">
        <v>1</v>
      </c>
      <c r="S57" s="96" t="s">
        <v>1</v>
      </c>
      <c r="T57" s="96" t="s">
        <v>2</v>
      </c>
      <c r="U57" s="96" t="s">
        <v>1</v>
      </c>
      <c r="V57" s="96" t="s">
        <v>1</v>
      </c>
      <c r="W57" s="96" t="s">
        <v>1</v>
      </c>
      <c r="X57" s="96" t="s">
        <v>1</v>
      </c>
      <c r="Y57" s="96" t="s">
        <v>1</v>
      </c>
      <c r="Z57" s="96" t="s">
        <v>1</v>
      </c>
      <c r="AA57" s="96" t="s">
        <v>1</v>
      </c>
      <c r="AB57" s="96" t="s">
        <v>1</v>
      </c>
      <c r="AC57" s="96" t="s">
        <v>1</v>
      </c>
      <c r="AD57" s="96" t="s">
        <v>1</v>
      </c>
      <c r="AE57" s="96" t="s">
        <v>1</v>
      </c>
      <c r="AF57" s="96" t="s">
        <v>1</v>
      </c>
      <c r="AG57" s="96" t="s">
        <v>1</v>
      </c>
      <c r="AH57" s="96" t="s">
        <v>1</v>
      </c>
      <c r="AI57" s="96" t="s">
        <v>1</v>
      </c>
      <c r="AJ57" s="96" t="s">
        <v>1</v>
      </c>
      <c r="AK57" s="96" t="s">
        <v>1</v>
      </c>
      <c r="AL57" s="96" t="s">
        <v>1</v>
      </c>
      <c r="AM57" s="96" t="s">
        <v>1</v>
      </c>
      <c r="AN57" s="96" t="s">
        <v>1</v>
      </c>
      <c r="AO57" s="96" t="s">
        <v>2</v>
      </c>
      <c r="AP57" s="96" t="s">
        <v>1</v>
      </c>
      <c r="AQ57" s="96" t="s">
        <v>1</v>
      </c>
      <c r="AR57" s="96" t="s">
        <v>1</v>
      </c>
      <c r="AS57" s="96" t="s">
        <v>1</v>
      </c>
      <c r="AT57" s="96" t="s">
        <v>1</v>
      </c>
      <c r="AU57" s="96" t="s">
        <v>2</v>
      </c>
      <c r="AV57" s="96" t="s">
        <v>1</v>
      </c>
      <c r="AW57" s="96" t="s">
        <v>92</v>
      </c>
      <c r="AX57" s="98">
        <v>0</v>
      </c>
      <c r="AY57" s="98">
        <v>6</v>
      </c>
      <c r="AZ57" s="98">
        <v>0</v>
      </c>
      <c r="BA57" s="98">
        <v>0</v>
      </c>
      <c r="BB57" s="98">
        <v>0</v>
      </c>
      <c r="BC57" s="98">
        <v>0</v>
      </c>
      <c r="BD57" s="98">
        <v>0</v>
      </c>
      <c r="BE57" s="98">
        <v>0</v>
      </c>
      <c r="BF57" s="98">
        <v>0.25</v>
      </c>
      <c r="BG57" s="98">
        <v>0.25</v>
      </c>
      <c r="BH57" s="98">
        <v>0</v>
      </c>
      <c r="BI57" s="97" cm="1">
        <f t="array" ref="BI57">SUM(IF('HABILITADOS Y RECHAZADOS LOTE 1'!$AX57:$BH57&lt;&gt;"", 'HABILITADOS Y RECHAZADOS LOTE 1'!$AX57:$BH57, 0))</f>
        <v>6.5</v>
      </c>
      <c r="BJ57" s="98" t="s">
        <v>119</v>
      </c>
      <c r="BK57" s="98" t="s">
        <v>85</v>
      </c>
      <c r="BL57" s="117" t="s">
        <v>85</v>
      </c>
    </row>
    <row r="58" spans="1:64" s="52" customFormat="1" ht="234.6" hidden="1">
      <c r="A58" s="93">
        <v>1056</v>
      </c>
      <c r="B58" s="123" t="s">
        <v>385</v>
      </c>
      <c r="C58" s="124" t="s">
        <v>386</v>
      </c>
      <c r="D58" s="125" t="s">
        <v>89</v>
      </c>
      <c r="E58" s="126" t="s">
        <v>387</v>
      </c>
      <c r="F58" s="127" t="s">
        <v>77</v>
      </c>
      <c r="G58" s="127" t="s">
        <v>78</v>
      </c>
      <c r="H58" s="128" t="s">
        <v>79</v>
      </c>
      <c r="I58" s="129" t="s">
        <v>338</v>
      </c>
      <c r="J58" s="132" t="s">
        <v>387</v>
      </c>
      <c r="K58" s="129" t="s">
        <v>388</v>
      </c>
      <c r="L58" s="64" t="s">
        <v>1</v>
      </c>
      <c r="M58" s="64" t="s">
        <v>146</v>
      </c>
      <c r="N58" s="130" t="s">
        <v>147</v>
      </c>
      <c r="O58" s="134" t="s">
        <v>389</v>
      </c>
      <c r="P58" s="129" t="str" cm="1">
        <f t="array" ref="P58">_xlfn.TEXTJOIN(", ", TRUE, IF('HABILITADOS Y RECHAZADOS LOTE 1'!$Q58:$AN58="SI", "'"&amp;'HABILITADOS Y RECHAZADOS LOTE 1'!$Q$2:$AN$2&amp;"'", ""))</f>
        <v>'Enlatados cárnicos y derivados'</v>
      </c>
      <c r="Q58" s="96" t="s">
        <v>1</v>
      </c>
      <c r="R58" s="96" t="s">
        <v>1</v>
      </c>
      <c r="S58" s="96" t="s">
        <v>1</v>
      </c>
      <c r="T58" s="96" t="s">
        <v>1</v>
      </c>
      <c r="U58" s="96" t="s">
        <v>1</v>
      </c>
      <c r="V58" s="96" t="s">
        <v>1</v>
      </c>
      <c r="W58" s="96" t="s">
        <v>2</v>
      </c>
      <c r="X58" s="96" t="s">
        <v>1</v>
      </c>
      <c r="Y58" s="96" t="s">
        <v>1</v>
      </c>
      <c r="Z58" s="96" t="s">
        <v>1</v>
      </c>
      <c r="AA58" s="96" t="s">
        <v>1</v>
      </c>
      <c r="AB58" s="96" t="s">
        <v>1</v>
      </c>
      <c r="AC58" s="96" t="s">
        <v>1</v>
      </c>
      <c r="AD58" s="96" t="s">
        <v>1</v>
      </c>
      <c r="AE58" s="96" t="s">
        <v>1</v>
      </c>
      <c r="AF58" s="96" t="s">
        <v>1</v>
      </c>
      <c r="AG58" s="96" t="s">
        <v>1</v>
      </c>
      <c r="AH58" s="96" t="s">
        <v>1</v>
      </c>
      <c r="AI58" s="96" t="s">
        <v>1</v>
      </c>
      <c r="AJ58" s="96" t="s">
        <v>1</v>
      </c>
      <c r="AK58" s="96" t="s">
        <v>1</v>
      </c>
      <c r="AL58" s="96" t="s">
        <v>1</v>
      </c>
      <c r="AM58" s="96" t="s">
        <v>1</v>
      </c>
      <c r="AN58" s="96" t="s">
        <v>1</v>
      </c>
      <c r="AO58" s="96" t="s">
        <v>1</v>
      </c>
      <c r="AP58" s="96" t="s">
        <v>1</v>
      </c>
      <c r="AQ58" s="96" t="s">
        <v>1</v>
      </c>
      <c r="AR58" s="96" t="s">
        <v>1</v>
      </c>
      <c r="AS58" s="96" t="s">
        <v>1</v>
      </c>
      <c r="AT58" s="96" t="s">
        <v>1</v>
      </c>
      <c r="AU58" s="96" t="s">
        <v>1</v>
      </c>
      <c r="AV58" s="96" t="s">
        <v>1</v>
      </c>
      <c r="AW58" s="96" t="s">
        <v>92</v>
      </c>
      <c r="AX58" s="98">
        <v>0</v>
      </c>
      <c r="AY58" s="98">
        <v>0</v>
      </c>
      <c r="AZ58" s="98">
        <v>0</v>
      </c>
      <c r="BA58" s="98">
        <v>0</v>
      </c>
      <c r="BB58" s="98">
        <v>0</v>
      </c>
      <c r="BC58" s="98">
        <v>0</v>
      </c>
      <c r="BD58" s="98">
        <v>0</v>
      </c>
      <c r="BE58" s="98">
        <v>0</v>
      </c>
      <c r="BF58" s="98">
        <v>0.25</v>
      </c>
      <c r="BG58" s="98">
        <v>0.25</v>
      </c>
      <c r="BH58" s="98">
        <v>0</v>
      </c>
      <c r="BI58" s="97" cm="1">
        <f t="array" ref="BI58">SUM(IF('HABILITADOS Y RECHAZADOS LOTE 1'!$AX58:$BH58&lt;&gt;"", 'HABILITADOS Y RECHAZADOS LOTE 1'!$AX58:$BH58, 0))</f>
        <v>0.5</v>
      </c>
      <c r="BJ58" s="98" t="s">
        <v>125</v>
      </c>
      <c r="BK58" s="98" t="s">
        <v>85</v>
      </c>
      <c r="BL58" s="117" t="s">
        <v>85</v>
      </c>
    </row>
    <row r="59" spans="1:64" s="52" customFormat="1" ht="27.6" hidden="1">
      <c r="A59" s="93">
        <v>1057</v>
      </c>
      <c r="B59" s="123" t="s">
        <v>390</v>
      </c>
      <c r="C59" s="124" t="s">
        <v>391</v>
      </c>
      <c r="D59" s="125" t="s">
        <v>89</v>
      </c>
      <c r="E59" s="126" t="s">
        <v>392</v>
      </c>
      <c r="F59" s="127" t="s">
        <v>77</v>
      </c>
      <c r="G59" s="127" t="s">
        <v>78</v>
      </c>
      <c r="H59" s="128" t="s">
        <v>79</v>
      </c>
      <c r="I59" s="129" t="s">
        <v>204</v>
      </c>
      <c r="J59" s="64" t="s">
        <v>393</v>
      </c>
      <c r="K59" s="129" t="s">
        <v>394</v>
      </c>
      <c r="L59" s="64" t="s">
        <v>1</v>
      </c>
      <c r="M59" s="64" t="s">
        <v>2</v>
      </c>
      <c r="N59" s="130" t="s">
        <v>91</v>
      </c>
      <c r="O59" s="64" t="s">
        <v>85</v>
      </c>
      <c r="P59" s="129" t="str" cm="1">
        <f t="array" ref="P59">_xlfn.TEXTJOIN(", ", TRUE, IF('HABILITADOS Y RECHAZADOS LOTE 1'!$Q59:$AN59="SI", 'HABILITADOS Y RECHAZADOS LOTE 1'!$Q$2:$AN$2, ""))</f>
        <v>Verduras, hortalizas y derivados</v>
      </c>
      <c r="Q59" s="96" t="s">
        <v>1</v>
      </c>
      <c r="R59" s="96" t="s">
        <v>1</v>
      </c>
      <c r="S59" s="96" t="s">
        <v>1</v>
      </c>
      <c r="T59" s="96" t="s">
        <v>1</v>
      </c>
      <c r="U59" s="96" t="s">
        <v>1</v>
      </c>
      <c r="V59" s="96" t="s">
        <v>1</v>
      </c>
      <c r="W59" s="96" t="s">
        <v>1</v>
      </c>
      <c r="X59" s="96" t="s">
        <v>1</v>
      </c>
      <c r="Y59" s="96" t="s">
        <v>1</v>
      </c>
      <c r="Z59" s="96" t="s">
        <v>1</v>
      </c>
      <c r="AA59" s="96" t="s">
        <v>1</v>
      </c>
      <c r="AB59" s="96" t="s">
        <v>1</v>
      </c>
      <c r="AC59" s="96" t="s">
        <v>1</v>
      </c>
      <c r="AD59" s="96" t="s">
        <v>1</v>
      </c>
      <c r="AE59" s="96" t="s">
        <v>1</v>
      </c>
      <c r="AF59" s="96" t="s">
        <v>1</v>
      </c>
      <c r="AG59" s="96" t="s">
        <v>1</v>
      </c>
      <c r="AH59" s="96" t="s">
        <v>1</v>
      </c>
      <c r="AI59" s="96" t="s">
        <v>1</v>
      </c>
      <c r="AJ59" s="96" t="s">
        <v>1</v>
      </c>
      <c r="AK59" s="96" t="s">
        <v>1</v>
      </c>
      <c r="AL59" s="96" t="s">
        <v>1</v>
      </c>
      <c r="AM59" s="96" t="s">
        <v>2</v>
      </c>
      <c r="AN59" s="96" t="s">
        <v>1</v>
      </c>
      <c r="AO59" s="96" t="s">
        <v>1</v>
      </c>
      <c r="AP59" s="96" t="s">
        <v>1</v>
      </c>
      <c r="AQ59" s="96" t="s">
        <v>1</v>
      </c>
      <c r="AR59" s="96" t="s">
        <v>1</v>
      </c>
      <c r="AS59" s="96" t="s">
        <v>1</v>
      </c>
      <c r="AT59" s="96" t="s">
        <v>1</v>
      </c>
      <c r="AU59" s="96" t="s">
        <v>2</v>
      </c>
      <c r="AV59" s="96" t="s">
        <v>1</v>
      </c>
      <c r="AW59" s="96" t="s">
        <v>92</v>
      </c>
      <c r="AX59" s="98">
        <v>0</v>
      </c>
      <c r="AY59" s="98">
        <v>6</v>
      </c>
      <c r="AZ59" s="98">
        <v>0</v>
      </c>
      <c r="BA59" s="98">
        <v>6</v>
      </c>
      <c r="BB59" s="98">
        <v>0</v>
      </c>
      <c r="BC59" s="98">
        <v>0</v>
      </c>
      <c r="BD59" s="98">
        <v>0</v>
      </c>
      <c r="BE59" s="98">
        <v>0</v>
      </c>
      <c r="BF59" s="98">
        <v>0</v>
      </c>
      <c r="BG59" s="98">
        <v>0.25</v>
      </c>
      <c r="BH59" s="98">
        <v>0</v>
      </c>
      <c r="BI59" s="97" cm="1">
        <f t="array" ref="BI59">SUM(IF('HABILITADOS Y RECHAZADOS LOTE 1'!$AX59:$BH59&lt;&gt;"", 'HABILITADOS Y RECHAZADOS LOTE 1'!$AX59:$BH59, 0))</f>
        <v>12.25</v>
      </c>
      <c r="BJ59" s="97" t="s">
        <v>395</v>
      </c>
      <c r="BK59" s="98" t="s">
        <v>85</v>
      </c>
      <c r="BL59" s="117" t="s">
        <v>85</v>
      </c>
    </row>
    <row r="60" spans="1:64" s="52" customFormat="1" ht="55.2" hidden="1">
      <c r="A60" s="93">
        <v>1058</v>
      </c>
      <c r="B60" s="123" t="s">
        <v>396</v>
      </c>
      <c r="C60" s="124" t="s">
        <v>397</v>
      </c>
      <c r="D60" s="125" t="s">
        <v>224</v>
      </c>
      <c r="E60" s="126" t="s">
        <v>398</v>
      </c>
      <c r="F60" s="127" t="s">
        <v>77</v>
      </c>
      <c r="G60" s="127" t="s">
        <v>78</v>
      </c>
      <c r="H60" s="128" t="s">
        <v>79</v>
      </c>
      <c r="I60" s="129" t="s">
        <v>226</v>
      </c>
      <c r="J60" s="64" t="s">
        <v>399</v>
      </c>
      <c r="K60" s="129" t="s">
        <v>400</v>
      </c>
      <c r="L60" s="64" t="s">
        <v>1</v>
      </c>
      <c r="M60" s="64" t="s">
        <v>2</v>
      </c>
      <c r="N60" s="130" t="s">
        <v>91</v>
      </c>
      <c r="O60" s="64" t="s">
        <v>85</v>
      </c>
      <c r="P60" s="129" t="str" cm="1">
        <f t="array" ref="P60">_xlfn.TEXTJOIN(", ", TRUE, IF('HABILITADOS Y RECHAZADOS LOTE 1'!$Q60:$AN60="SI", 'HABILITADOS Y RECHAZADOS LOTE 1'!$Q$2:$AN$2, ""))</f>
        <v>Carnes Frescas (Refrigeradas o Congeladas), Huevos, Frutas frescas, Lácteos no fermentados, Lácteos fermentados, Quesos, Verduras, hortalizas y derivados</v>
      </c>
      <c r="Q60" s="96"/>
      <c r="R60" s="96" t="s">
        <v>2</v>
      </c>
      <c r="S60" s="96"/>
      <c r="T60" s="96" t="s">
        <v>2</v>
      </c>
      <c r="U60" s="96"/>
      <c r="V60" s="96"/>
      <c r="W60" s="96"/>
      <c r="X60" s="96"/>
      <c r="Y60" s="96"/>
      <c r="Z60" s="96"/>
      <c r="AA60" s="96" t="s">
        <v>2</v>
      </c>
      <c r="AB60" s="96"/>
      <c r="AC60" s="96"/>
      <c r="AD60" s="96"/>
      <c r="AE60" s="96"/>
      <c r="AF60" s="96"/>
      <c r="AG60" s="96" t="s">
        <v>2</v>
      </c>
      <c r="AH60" s="96" t="s">
        <v>2</v>
      </c>
      <c r="AI60" s="96" t="s">
        <v>2</v>
      </c>
      <c r="AJ60" s="96"/>
      <c r="AK60" s="96"/>
      <c r="AL60" s="96"/>
      <c r="AM60" s="96" t="s">
        <v>2</v>
      </c>
      <c r="AN60" s="96"/>
      <c r="AO60" s="96" t="s">
        <v>2</v>
      </c>
      <c r="AP60" s="96" t="s">
        <v>1</v>
      </c>
      <c r="AQ60" s="96" t="s">
        <v>1</v>
      </c>
      <c r="AR60" s="96" t="s">
        <v>1</v>
      </c>
      <c r="AS60" s="96" t="s">
        <v>1</v>
      </c>
      <c r="AT60" s="96" t="s">
        <v>1</v>
      </c>
      <c r="AU60" s="96" t="s">
        <v>2</v>
      </c>
      <c r="AV60" s="96" t="s">
        <v>1</v>
      </c>
      <c r="AW60" s="96" t="s">
        <v>92</v>
      </c>
      <c r="AX60" s="98">
        <v>0</v>
      </c>
      <c r="AY60" s="98">
        <v>0</v>
      </c>
      <c r="AZ60" s="98">
        <v>0</v>
      </c>
      <c r="BA60" s="98">
        <v>0</v>
      </c>
      <c r="BB60" s="98">
        <v>0</v>
      </c>
      <c r="BC60" s="98">
        <v>0</v>
      </c>
      <c r="BD60" s="98">
        <v>0</v>
      </c>
      <c r="BE60" s="98">
        <v>0</v>
      </c>
      <c r="BF60" s="98">
        <v>0.25</v>
      </c>
      <c r="BG60" s="98">
        <v>0.25</v>
      </c>
      <c r="BH60" s="98">
        <v>10</v>
      </c>
      <c r="BI60" s="97" cm="1">
        <f t="array" ref="BI60">SUM(IF('HABILITADOS Y RECHAZADOS LOTE 1'!$AX60:$BH60&lt;&gt;"", 'HABILITADOS Y RECHAZADOS LOTE 1'!$AX60:$BH60, 0))</f>
        <v>10.5</v>
      </c>
      <c r="BJ60" s="98" t="s">
        <v>362</v>
      </c>
      <c r="BK60" s="98" t="s">
        <v>85</v>
      </c>
      <c r="BL60" s="117" t="s">
        <v>85</v>
      </c>
    </row>
    <row r="61" spans="1:64" s="52" customFormat="1" ht="41.4" hidden="1">
      <c r="A61" s="93">
        <v>1059</v>
      </c>
      <c r="B61" s="123" t="s">
        <v>401</v>
      </c>
      <c r="C61" s="124" t="s">
        <v>402</v>
      </c>
      <c r="D61" s="125" t="s">
        <v>75</v>
      </c>
      <c r="E61" s="126" t="s">
        <v>403</v>
      </c>
      <c r="F61" s="127" t="s">
        <v>77</v>
      </c>
      <c r="G61" s="127" t="s">
        <v>78</v>
      </c>
      <c r="H61" s="128" t="s">
        <v>79</v>
      </c>
      <c r="I61" s="129" t="s">
        <v>404</v>
      </c>
      <c r="J61" s="64" t="s">
        <v>403</v>
      </c>
      <c r="K61" s="129" t="s">
        <v>405</v>
      </c>
      <c r="L61" s="64" t="s">
        <v>1</v>
      </c>
      <c r="M61" s="64" t="s">
        <v>2</v>
      </c>
      <c r="N61" s="130" t="s">
        <v>91</v>
      </c>
      <c r="O61" s="64" t="s">
        <v>85</v>
      </c>
      <c r="P61" s="129" t="str" cm="1">
        <f t="array" ref="P61">_xlfn.TEXTJOIN(", ", TRUE, IF('HABILITADOS Y RECHAZADOS LOTE 1'!$Q61:$AN61="SI", 'HABILITADOS Y RECHAZADOS LOTE 1'!$Q$2:$AN$2, ""))</f>
        <v>Cereales y derivados, Frutas frescas, Leguminosas y derivados, Verduras, hortalizas y derivados</v>
      </c>
      <c r="Q61" s="96" t="s">
        <v>1</v>
      </c>
      <c r="R61" s="96" t="s">
        <v>1</v>
      </c>
      <c r="S61" s="96" t="s">
        <v>1</v>
      </c>
      <c r="T61" s="96" t="s">
        <v>1</v>
      </c>
      <c r="U61" s="96" t="s">
        <v>2</v>
      </c>
      <c r="V61" s="96" t="s">
        <v>1</v>
      </c>
      <c r="W61" s="96" t="s">
        <v>1</v>
      </c>
      <c r="X61" s="96" t="s">
        <v>1</v>
      </c>
      <c r="Y61" s="96" t="s">
        <v>1</v>
      </c>
      <c r="Z61" s="96" t="s">
        <v>1</v>
      </c>
      <c r="AA61" s="96" t="s">
        <v>2</v>
      </c>
      <c r="AB61" s="96" t="s">
        <v>1</v>
      </c>
      <c r="AC61" s="96" t="s">
        <v>1</v>
      </c>
      <c r="AD61" s="96" t="s">
        <v>1</v>
      </c>
      <c r="AE61" s="96" t="s">
        <v>1</v>
      </c>
      <c r="AF61" s="96" t="s">
        <v>1</v>
      </c>
      <c r="AG61" s="96" t="s">
        <v>1</v>
      </c>
      <c r="AH61" s="96" t="s">
        <v>1</v>
      </c>
      <c r="AI61" s="96" t="s">
        <v>1</v>
      </c>
      <c r="AJ61" s="96" t="s">
        <v>2</v>
      </c>
      <c r="AK61" s="96" t="s">
        <v>1</v>
      </c>
      <c r="AL61" s="96" t="s">
        <v>1</v>
      </c>
      <c r="AM61" s="96" t="s">
        <v>2</v>
      </c>
      <c r="AN61" s="96" t="s">
        <v>1</v>
      </c>
      <c r="AO61" s="96" t="s">
        <v>1</v>
      </c>
      <c r="AP61" s="96" t="s">
        <v>1</v>
      </c>
      <c r="AQ61" s="96" t="s">
        <v>1</v>
      </c>
      <c r="AR61" s="96" t="s">
        <v>1</v>
      </c>
      <c r="AS61" s="96" t="s">
        <v>1</v>
      </c>
      <c r="AT61" s="96" t="s">
        <v>1</v>
      </c>
      <c r="AU61" s="96" t="s">
        <v>2</v>
      </c>
      <c r="AV61" s="96" t="s">
        <v>1</v>
      </c>
      <c r="AW61" s="96" t="s">
        <v>92</v>
      </c>
      <c r="AX61" s="98">
        <v>0</v>
      </c>
      <c r="AY61" s="98">
        <v>0</v>
      </c>
      <c r="AZ61" s="98">
        <v>0</v>
      </c>
      <c r="BA61" s="98">
        <v>0</v>
      </c>
      <c r="BB61" s="98">
        <v>0</v>
      </c>
      <c r="BC61" s="98">
        <v>0</v>
      </c>
      <c r="BD61" s="98">
        <v>0</v>
      </c>
      <c r="BE61" s="98">
        <v>0</v>
      </c>
      <c r="BF61" s="98">
        <v>0</v>
      </c>
      <c r="BG61" s="98">
        <v>0</v>
      </c>
      <c r="BH61" s="98">
        <v>0</v>
      </c>
      <c r="BI61" s="97" cm="1">
        <f t="array" ref="BI61">SUM(IF('HABILITADOS Y RECHAZADOS LOTE 1'!$AX61:$BH61&lt;&gt;"", 'HABILITADOS Y RECHAZADOS LOTE 1'!$AX61:$BH61, 0))</f>
        <v>0</v>
      </c>
      <c r="BJ61" s="98" t="s">
        <v>406</v>
      </c>
      <c r="BK61" s="98" t="s">
        <v>85</v>
      </c>
      <c r="BL61" s="117" t="s">
        <v>85</v>
      </c>
    </row>
    <row r="62" spans="1:64" s="52" customFormat="1" ht="179.4" hidden="1">
      <c r="A62" s="93">
        <v>1060</v>
      </c>
      <c r="B62" s="123" t="s">
        <v>407</v>
      </c>
      <c r="C62" s="124" t="s">
        <v>408</v>
      </c>
      <c r="D62" s="125" t="s">
        <v>89</v>
      </c>
      <c r="E62" s="126" t="s">
        <v>409</v>
      </c>
      <c r="F62" s="127" t="s">
        <v>77</v>
      </c>
      <c r="G62" s="127" t="s">
        <v>78</v>
      </c>
      <c r="H62" s="128" t="s">
        <v>79</v>
      </c>
      <c r="I62" s="129" t="s">
        <v>410</v>
      </c>
      <c r="J62" s="64" t="s">
        <v>409</v>
      </c>
      <c r="K62" s="129" t="s">
        <v>411</v>
      </c>
      <c r="L62" s="64" t="s">
        <v>1</v>
      </c>
      <c r="M62" s="64" t="s">
        <v>2</v>
      </c>
      <c r="N62" s="130" t="s">
        <v>83</v>
      </c>
      <c r="O62" s="135" t="s">
        <v>412</v>
      </c>
      <c r="P62" s="64" t="s">
        <v>85</v>
      </c>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8"/>
      <c r="AY62" s="98"/>
      <c r="AZ62" s="98"/>
      <c r="BA62" s="98"/>
      <c r="BB62" s="98"/>
      <c r="BC62" s="98"/>
      <c r="BD62" s="98"/>
      <c r="BE62" s="98"/>
      <c r="BF62" s="98"/>
      <c r="BG62" s="98"/>
      <c r="BH62" s="98"/>
      <c r="BI62" s="97" cm="1">
        <f t="array" ref="BI62">SUM(IF('HABILITADOS Y RECHAZADOS LOTE 1'!$AX62:$BH62&lt;&gt;"", 'HABILITADOS Y RECHAZADOS LOTE 1'!$AX62:$BH62, 0))</f>
        <v>0</v>
      </c>
      <c r="BJ62" s="98" t="s">
        <v>93</v>
      </c>
      <c r="BK62" s="98" t="s">
        <v>85</v>
      </c>
      <c r="BL62" s="117" t="s">
        <v>85</v>
      </c>
    </row>
    <row r="63" spans="1:64" s="52" customFormat="1" ht="110.4" hidden="1">
      <c r="A63" s="93">
        <v>1061</v>
      </c>
      <c r="B63" s="123" t="s">
        <v>413</v>
      </c>
      <c r="C63" s="124" t="s">
        <v>414</v>
      </c>
      <c r="D63" s="125" t="s">
        <v>89</v>
      </c>
      <c r="E63" s="126" t="s">
        <v>415</v>
      </c>
      <c r="F63" s="127" t="s">
        <v>77</v>
      </c>
      <c r="G63" s="127" t="s">
        <v>78</v>
      </c>
      <c r="H63" s="128" t="s">
        <v>79</v>
      </c>
      <c r="I63" s="129" t="s">
        <v>416</v>
      </c>
      <c r="J63" s="64" t="s">
        <v>415</v>
      </c>
      <c r="K63" s="129" t="s">
        <v>417</v>
      </c>
      <c r="L63" s="64" t="s">
        <v>1</v>
      </c>
      <c r="M63" s="64" t="s">
        <v>2</v>
      </c>
      <c r="N63" s="130" t="s">
        <v>91</v>
      </c>
      <c r="O63" s="64" t="s">
        <v>85</v>
      </c>
      <c r="P63" s="129" t="str" cm="1">
        <f t="array" ref="P63">_xlfn.TEXTJOIN(", ", TRUE, IF('HABILITADOS Y RECHAZADOS LOTE 1'!$Q63:$AN63="SI", 'HABILITADOS Y RECHAZADOS LOTE 1'!$Q$2:$AN$2, ""))</f>
        <v>Carnes Frescas (Refrigeradas o Congeladas), Huevos, Cereales y derivados, Alimentos manufacturados, Enlatados cárnicos y derivados, Frutas frescas, Amasijos, Galletas, Productos de panificación, Grasas, aceites y derivados, Lácteos no fermentados, Lácteos fermentados, Quesos, Leguminosas y derivados, Verduras, hortalizas y derivados, Bebidas</v>
      </c>
      <c r="Q63" s="96"/>
      <c r="R63" s="96" t="s">
        <v>2</v>
      </c>
      <c r="S63" s="96"/>
      <c r="T63" s="96" t="s">
        <v>2</v>
      </c>
      <c r="U63" s="96" t="s">
        <v>2</v>
      </c>
      <c r="V63" s="96" t="s">
        <v>2</v>
      </c>
      <c r="W63" s="96" t="s">
        <v>2</v>
      </c>
      <c r="X63" s="96"/>
      <c r="Y63" s="96"/>
      <c r="Z63" s="96"/>
      <c r="AA63" s="96" t="s">
        <v>2</v>
      </c>
      <c r="AB63" s="96"/>
      <c r="AC63" s="96" t="s">
        <v>2</v>
      </c>
      <c r="AD63" s="96" t="s">
        <v>2</v>
      </c>
      <c r="AE63" s="96" t="s">
        <v>2</v>
      </c>
      <c r="AF63" s="96" t="s">
        <v>2</v>
      </c>
      <c r="AG63" s="96" t="s">
        <v>2</v>
      </c>
      <c r="AH63" s="96" t="s">
        <v>2</v>
      </c>
      <c r="AI63" s="96" t="s">
        <v>2</v>
      </c>
      <c r="AJ63" s="96" t="s">
        <v>2</v>
      </c>
      <c r="AK63" s="96"/>
      <c r="AL63" s="96"/>
      <c r="AM63" s="96" t="s">
        <v>2</v>
      </c>
      <c r="AN63" s="96" t="s">
        <v>2</v>
      </c>
      <c r="AO63" s="96" t="s">
        <v>1</v>
      </c>
      <c r="AP63" s="96" t="s">
        <v>1</v>
      </c>
      <c r="AQ63" s="96" t="s">
        <v>1</v>
      </c>
      <c r="AR63" s="96" t="s">
        <v>2</v>
      </c>
      <c r="AS63" s="96" t="s">
        <v>1</v>
      </c>
      <c r="AT63" s="96" t="s">
        <v>1</v>
      </c>
      <c r="AU63" s="96" t="s">
        <v>2</v>
      </c>
      <c r="AV63" s="96" t="s">
        <v>1</v>
      </c>
      <c r="AW63" s="96" t="s">
        <v>99</v>
      </c>
      <c r="AX63" s="98">
        <v>0</v>
      </c>
      <c r="AY63" s="98">
        <v>6</v>
      </c>
      <c r="AZ63" s="98">
        <v>0</v>
      </c>
      <c r="BA63" s="98">
        <v>1</v>
      </c>
      <c r="BB63" s="98">
        <v>0</v>
      </c>
      <c r="BC63" s="98">
        <v>0</v>
      </c>
      <c r="BD63" s="98">
        <v>0</v>
      </c>
      <c r="BE63" s="98">
        <v>0</v>
      </c>
      <c r="BF63" s="98">
        <v>0</v>
      </c>
      <c r="BG63" s="98">
        <v>0.25</v>
      </c>
      <c r="BH63" s="98">
        <v>0</v>
      </c>
      <c r="BI63" s="97" cm="1">
        <f t="array" ref="BI63">SUM(IF('HABILITADOS Y RECHAZADOS LOTE 1'!$AX63:$BH63&lt;&gt;"", 'HABILITADOS Y RECHAZADOS LOTE 1'!$AX63:$BH63, 0))</f>
        <v>7.25</v>
      </c>
      <c r="BJ63" s="98" t="s">
        <v>206</v>
      </c>
      <c r="BK63" s="98" t="s">
        <v>85</v>
      </c>
      <c r="BL63" s="117" t="s">
        <v>85</v>
      </c>
    </row>
    <row r="64" spans="1:64" s="52" customFormat="1" ht="55.2" hidden="1">
      <c r="A64" s="93">
        <v>1062</v>
      </c>
      <c r="B64" s="123" t="s">
        <v>418</v>
      </c>
      <c r="C64" s="124" t="s">
        <v>419</v>
      </c>
      <c r="D64" s="125" t="s">
        <v>89</v>
      </c>
      <c r="E64" s="126" t="s">
        <v>420</v>
      </c>
      <c r="F64" s="127" t="s">
        <v>77</v>
      </c>
      <c r="G64" s="127" t="s">
        <v>78</v>
      </c>
      <c r="H64" s="128" t="s">
        <v>79</v>
      </c>
      <c r="I64" s="129"/>
      <c r="J64" s="64" t="s">
        <v>421</v>
      </c>
      <c r="K64" s="129"/>
      <c r="L64" s="64" t="s">
        <v>1</v>
      </c>
      <c r="M64" s="64" t="s">
        <v>2</v>
      </c>
      <c r="N64" s="130" t="s">
        <v>91</v>
      </c>
      <c r="O64" s="64" t="s">
        <v>85</v>
      </c>
      <c r="P64" s="129" t="str" cm="1">
        <f t="array" ref="P64">_xlfn.TEXTJOIN(", ", TRUE, IF('HABILITADOS Y RECHAZADOS LOTE 1'!$Q64:$AN64="SI", 'HABILITADOS Y RECHAZADOS LOTE 1'!$Q$2:$AN$2, ""))</f>
        <v>Carnes Frescas (Refrigeradas o Congeladas), Huevos, Conservas de frutas/ hortalizas/ leguminosas, Frutas frescas, Galletas, Quesos, Verduras, hortalizas y derivados</v>
      </c>
      <c r="Q64" s="96" t="s">
        <v>1</v>
      </c>
      <c r="R64" s="96" t="s">
        <v>2</v>
      </c>
      <c r="S64" s="96" t="s">
        <v>1</v>
      </c>
      <c r="T64" s="96" t="s">
        <v>2</v>
      </c>
      <c r="U64" s="96" t="s">
        <v>1</v>
      </c>
      <c r="V64" s="96" t="s">
        <v>1</v>
      </c>
      <c r="W64" s="96" t="s">
        <v>1</v>
      </c>
      <c r="X64" s="96" t="s">
        <v>2</v>
      </c>
      <c r="Y64" s="96" t="s">
        <v>1</v>
      </c>
      <c r="Z64" s="96" t="s">
        <v>1</v>
      </c>
      <c r="AA64" s="96" t="s">
        <v>2</v>
      </c>
      <c r="AB64" s="96" t="s">
        <v>1</v>
      </c>
      <c r="AC64" s="96" t="s">
        <v>1</v>
      </c>
      <c r="AD64" s="96" t="s">
        <v>2</v>
      </c>
      <c r="AE64" s="96" t="s">
        <v>1</v>
      </c>
      <c r="AF64" s="96" t="s">
        <v>1</v>
      </c>
      <c r="AG64" s="96" t="s">
        <v>1</v>
      </c>
      <c r="AH64" s="96" t="s">
        <v>1</v>
      </c>
      <c r="AI64" s="96" t="s">
        <v>2</v>
      </c>
      <c r="AJ64" s="96" t="s">
        <v>1</v>
      </c>
      <c r="AK64" s="96" t="s">
        <v>1</v>
      </c>
      <c r="AL64" s="96" t="s">
        <v>1</v>
      </c>
      <c r="AM64" s="96" t="s">
        <v>2</v>
      </c>
      <c r="AN64" s="96" t="s">
        <v>1</v>
      </c>
      <c r="AO64" s="96" t="s">
        <v>1</v>
      </c>
      <c r="AP64" s="96" t="s">
        <v>1</v>
      </c>
      <c r="AQ64" s="96" t="s">
        <v>1</v>
      </c>
      <c r="AR64" s="96" t="s">
        <v>1</v>
      </c>
      <c r="AS64" s="96" t="s">
        <v>1</v>
      </c>
      <c r="AT64" s="96" t="s">
        <v>1</v>
      </c>
      <c r="AU64" s="96" t="s">
        <v>1</v>
      </c>
      <c r="AV64" s="96" t="s">
        <v>1</v>
      </c>
      <c r="AW64" s="96" t="s">
        <v>92</v>
      </c>
      <c r="AX64" s="98">
        <v>0</v>
      </c>
      <c r="AY64" s="98">
        <v>0</v>
      </c>
      <c r="AZ64" s="98">
        <v>0</v>
      </c>
      <c r="BA64" s="98">
        <v>0</v>
      </c>
      <c r="BB64" s="98">
        <v>0</v>
      </c>
      <c r="BC64" s="98">
        <v>0</v>
      </c>
      <c r="BD64" s="98">
        <v>0</v>
      </c>
      <c r="BE64" s="98">
        <v>0</v>
      </c>
      <c r="BF64" s="98">
        <v>0</v>
      </c>
      <c r="BG64" s="98">
        <v>0.25</v>
      </c>
      <c r="BH64" s="98">
        <v>0</v>
      </c>
      <c r="BI64" s="97" cm="1">
        <f t="array" ref="BI64">SUM(IF('HABILITADOS Y RECHAZADOS LOTE 1'!$AX64:$BH64&lt;&gt;"", 'HABILITADOS Y RECHAZADOS LOTE 1'!$AX64:$BH64, 0))</f>
        <v>0.25</v>
      </c>
      <c r="BJ64" s="98" t="s">
        <v>153</v>
      </c>
      <c r="BK64" s="98" t="s">
        <v>85</v>
      </c>
      <c r="BL64" s="117" t="s">
        <v>85</v>
      </c>
    </row>
    <row r="65" spans="1:64" s="52" customFormat="1" ht="27.6" hidden="1">
      <c r="A65" s="93">
        <v>1063</v>
      </c>
      <c r="B65" s="123" t="s">
        <v>422</v>
      </c>
      <c r="C65" s="124" t="s">
        <v>423</v>
      </c>
      <c r="D65" s="125" t="s">
        <v>89</v>
      </c>
      <c r="E65" s="126" t="s">
        <v>424</v>
      </c>
      <c r="F65" s="127" t="s">
        <v>78</v>
      </c>
      <c r="G65" s="127" t="s">
        <v>78</v>
      </c>
      <c r="H65" s="128" t="s">
        <v>91</v>
      </c>
      <c r="I65" s="129"/>
      <c r="J65" s="64" t="s">
        <v>424</v>
      </c>
      <c r="K65" s="129"/>
      <c r="L65" s="64"/>
      <c r="M65" s="64" t="s">
        <v>85</v>
      </c>
      <c r="N65" s="128" t="s">
        <v>91</v>
      </c>
      <c r="O65" s="64" t="s">
        <v>85</v>
      </c>
      <c r="P65" s="129" t="str" cm="1">
        <f t="array" ref="P65">_xlfn.TEXTJOIN(", ", TRUE, IF('HABILITADOS Y RECHAZADOS LOTE 1'!$Q65:$AN65="SI", 'HABILITADOS Y RECHAZADOS LOTE 1'!$Q$2:$AN$2, ""))</f>
        <v>Cereales y derivados, Frutas frescas, Verduras, hortalizas y derivados, Bebidas</v>
      </c>
      <c r="Q65" s="96"/>
      <c r="R65" s="96"/>
      <c r="S65" s="96"/>
      <c r="T65" s="96"/>
      <c r="U65" s="96" t="s">
        <v>2</v>
      </c>
      <c r="V65" s="96"/>
      <c r="W65" s="96"/>
      <c r="X65" s="96"/>
      <c r="Y65" s="96"/>
      <c r="Z65" s="96"/>
      <c r="AA65" s="96" t="s">
        <v>2</v>
      </c>
      <c r="AB65" s="96"/>
      <c r="AC65" s="96"/>
      <c r="AD65" s="96"/>
      <c r="AE65" s="96"/>
      <c r="AF65" s="96"/>
      <c r="AG65" s="96"/>
      <c r="AH65" s="96"/>
      <c r="AI65" s="96"/>
      <c r="AJ65" s="96"/>
      <c r="AK65" s="96"/>
      <c r="AL65" s="96"/>
      <c r="AM65" s="96" t="s">
        <v>2</v>
      </c>
      <c r="AN65" s="96" t="s">
        <v>2</v>
      </c>
      <c r="AO65" s="96" t="s">
        <v>1</v>
      </c>
      <c r="AP65" s="96" t="s">
        <v>1</v>
      </c>
      <c r="AQ65" s="96" t="s">
        <v>1</v>
      </c>
      <c r="AR65" s="96" t="s">
        <v>1</v>
      </c>
      <c r="AS65" s="96" t="s">
        <v>1</v>
      </c>
      <c r="AT65" s="96" t="s">
        <v>1</v>
      </c>
      <c r="AU65" s="96" t="s">
        <v>2</v>
      </c>
      <c r="AV65" s="96" t="s">
        <v>1</v>
      </c>
      <c r="AW65" s="96" t="s">
        <v>92</v>
      </c>
      <c r="AX65" s="98">
        <v>0</v>
      </c>
      <c r="AY65" s="98">
        <v>0</v>
      </c>
      <c r="AZ65" s="98">
        <v>0</v>
      </c>
      <c r="BA65" s="98">
        <v>0</v>
      </c>
      <c r="BB65" s="98">
        <v>0</v>
      </c>
      <c r="BC65" s="98">
        <v>10</v>
      </c>
      <c r="BD65" s="98">
        <v>0</v>
      </c>
      <c r="BE65" s="98">
        <v>0</v>
      </c>
      <c r="BF65" s="98">
        <v>0</v>
      </c>
      <c r="BG65" s="98">
        <v>0.25</v>
      </c>
      <c r="BH65" s="98">
        <v>0</v>
      </c>
      <c r="BI65" s="97" cm="1">
        <f t="array" ref="BI65">SUM(IF('HABILITADOS Y RECHAZADOS LOTE 1'!$AX65:$BH65&lt;&gt;"", 'HABILITADOS Y RECHAZADOS LOTE 1'!$AX65:$BH65, 0))</f>
        <v>10.25</v>
      </c>
      <c r="BJ65" s="98" t="s">
        <v>216</v>
      </c>
      <c r="BK65" s="98" t="s">
        <v>85</v>
      </c>
      <c r="BL65" s="117" t="s">
        <v>85</v>
      </c>
    </row>
    <row r="66" spans="1:64" s="52" customFormat="1" ht="151.80000000000001" hidden="1">
      <c r="A66" s="93">
        <v>1064</v>
      </c>
      <c r="B66" s="123" t="s">
        <v>425</v>
      </c>
      <c r="C66" s="124" t="s">
        <v>426</v>
      </c>
      <c r="D66" s="125" t="s">
        <v>89</v>
      </c>
      <c r="E66" s="126" t="s">
        <v>427</v>
      </c>
      <c r="F66" s="127" t="s">
        <v>77</v>
      </c>
      <c r="G66" s="127" t="s">
        <v>77</v>
      </c>
      <c r="H66" s="128" t="s">
        <v>79</v>
      </c>
      <c r="I66" s="129" t="s">
        <v>428</v>
      </c>
      <c r="J66" s="64" t="s">
        <v>427</v>
      </c>
      <c r="K66" s="129" t="s">
        <v>429</v>
      </c>
      <c r="L66" s="64"/>
      <c r="M66" s="64" t="s">
        <v>2</v>
      </c>
      <c r="N66" s="130" t="s">
        <v>91</v>
      </c>
      <c r="O66" s="64" t="s">
        <v>85</v>
      </c>
      <c r="P66" s="129" t="str" cm="1">
        <f t="array" ref="P66">_xlfn.TEXTJOIN(", ", TRUE, IF('HABILITADOS Y RECHAZADOS LOTE 1'!$Q66:$AN66="SI", 'HABILITADOS Y RECHAZADOS LOTE 1'!$Q$2:$AN$2, ""))</f>
        <v>Huevos, Verduras, hortalizas y derivados</v>
      </c>
      <c r="Q66" s="96" t="s">
        <v>1</v>
      </c>
      <c r="R66" s="96" t="s">
        <v>1</v>
      </c>
      <c r="S66" s="96" t="s">
        <v>1</v>
      </c>
      <c r="T66" s="96" t="s">
        <v>2</v>
      </c>
      <c r="U66" s="96" t="s">
        <v>1</v>
      </c>
      <c r="V66" s="96" t="s">
        <v>1</v>
      </c>
      <c r="W66" s="96" t="s">
        <v>1</v>
      </c>
      <c r="X66" s="96" t="s">
        <v>1</v>
      </c>
      <c r="Y66" s="96" t="s">
        <v>1</v>
      </c>
      <c r="Z66" s="96" t="s">
        <v>1</v>
      </c>
      <c r="AA66" s="96" t="s">
        <v>1</v>
      </c>
      <c r="AB66" s="96" t="s">
        <v>1</v>
      </c>
      <c r="AC66" s="96" t="s">
        <v>1</v>
      </c>
      <c r="AD66" s="96" t="s">
        <v>1</v>
      </c>
      <c r="AE66" s="96" t="s">
        <v>1</v>
      </c>
      <c r="AF66" s="96" t="s">
        <v>1</v>
      </c>
      <c r="AG66" s="96" t="s">
        <v>1</v>
      </c>
      <c r="AH66" s="96" t="s">
        <v>1</v>
      </c>
      <c r="AI66" s="96" t="s">
        <v>1</v>
      </c>
      <c r="AJ66" s="96" t="s">
        <v>1</v>
      </c>
      <c r="AK66" s="96" t="s">
        <v>1</v>
      </c>
      <c r="AL66" s="96" t="s">
        <v>1</v>
      </c>
      <c r="AM66" s="96" t="s">
        <v>2</v>
      </c>
      <c r="AN66" s="96" t="s">
        <v>1</v>
      </c>
      <c r="AO66" s="96" t="s">
        <v>1</v>
      </c>
      <c r="AP66" s="96" t="s">
        <v>1</v>
      </c>
      <c r="AQ66" s="96" t="s">
        <v>1</v>
      </c>
      <c r="AR66" s="96" t="s">
        <v>1</v>
      </c>
      <c r="AS66" s="96" t="s">
        <v>1</v>
      </c>
      <c r="AT66" s="96" t="s">
        <v>1</v>
      </c>
      <c r="AU66" s="96" t="s">
        <v>1</v>
      </c>
      <c r="AV66" s="96" t="s">
        <v>1</v>
      </c>
      <c r="AW66" s="96" t="s">
        <v>92</v>
      </c>
      <c r="AX66" s="98">
        <v>6</v>
      </c>
      <c r="AY66" s="98">
        <v>6</v>
      </c>
      <c r="AZ66" s="98">
        <v>0</v>
      </c>
      <c r="BA66" s="98">
        <v>0</v>
      </c>
      <c r="BB66" s="98">
        <v>0</v>
      </c>
      <c r="BC66" s="98">
        <v>0</v>
      </c>
      <c r="BD66" s="98">
        <v>0</v>
      </c>
      <c r="BE66" s="98">
        <v>0</v>
      </c>
      <c r="BF66" s="98">
        <v>0</v>
      </c>
      <c r="BG66" s="98">
        <v>0</v>
      </c>
      <c r="BH66" s="98">
        <v>0</v>
      </c>
      <c r="BI66" s="97" cm="1">
        <f t="array" ref="BI66">SUM(IF('HABILITADOS Y RECHAZADOS LOTE 1'!$AX66:$BH66&lt;&gt;"", 'HABILITADOS Y RECHAZADOS LOTE 1'!$AX66:$BH66, 0))</f>
        <v>12</v>
      </c>
      <c r="BJ66" s="98" t="s">
        <v>86</v>
      </c>
      <c r="BK66" s="98" t="s">
        <v>85</v>
      </c>
      <c r="BL66" s="117" t="s">
        <v>85</v>
      </c>
    </row>
    <row r="67" spans="1:64" s="52" customFormat="1" ht="151.80000000000001" hidden="1">
      <c r="A67" s="93">
        <v>1065</v>
      </c>
      <c r="B67" s="123" t="s">
        <v>430</v>
      </c>
      <c r="C67" s="124" t="s">
        <v>431</v>
      </c>
      <c r="D67" s="125"/>
      <c r="E67" s="126" t="s">
        <v>432</v>
      </c>
      <c r="F67" s="127" t="s">
        <v>77</v>
      </c>
      <c r="G67" s="127" t="s">
        <v>78</v>
      </c>
      <c r="H67" s="128" t="s">
        <v>79</v>
      </c>
      <c r="I67" s="129" t="s">
        <v>433</v>
      </c>
      <c r="J67" s="64" t="s">
        <v>432</v>
      </c>
      <c r="K67" s="129" t="s">
        <v>434</v>
      </c>
      <c r="L67" s="64" t="s">
        <v>1</v>
      </c>
      <c r="M67" s="64" t="s">
        <v>1</v>
      </c>
      <c r="N67" s="130" t="s">
        <v>83</v>
      </c>
      <c r="O67" s="134" t="s">
        <v>274</v>
      </c>
      <c r="P67" s="64" t="s">
        <v>85</v>
      </c>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8"/>
      <c r="AY67" s="98"/>
      <c r="AZ67" s="98"/>
      <c r="BA67" s="98"/>
      <c r="BB67" s="98"/>
      <c r="BC67" s="98"/>
      <c r="BD67" s="98"/>
      <c r="BE67" s="98"/>
      <c r="BF67" s="98"/>
      <c r="BG67" s="98"/>
      <c r="BH67" s="98"/>
      <c r="BI67" s="97" cm="1">
        <f t="array" ref="BI67">SUM(IF('HABILITADOS Y RECHAZADOS LOTE 1'!$AX67:$BH67&lt;&gt;"", 'HABILITADOS Y RECHAZADOS LOTE 1'!$AX67:$BH67, 0))</f>
        <v>0</v>
      </c>
      <c r="BJ67" s="98" t="s">
        <v>435</v>
      </c>
      <c r="BK67" s="98" t="s">
        <v>85</v>
      </c>
      <c r="BL67" s="117" t="s">
        <v>85</v>
      </c>
    </row>
    <row r="68" spans="1:64" s="52" customFormat="1" ht="55.2" hidden="1">
      <c r="A68" s="93">
        <v>1066</v>
      </c>
      <c r="B68" s="123" t="s">
        <v>418</v>
      </c>
      <c r="C68" s="124" t="s">
        <v>436</v>
      </c>
      <c r="D68" s="125" t="s">
        <v>224</v>
      </c>
      <c r="E68" s="126" t="s">
        <v>437</v>
      </c>
      <c r="F68" s="64" t="s">
        <v>77</v>
      </c>
      <c r="G68" s="64" t="s">
        <v>78</v>
      </c>
      <c r="H68" s="128" t="s">
        <v>79</v>
      </c>
      <c r="I68" s="129" t="s">
        <v>416</v>
      </c>
      <c r="J68" s="64" t="s">
        <v>437</v>
      </c>
      <c r="K68" s="129" t="s">
        <v>417</v>
      </c>
      <c r="L68" s="64"/>
      <c r="M68" s="64" t="s">
        <v>2</v>
      </c>
      <c r="N68" s="130" t="s">
        <v>91</v>
      </c>
      <c r="O68" s="64" t="s">
        <v>85</v>
      </c>
      <c r="P68" s="129" t="str" cm="1">
        <f t="array" ref="P68">_xlfn.TEXTJOIN(", ", TRUE, IF('HABILITADOS Y RECHAZADOS LOTE 1'!$Q68:$AN68="SI", 'HABILITADOS Y RECHAZADOS LOTE 1'!$Q$2:$AN$2, ""))</f>
        <v>Carnes Frescas (Refrigeradas o Congeladas), Huevos, Conservas de frutas/ hortalizas/ leguminosas, Frutas frescas, Galletas, Leguminosas y derivados, Verduras, hortalizas y derivados</v>
      </c>
      <c r="Q68" s="96" t="s">
        <v>1</v>
      </c>
      <c r="R68" s="96" t="s">
        <v>2</v>
      </c>
      <c r="S68" s="96" t="s">
        <v>1</v>
      </c>
      <c r="T68" s="96" t="s">
        <v>2</v>
      </c>
      <c r="U68" s="96" t="s">
        <v>1</v>
      </c>
      <c r="V68" s="96" t="s">
        <v>1</v>
      </c>
      <c r="W68" s="96" t="s">
        <v>1</v>
      </c>
      <c r="X68" s="96" t="s">
        <v>2</v>
      </c>
      <c r="Y68" s="96" t="s">
        <v>1</v>
      </c>
      <c r="Z68" s="96" t="s">
        <v>1</v>
      </c>
      <c r="AA68" s="96" t="s">
        <v>2</v>
      </c>
      <c r="AB68" s="96" t="s">
        <v>1</v>
      </c>
      <c r="AC68" s="96" t="s">
        <v>1</v>
      </c>
      <c r="AD68" s="96" t="s">
        <v>2</v>
      </c>
      <c r="AE68" s="96" t="s">
        <v>1</v>
      </c>
      <c r="AF68" s="96" t="s">
        <v>1</v>
      </c>
      <c r="AG68" s="96" t="s">
        <v>1</v>
      </c>
      <c r="AH68" s="96" t="s">
        <v>1</v>
      </c>
      <c r="AI68" s="96" t="s">
        <v>1</v>
      </c>
      <c r="AJ68" s="96" t="s">
        <v>2</v>
      </c>
      <c r="AK68" s="96" t="s">
        <v>1</v>
      </c>
      <c r="AL68" s="96" t="s">
        <v>1</v>
      </c>
      <c r="AM68" s="96" t="s">
        <v>2</v>
      </c>
      <c r="AN68" s="96" t="s">
        <v>1</v>
      </c>
      <c r="AO68" s="96" t="s">
        <v>2</v>
      </c>
      <c r="AP68" s="96" t="s">
        <v>1</v>
      </c>
      <c r="AQ68" s="96" t="s">
        <v>1</v>
      </c>
      <c r="AR68" s="96" t="s">
        <v>1</v>
      </c>
      <c r="AS68" s="96" t="s">
        <v>1</v>
      </c>
      <c r="AT68" s="96" t="s">
        <v>1</v>
      </c>
      <c r="AU68" s="96" t="s">
        <v>2</v>
      </c>
      <c r="AV68" s="96" t="s">
        <v>1</v>
      </c>
      <c r="AW68" s="96" t="s">
        <v>92</v>
      </c>
      <c r="AX68" s="98">
        <v>0</v>
      </c>
      <c r="AY68" s="98">
        <v>6</v>
      </c>
      <c r="AZ68" s="98">
        <v>0</v>
      </c>
      <c r="BA68" s="98">
        <v>0</v>
      </c>
      <c r="BB68" s="98">
        <v>0</v>
      </c>
      <c r="BC68" s="98">
        <v>0</v>
      </c>
      <c r="BD68" s="98">
        <v>0</v>
      </c>
      <c r="BE68" s="98">
        <v>0</v>
      </c>
      <c r="BF68" s="98">
        <v>0.25</v>
      </c>
      <c r="BG68" s="98">
        <v>0.25</v>
      </c>
      <c r="BH68" s="98">
        <v>10</v>
      </c>
      <c r="BI68" s="97" cm="1">
        <f t="array" ref="BI68">SUM(IF('HABILITADOS Y RECHAZADOS LOTE 1'!$AX68:$BH68&lt;&gt;"", 'HABILITADOS Y RECHAZADOS LOTE 1'!$AX68:$BH68, 0))</f>
        <v>16.5</v>
      </c>
      <c r="BJ68" s="98" t="s">
        <v>438</v>
      </c>
      <c r="BK68" s="98" t="s">
        <v>85</v>
      </c>
      <c r="BL68" s="117" t="s">
        <v>85</v>
      </c>
    </row>
    <row r="69" spans="1:64" s="52" customFormat="1" ht="55.2" hidden="1">
      <c r="A69" s="93">
        <v>1067</v>
      </c>
      <c r="B69" s="123" t="s">
        <v>418</v>
      </c>
      <c r="C69" s="124" t="s">
        <v>439</v>
      </c>
      <c r="D69" s="125" t="s">
        <v>224</v>
      </c>
      <c r="E69" s="126" t="s">
        <v>440</v>
      </c>
      <c r="F69" s="64" t="s">
        <v>77</v>
      </c>
      <c r="G69" s="64" t="s">
        <v>78</v>
      </c>
      <c r="H69" s="128" t="s">
        <v>79</v>
      </c>
      <c r="I69" s="129" t="s">
        <v>416</v>
      </c>
      <c r="J69" s="64" t="s">
        <v>441</v>
      </c>
      <c r="K69" s="129" t="s">
        <v>417</v>
      </c>
      <c r="L69" s="64"/>
      <c r="M69" s="64" t="s">
        <v>2</v>
      </c>
      <c r="N69" s="130" t="s">
        <v>91</v>
      </c>
      <c r="O69" s="64" t="s">
        <v>85</v>
      </c>
      <c r="P69" s="129" t="str" cm="1">
        <f t="array" ref="P69">_xlfn.TEXTJOIN(", ", TRUE, IF('HABILITADOS Y RECHAZADOS LOTE 1'!$Q69:$AN69="SI", 'HABILITADOS Y RECHAZADOS LOTE 1'!$Q$2:$AN$2, ""))</f>
        <v>Carnes Frescas (Refrigeradas o Congeladas), Huevos, Conservas de frutas/ hortalizas/ leguminosas, Frutas frescas, Galletas, Leguminosas y derivados, Verduras, hortalizas y derivados</v>
      </c>
      <c r="Q69" s="96" t="s">
        <v>1</v>
      </c>
      <c r="R69" s="96" t="s">
        <v>2</v>
      </c>
      <c r="S69" s="96" t="s">
        <v>1</v>
      </c>
      <c r="T69" s="96" t="s">
        <v>2</v>
      </c>
      <c r="U69" s="96" t="s">
        <v>1</v>
      </c>
      <c r="V69" s="96" t="s">
        <v>1</v>
      </c>
      <c r="W69" s="96" t="s">
        <v>1</v>
      </c>
      <c r="X69" s="96" t="s">
        <v>2</v>
      </c>
      <c r="Y69" s="96" t="s">
        <v>1</v>
      </c>
      <c r="Z69" s="96" t="s">
        <v>1</v>
      </c>
      <c r="AA69" s="96" t="s">
        <v>2</v>
      </c>
      <c r="AB69" s="96" t="s">
        <v>1</v>
      </c>
      <c r="AC69" s="96" t="s">
        <v>1</v>
      </c>
      <c r="AD69" s="96" t="s">
        <v>2</v>
      </c>
      <c r="AE69" s="96" t="s">
        <v>1</v>
      </c>
      <c r="AF69" s="96" t="s">
        <v>1</v>
      </c>
      <c r="AG69" s="96" t="s">
        <v>1</v>
      </c>
      <c r="AH69" s="96" t="s">
        <v>1</v>
      </c>
      <c r="AI69" s="96" t="s">
        <v>1</v>
      </c>
      <c r="AJ69" s="96" t="s">
        <v>2</v>
      </c>
      <c r="AK69" s="96" t="s">
        <v>1</v>
      </c>
      <c r="AL69" s="96" t="s">
        <v>1</v>
      </c>
      <c r="AM69" s="96" t="s">
        <v>2</v>
      </c>
      <c r="AN69" s="96" t="s">
        <v>1</v>
      </c>
      <c r="AO69" s="96" t="s">
        <v>2</v>
      </c>
      <c r="AP69" s="96" t="s">
        <v>1</v>
      </c>
      <c r="AQ69" s="96" t="s">
        <v>1</v>
      </c>
      <c r="AR69" s="96" t="s">
        <v>1</v>
      </c>
      <c r="AS69" s="96" t="s">
        <v>1</v>
      </c>
      <c r="AT69" s="96" t="s">
        <v>2</v>
      </c>
      <c r="AU69" s="96" t="s">
        <v>2</v>
      </c>
      <c r="AV69" s="96" t="s">
        <v>1</v>
      </c>
      <c r="AW69" s="96" t="s">
        <v>92</v>
      </c>
      <c r="AX69" s="98">
        <v>6</v>
      </c>
      <c r="AY69" s="98">
        <v>6</v>
      </c>
      <c r="AZ69" s="98">
        <v>0</v>
      </c>
      <c r="BA69" s="98">
        <v>0</v>
      </c>
      <c r="BB69" s="98">
        <v>0</v>
      </c>
      <c r="BC69" s="98">
        <v>0</v>
      </c>
      <c r="BD69" s="98">
        <v>0</v>
      </c>
      <c r="BE69" s="98">
        <v>0</v>
      </c>
      <c r="BF69" s="98">
        <v>0.25</v>
      </c>
      <c r="BG69" s="98">
        <v>0.25</v>
      </c>
      <c r="BH69" s="98">
        <v>10</v>
      </c>
      <c r="BI69" s="97" cm="1">
        <f t="array" ref="BI69">SUM(IF('HABILITADOS Y RECHAZADOS LOTE 1'!$AX69:$BH69&lt;&gt;"", 'HABILITADOS Y RECHAZADOS LOTE 1'!$AX69:$BH69, 0))</f>
        <v>22.5</v>
      </c>
      <c r="BJ69" s="98" t="s">
        <v>438</v>
      </c>
      <c r="BK69" s="98" t="s">
        <v>85</v>
      </c>
      <c r="BL69" s="117" t="s">
        <v>85</v>
      </c>
    </row>
    <row r="70" spans="1:64" s="52" customFormat="1" ht="55.2" hidden="1">
      <c r="A70" s="93">
        <v>1068</v>
      </c>
      <c r="B70" s="123" t="s">
        <v>418</v>
      </c>
      <c r="C70" s="124" t="s">
        <v>442</v>
      </c>
      <c r="D70" s="125" t="s">
        <v>224</v>
      </c>
      <c r="E70" s="126" t="s">
        <v>443</v>
      </c>
      <c r="F70" s="64" t="s">
        <v>77</v>
      </c>
      <c r="G70" s="64" t="s">
        <v>78</v>
      </c>
      <c r="H70" s="128" t="s">
        <v>79</v>
      </c>
      <c r="I70" s="129" t="s">
        <v>416</v>
      </c>
      <c r="J70" s="64" t="s">
        <v>443</v>
      </c>
      <c r="K70" s="129" t="s">
        <v>417</v>
      </c>
      <c r="L70" s="64"/>
      <c r="M70" s="64" t="s">
        <v>2</v>
      </c>
      <c r="N70" s="130" t="s">
        <v>91</v>
      </c>
      <c r="O70" s="64" t="s">
        <v>85</v>
      </c>
      <c r="P70" s="129" t="str" cm="1">
        <f t="array" ref="P70">_xlfn.TEXTJOIN(", ", TRUE, IF('HABILITADOS Y RECHAZADOS LOTE 1'!$Q70:$AN70="SI", 'HABILITADOS Y RECHAZADOS LOTE 1'!$Q$2:$AN$2, ""))</f>
        <v>Carnes Frescas (Refrigeradas o Congeladas), Huevos, Conservas de frutas/ hortalizas/ leguminosas, Frutas frescas, Galletas, Leguminosas y derivados, Verduras, hortalizas y derivados</v>
      </c>
      <c r="Q70" s="96" t="s">
        <v>1</v>
      </c>
      <c r="R70" s="96" t="s">
        <v>2</v>
      </c>
      <c r="S70" s="96" t="s">
        <v>1</v>
      </c>
      <c r="T70" s="96" t="s">
        <v>2</v>
      </c>
      <c r="U70" s="96" t="s">
        <v>1</v>
      </c>
      <c r="V70" s="96" t="s">
        <v>1</v>
      </c>
      <c r="W70" s="96" t="s">
        <v>1</v>
      </c>
      <c r="X70" s="96" t="s">
        <v>2</v>
      </c>
      <c r="Y70" s="96" t="s">
        <v>1</v>
      </c>
      <c r="Z70" s="96" t="s">
        <v>1</v>
      </c>
      <c r="AA70" s="96" t="s">
        <v>2</v>
      </c>
      <c r="AB70" s="96" t="s">
        <v>1</v>
      </c>
      <c r="AC70" s="96" t="s">
        <v>1</v>
      </c>
      <c r="AD70" s="96" t="s">
        <v>2</v>
      </c>
      <c r="AE70" s="96" t="s">
        <v>1</v>
      </c>
      <c r="AF70" s="96" t="s">
        <v>1</v>
      </c>
      <c r="AG70" s="96" t="s">
        <v>1</v>
      </c>
      <c r="AH70" s="96" t="s">
        <v>1</v>
      </c>
      <c r="AI70" s="96" t="s">
        <v>1</v>
      </c>
      <c r="AJ70" s="96" t="s">
        <v>2</v>
      </c>
      <c r="AK70" s="96" t="s">
        <v>1</v>
      </c>
      <c r="AL70" s="96" t="s">
        <v>1</v>
      </c>
      <c r="AM70" s="96" t="s">
        <v>2</v>
      </c>
      <c r="AN70" s="96" t="s">
        <v>1</v>
      </c>
      <c r="AO70" s="96" t="s">
        <v>2</v>
      </c>
      <c r="AP70" s="96" t="s">
        <v>1</v>
      </c>
      <c r="AQ70" s="96" t="s">
        <v>1</v>
      </c>
      <c r="AR70" s="96" t="s">
        <v>1</v>
      </c>
      <c r="AS70" s="96" t="s">
        <v>1</v>
      </c>
      <c r="AT70" s="96" t="s">
        <v>2</v>
      </c>
      <c r="AU70" s="96" t="s">
        <v>2</v>
      </c>
      <c r="AV70" s="96" t="s">
        <v>1</v>
      </c>
      <c r="AW70" s="96" t="s">
        <v>92</v>
      </c>
      <c r="AX70" s="98">
        <v>0</v>
      </c>
      <c r="AY70" s="98">
        <v>6</v>
      </c>
      <c r="AZ70" s="98">
        <v>0</v>
      </c>
      <c r="BA70" s="98">
        <v>0</v>
      </c>
      <c r="BB70" s="98">
        <v>0</v>
      </c>
      <c r="BC70" s="98">
        <v>0</v>
      </c>
      <c r="BD70" s="98">
        <v>0</v>
      </c>
      <c r="BE70" s="98">
        <v>0</v>
      </c>
      <c r="BF70" s="98">
        <v>0.25</v>
      </c>
      <c r="BG70" s="98">
        <v>0.25</v>
      </c>
      <c r="BH70" s="98">
        <v>10</v>
      </c>
      <c r="BI70" s="97" cm="1">
        <f t="array" ref="BI70">SUM(IF('HABILITADOS Y RECHAZADOS LOTE 1'!$AX70:$BH70&lt;&gt;"", 'HABILITADOS Y RECHAZADOS LOTE 1'!$AX70:$BH70, 0))</f>
        <v>16.5</v>
      </c>
      <c r="BJ70" s="98" t="s">
        <v>438</v>
      </c>
      <c r="BK70" s="98" t="s">
        <v>85</v>
      </c>
      <c r="BL70" s="117" t="s">
        <v>85</v>
      </c>
    </row>
    <row r="71" spans="1:64" s="52" customFormat="1" ht="41.4" hidden="1">
      <c r="A71" s="93">
        <v>1069</v>
      </c>
      <c r="B71" s="123" t="s">
        <v>444</v>
      </c>
      <c r="C71" s="124" t="s">
        <v>445</v>
      </c>
      <c r="D71" s="125" t="s">
        <v>224</v>
      </c>
      <c r="E71" s="126" t="s">
        <v>446</v>
      </c>
      <c r="F71" s="127" t="s">
        <v>77</v>
      </c>
      <c r="G71" s="127" t="s">
        <v>78</v>
      </c>
      <c r="H71" s="128" t="s">
        <v>79</v>
      </c>
      <c r="I71" s="129" t="s">
        <v>226</v>
      </c>
      <c r="J71" s="64" t="s">
        <v>446</v>
      </c>
      <c r="K71" s="129" t="s">
        <v>400</v>
      </c>
      <c r="L71" s="64" t="s">
        <v>1</v>
      </c>
      <c r="M71" s="64" t="s">
        <v>2</v>
      </c>
      <c r="N71" s="130" t="s">
        <v>91</v>
      </c>
      <c r="O71" s="64" t="s">
        <v>85</v>
      </c>
      <c r="P71" s="129" t="str" cm="1">
        <f t="array" ref="P71">_xlfn.TEXTJOIN(", ", TRUE, IF('HABILITADOS Y RECHAZADOS LOTE 1'!$Q71:$AN71="SI", 'HABILITADOS Y RECHAZADOS LOTE 1'!$Q$2:$AN$2, ""))</f>
        <v>Verduras, hortalizas y derivados</v>
      </c>
      <c r="Q71" s="96" t="s">
        <v>1</v>
      </c>
      <c r="R71" s="96" t="s">
        <v>1</v>
      </c>
      <c r="S71" s="96" t="s">
        <v>1</v>
      </c>
      <c r="T71" s="96" t="s">
        <v>1</v>
      </c>
      <c r="U71" s="96" t="s">
        <v>1</v>
      </c>
      <c r="V71" s="96" t="s">
        <v>1</v>
      </c>
      <c r="W71" s="96" t="s">
        <v>1</v>
      </c>
      <c r="X71" s="96" t="s">
        <v>1</v>
      </c>
      <c r="Y71" s="96" t="s">
        <v>1</v>
      </c>
      <c r="Z71" s="96" t="s">
        <v>1</v>
      </c>
      <c r="AA71" s="96" t="s">
        <v>1</v>
      </c>
      <c r="AB71" s="96" t="s">
        <v>1</v>
      </c>
      <c r="AC71" s="96" t="s">
        <v>1</v>
      </c>
      <c r="AD71" s="96" t="s">
        <v>1</v>
      </c>
      <c r="AE71" s="96" t="s">
        <v>1</v>
      </c>
      <c r="AF71" s="96" t="s">
        <v>1</v>
      </c>
      <c r="AG71" s="96" t="s">
        <v>1</v>
      </c>
      <c r="AH71" s="96" t="s">
        <v>1</v>
      </c>
      <c r="AI71" s="96" t="s">
        <v>1</v>
      </c>
      <c r="AJ71" s="96" t="s">
        <v>1</v>
      </c>
      <c r="AK71" s="96" t="s">
        <v>1</v>
      </c>
      <c r="AL71" s="96" t="s">
        <v>1</v>
      </c>
      <c r="AM71" s="96" t="s">
        <v>2</v>
      </c>
      <c r="AN71" s="96" t="s">
        <v>1</v>
      </c>
      <c r="AO71" s="96" t="s">
        <v>1</v>
      </c>
      <c r="AP71" s="96" t="s">
        <v>1</v>
      </c>
      <c r="AQ71" s="96" t="s">
        <v>1</v>
      </c>
      <c r="AR71" s="96" t="s">
        <v>1</v>
      </c>
      <c r="AS71" s="96" t="s">
        <v>1</v>
      </c>
      <c r="AT71" s="96" t="s">
        <v>1</v>
      </c>
      <c r="AU71" s="96" t="s">
        <v>2</v>
      </c>
      <c r="AV71" s="96" t="s">
        <v>1</v>
      </c>
      <c r="AW71" s="96" t="s">
        <v>92</v>
      </c>
      <c r="AX71" s="98">
        <v>6</v>
      </c>
      <c r="AY71" s="98">
        <v>6</v>
      </c>
      <c r="AZ71" s="98">
        <v>0</v>
      </c>
      <c r="BA71" s="98">
        <v>0</v>
      </c>
      <c r="BB71" s="98">
        <v>0</v>
      </c>
      <c r="BC71" s="98">
        <v>0</v>
      </c>
      <c r="BD71" s="98">
        <v>0</v>
      </c>
      <c r="BE71" s="98">
        <v>0</v>
      </c>
      <c r="BF71" s="98">
        <v>0</v>
      </c>
      <c r="BG71" s="98">
        <v>0.25</v>
      </c>
      <c r="BH71" s="98">
        <v>10</v>
      </c>
      <c r="BI71" s="97" cm="1">
        <f t="array" ref="BI71">SUM(IF('HABILITADOS Y RECHAZADOS LOTE 1'!$AX71:$BH71&lt;&gt;"", 'HABILITADOS Y RECHAZADOS LOTE 1'!$AX71:$BH71, 0))</f>
        <v>22.25</v>
      </c>
      <c r="BJ71" s="98" t="s">
        <v>305</v>
      </c>
      <c r="BK71" s="98" t="s">
        <v>85</v>
      </c>
      <c r="BL71" s="117" t="s">
        <v>85</v>
      </c>
    </row>
    <row r="72" spans="1:64" s="52" customFormat="1" ht="193.2" hidden="1">
      <c r="A72" s="93">
        <v>1070</v>
      </c>
      <c r="B72" s="123" t="s">
        <v>73</v>
      </c>
      <c r="C72" s="124" t="s">
        <v>447</v>
      </c>
      <c r="D72" s="125" t="s">
        <v>75</v>
      </c>
      <c r="E72" s="126" t="s">
        <v>448</v>
      </c>
      <c r="F72" s="127" t="s">
        <v>77</v>
      </c>
      <c r="G72" s="127" t="s">
        <v>77</v>
      </c>
      <c r="H72" s="128" t="s">
        <v>79</v>
      </c>
      <c r="I72" s="129" t="s">
        <v>449</v>
      </c>
      <c r="J72" s="64" t="s">
        <v>448</v>
      </c>
      <c r="K72" s="129" t="s">
        <v>450</v>
      </c>
      <c r="L72" s="64" t="s">
        <v>1</v>
      </c>
      <c r="M72" s="64" t="s">
        <v>146</v>
      </c>
      <c r="N72" s="130" t="s">
        <v>83</v>
      </c>
      <c r="O72" s="129" t="s">
        <v>451</v>
      </c>
      <c r="P72" s="64" t="s">
        <v>85</v>
      </c>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8"/>
      <c r="AY72" s="98"/>
      <c r="AZ72" s="98"/>
      <c r="BA72" s="98"/>
      <c r="BB72" s="98"/>
      <c r="BC72" s="98"/>
      <c r="BD72" s="98"/>
      <c r="BE72" s="98"/>
      <c r="BF72" s="98"/>
      <c r="BG72" s="98"/>
      <c r="BH72" s="98"/>
      <c r="BI72" s="97" cm="1">
        <f t="array" ref="BI72">SUM(IF('HABILITADOS Y RECHAZADOS LOTE 1'!$AX72:$BH72&lt;&gt;"", 'HABILITADOS Y RECHAZADOS LOTE 1'!$AX72:$BH72, 0))</f>
        <v>0</v>
      </c>
      <c r="BJ72" s="98" t="s">
        <v>395</v>
      </c>
      <c r="BK72" s="98" t="s">
        <v>85</v>
      </c>
      <c r="BL72" s="117" t="s">
        <v>85</v>
      </c>
    </row>
    <row r="73" spans="1:64" s="52" customFormat="1" ht="124.2" hidden="1">
      <c r="A73" s="93">
        <v>1071</v>
      </c>
      <c r="B73" s="123" t="s">
        <v>452</v>
      </c>
      <c r="C73" s="124" t="s">
        <v>453</v>
      </c>
      <c r="D73" s="125" t="s">
        <v>89</v>
      </c>
      <c r="E73" s="126" t="s">
        <v>454</v>
      </c>
      <c r="F73" s="127" t="s">
        <v>77</v>
      </c>
      <c r="G73" s="127" t="s">
        <v>77</v>
      </c>
      <c r="H73" s="128" t="s">
        <v>79</v>
      </c>
      <c r="I73" s="129" t="s">
        <v>455</v>
      </c>
      <c r="J73" s="64" t="s">
        <v>454</v>
      </c>
      <c r="K73" s="129" t="s">
        <v>456</v>
      </c>
      <c r="L73" s="64" t="s">
        <v>1</v>
      </c>
      <c r="M73" s="64" t="s">
        <v>2</v>
      </c>
      <c r="N73" s="130" t="s">
        <v>91</v>
      </c>
      <c r="O73" s="64" t="s">
        <v>85</v>
      </c>
      <c r="P73" s="129" t="str" cm="1">
        <f t="array" ref="P73">_xlfn.TEXTJOIN(", ", TRUE, IF('HABILITADOS Y RECHAZADOS LOTE 1'!$Q73:$AN73="SI", 'HABILITADOS Y RECHAZADOS LOTE 1'!$Q$2:$AN$2, ""))</f>
        <v>Huevos, Frutas frescas, Pescados y mariscos, Verduras, hortalizas y derivados</v>
      </c>
      <c r="Q73" s="96" t="s">
        <v>1</v>
      </c>
      <c r="R73" s="96" t="s">
        <v>1</v>
      </c>
      <c r="S73" s="96" t="s">
        <v>1</v>
      </c>
      <c r="T73" s="96" t="s">
        <v>2</v>
      </c>
      <c r="U73" s="96" t="s">
        <v>1</v>
      </c>
      <c r="V73" s="96" t="s">
        <v>1</v>
      </c>
      <c r="W73" s="96" t="s">
        <v>1</v>
      </c>
      <c r="X73" s="96" t="s">
        <v>1</v>
      </c>
      <c r="Y73" s="96" t="s">
        <v>1</v>
      </c>
      <c r="Z73" s="96" t="s">
        <v>1</v>
      </c>
      <c r="AA73" s="96" t="s">
        <v>2</v>
      </c>
      <c r="AB73" s="96" t="s">
        <v>1</v>
      </c>
      <c r="AC73" s="96" t="s">
        <v>1</v>
      </c>
      <c r="AD73" s="96" t="s">
        <v>1</v>
      </c>
      <c r="AE73" s="96" t="s">
        <v>1</v>
      </c>
      <c r="AF73" s="96" t="s">
        <v>1</v>
      </c>
      <c r="AG73" s="96" t="s">
        <v>1</v>
      </c>
      <c r="AH73" s="96" t="s">
        <v>1</v>
      </c>
      <c r="AI73" s="96" t="s">
        <v>1</v>
      </c>
      <c r="AJ73" s="96" t="s">
        <v>1</v>
      </c>
      <c r="AK73" s="96" t="s">
        <v>2</v>
      </c>
      <c r="AL73" s="96" t="s">
        <v>1</v>
      </c>
      <c r="AM73" s="96" t="s">
        <v>2</v>
      </c>
      <c r="AN73" s="96" t="s">
        <v>1</v>
      </c>
      <c r="AO73" s="96" t="s">
        <v>1</v>
      </c>
      <c r="AP73" s="96" t="s">
        <v>1</v>
      </c>
      <c r="AQ73" s="96" t="s">
        <v>1</v>
      </c>
      <c r="AR73" s="96" t="s">
        <v>1</v>
      </c>
      <c r="AS73" s="96" t="s">
        <v>1</v>
      </c>
      <c r="AT73" s="96" t="s">
        <v>1</v>
      </c>
      <c r="AU73" s="96" t="s">
        <v>2</v>
      </c>
      <c r="AV73" s="96" t="s">
        <v>1</v>
      </c>
      <c r="AW73" s="96" t="s">
        <v>92</v>
      </c>
      <c r="AX73" s="98">
        <v>0</v>
      </c>
      <c r="AY73" s="98">
        <v>0</v>
      </c>
      <c r="AZ73" s="98">
        <v>6</v>
      </c>
      <c r="BA73" s="98">
        <v>0</v>
      </c>
      <c r="BB73" s="98">
        <v>0</v>
      </c>
      <c r="BC73" s="98">
        <v>0</v>
      </c>
      <c r="BD73" s="98">
        <v>0</v>
      </c>
      <c r="BE73" s="98">
        <v>0</v>
      </c>
      <c r="BF73" s="98">
        <v>0.25</v>
      </c>
      <c r="BG73" s="98">
        <v>0.25</v>
      </c>
      <c r="BH73" s="98">
        <v>0</v>
      </c>
      <c r="BI73" s="97" cm="1">
        <f t="array" ref="BI73">SUM(IF('HABILITADOS Y RECHAZADOS LOTE 1'!$AX73:$BH73&lt;&gt;"", 'HABILITADOS Y RECHAZADOS LOTE 1'!$AX73:$BH73, 0))</f>
        <v>6.5</v>
      </c>
      <c r="BJ73" s="98" t="s">
        <v>268</v>
      </c>
      <c r="BK73" s="98" t="s">
        <v>85</v>
      </c>
      <c r="BL73" s="117" t="s">
        <v>85</v>
      </c>
    </row>
    <row r="74" spans="1:64" s="52" customFormat="1" ht="27.6" hidden="1">
      <c r="A74" s="93">
        <v>1072</v>
      </c>
      <c r="B74" s="123" t="s">
        <v>457</v>
      </c>
      <c r="C74" s="124" t="s">
        <v>458</v>
      </c>
      <c r="D74" s="125" t="s">
        <v>89</v>
      </c>
      <c r="E74" s="126" t="s">
        <v>459</v>
      </c>
      <c r="F74" s="127" t="s">
        <v>78</v>
      </c>
      <c r="G74" s="127" t="s">
        <v>78</v>
      </c>
      <c r="H74" s="128" t="s">
        <v>91</v>
      </c>
      <c r="I74" s="129"/>
      <c r="J74" s="64" t="s">
        <v>460</v>
      </c>
      <c r="K74" s="129"/>
      <c r="L74" s="64"/>
      <c r="M74" s="64" t="s">
        <v>85</v>
      </c>
      <c r="N74" s="128" t="s">
        <v>91</v>
      </c>
      <c r="O74" s="64" t="s">
        <v>85</v>
      </c>
      <c r="P74" s="129" t="str" cm="1">
        <f t="array" ref="P74">_xlfn.TEXTJOIN(", ", TRUE, IF('HABILITADOS Y RECHAZADOS LOTE 1'!$Q74:$AN74="SI", 'HABILITADOS Y RECHAZADOS LOTE 1'!$Q$2:$AN$2, ""))</f>
        <v>Carnes Frescas (Refrigeradas o Congeladas), Derivados cárnicos</v>
      </c>
      <c r="Q74" s="96"/>
      <c r="R74" s="96" t="s">
        <v>2</v>
      </c>
      <c r="S74" s="96" t="s">
        <v>2</v>
      </c>
      <c r="T74" s="96"/>
      <c r="U74" s="96"/>
      <c r="V74" s="96"/>
      <c r="W74" s="96"/>
      <c r="X74" s="96"/>
      <c r="Y74" s="96"/>
      <c r="Z74" s="96"/>
      <c r="AA74" s="96"/>
      <c r="AB74" s="96"/>
      <c r="AC74" s="96"/>
      <c r="AD74" s="96"/>
      <c r="AE74" s="96"/>
      <c r="AF74" s="96"/>
      <c r="AG74" s="96"/>
      <c r="AH74" s="96"/>
      <c r="AI74" s="96"/>
      <c r="AJ74" s="96"/>
      <c r="AK74" s="96"/>
      <c r="AL74" s="96"/>
      <c r="AM74" s="96"/>
      <c r="AN74" s="96"/>
      <c r="AO74" s="96" t="s">
        <v>1</v>
      </c>
      <c r="AP74" s="96" t="s">
        <v>1</v>
      </c>
      <c r="AQ74" s="96" t="s">
        <v>1</v>
      </c>
      <c r="AR74" s="96" t="s">
        <v>1</v>
      </c>
      <c r="AS74" s="96" t="s">
        <v>1</v>
      </c>
      <c r="AT74" s="96" t="s">
        <v>1</v>
      </c>
      <c r="AU74" s="96" t="s">
        <v>1</v>
      </c>
      <c r="AV74" s="96" t="s">
        <v>1</v>
      </c>
      <c r="AW74" s="96" t="s">
        <v>92</v>
      </c>
      <c r="AX74" s="98">
        <v>0</v>
      </c>
      <c r="AY74" s="98">
        <v>6</v>
      </c>
      <c r="AZ74" s="98">
        <v>0</v>
      </c>
      <c r="BA74" s="98">
        <v>0</v>
      </c>
      <c r="BB74" s="98">
        <v>0</v>
      </c>
      <c r="BC74" s="98">
        <v>0</v>
      </c>
      <c r="BD74" s="98">
        <v>0</v>
      </c>
      <c r="BE74" s="98">
        <v>0</v>
      </c>
      <c r="BF74" s="98">
        <v>0</v>
      </c>
      <c r="BG74" s="98">
        <v>0.25</v>
      </c>
      <c r="BH74" s="98">
        <v>0</v>
      </c>
      <c r="BI74" s="97" cm="1">
        <f t="array" ref="BI74">SUM(IF('HABILITADOS Y RECHAZADOS LOTE 1'!$AX74:$BH74&lt;&gt;"", 'HABILITADOS Y RECHAZADOS LOTE 1'!$AX74:$BH74, 0))</f>
        <v>6.25</v>
      </c>
      <c r="BJ74" s="98" t="s">
        <v>159</v>
      </c>
      <c r="BK74" s="98" t="s">
        <v>85</v>
      </c>
      <c r="BL74" s="117" t="s">
        <v>85</v>
      </c>
    </row>
    <row r="75" spans="1:64" s="52" customFormat="1" ht="55.2" hidden="1">
      <c r="A75" s="93">
        <v>1073</v>
      </c>
      <c r="B75" s="123" t="s">
        <v>418</v>
      </c>
      <c r="C75" s="124" t="s">
        <v>461</v>
      </c>
      <c r="D75" s="125" t="s">
        <v>224</v>
      </c>
      <c r="E75" s="126" t="s">
        <v>462</v>
      </c>
      <c r="F75" s="64" t="s">
        <v>77</v>
      </c>
      <c r="G75" s="64" t="s">
        <v>78</v>
      </c>
      <c r="H75" s="128" t="s">
        <v>79</v>
      </c>
      <c r="I75" s="129" t="s">
        <v>416</v>
      </c>
      <c r="J75" s="64" t="s">
        <v>463</v>
      </c>
      <c r="K75" s="129" t="s">
        <v>417</v>
      </c>
      <c r="L75" s="64" t="s">
        <v>1</v>
      </c>
      <c r="M75" s="64" t="s">
        <v>2</v>
      </c>
      <c r="N75" s="130" t="s">
        <v>91</v>
      </c>
      <c r="O75" s="64" t="s">
        <v>85</v>
      </c>
      <c r="P75" s="129" t="str" cm="1">
        <f t="array" ref="P75">_xlfn.TEXTJOIN(", ", TRUE, IF('HABILITADOS Y RECHAZADOS LOTE 1'!$Q75:$AN75="SI", 'HABILITADOS Y RECHAZADOS LOTE 1'!$Q$2:$AN$2, ""))</f>
        <v>Carnes Frescas (Refrigeradas o Congeladas), Huevos, Conservas de frutas/ hortalizas/ leguminosas, Frutas frescas, Galletas, Leguminosas y derivados, Verduras, hortalizas y derivados</v>
      </c>
      <c r="Q75" s="96" t="s">
        <v>1</v>
      </c>
      <c r="R75" s="96" t="s">
        <v>2</v>
      </c>
      <c r="S75" s="96" t="s">
        <v>1</v>
      </c>
      <c r="T75" s="96" t="s">
        <v>2</v>
      </c>
      <c r="U75" s="96" t="s">
        <v>1</v>
      </c>
      <c r="V75" s="96" t="s">
        <v>1</v>
      </c>
      <c r="W75" s="96" t="s">
        <v>1</v>
      </c>
      <c r="X75" s="96" t="s">
        <v>2</v>
      </c>
      <c r="Y75" s="96" t="s">
        <v>1</v>
      </c>
      <c r="Z75" s="96" t="s">
        <v>1</v>
      </c>
      <c r="AA75" s="96" t="s">
        <v>2</v>
      </c>
      <c r="AB75" s="96" t="s">
        <v>1</v>
      </c>
      <c r="AC75" s="96" t="s">
        <v>1</v>
      </c>
      <c r="AD75" s="96" t="s">
        <v>2</v>
      </c>
      <c r="AE75" s="96" t="s">
        <v>1</v>
      </c>
      <c r="AF75" s="96" t="s">
        <v>1</v>
      </c>
      <c r="AG75" s="96" t="s">
        <v>1</v>
      </c>
      <c r="AH75" s="96" t="s">
        <v>1</v>
      </c>
      <c r="AI75" s="96" t="s">
        <v>1</v>
      </c>
      <c r="AJ75" s="96" t="s">
        <v>2</v>
      </c>
      <c r="AK75" s="96" t="s">
        <v>1</v>
      </c>
      <c r="AL75" s="96" t="s">
        <v>1</v>
      </c>
      <c r="AM75" s="96" t="s">
        <v>2</v>
      </c>
      <c r="AN75" s="96" t="s">
        <v>1</v>
      </c>
      <c r="AO75" s="96" t="s">
        <v>1</v>
      </c>
      <c r="AP75" s="96" t="s">
        <v>1</v>
      </c>
      <c r="AQ75" s="96" t="s">
        <v>1</v>
      </c>
      <c r="AR75" s="96" t="s">
        <v>1</v>
      </c>
      <c r="AS75" s="96" t="s">
        <v>1</v>
      </c>
      <c r="AT75" s="96" t="s">
        <v>1</v>
      </c>
      <c r="AU75" s="96" t="s">
        <v>2</v>
      </c>
      <c r="AV75" s="96" t="s">
        <v>1</v>
      </c>
      <c r="AW75" s="96" t="s">
        <v>92</v>
      </c>
      <c r="AX75" s="98">
        <v>6</v>
      </c>
      <c r="AY75" s="98">
        <v>6</v>
      </c>
      <c r="AZ75" s="98">
        <v>0</v>
      </c>
      <c r="BA75" s="98">
        <v>0</v>
      </c>
      <c r="BB75" s="98">
        <v>0</v>
      </c>
      <c r="BC75" s="98">
        <v>0</v>
      </c>
      <c r="BD75" s="98">
        <v>0</v>
      </c>
      <c r="BE75" s="98">
        <v>0</v>
      </c>
      <c r="BF75" s="98">
        <v>0.25</v>
      </c>
      <c r="BG75" s="98">
        <v>0.25</v>
      </c>
      <c r="BH75" s="98">
        <v>10</v>
      </c>
      <c r="BI75" s="97" cm="1">
        <f t="array" ref="BI75">SUM(IF('HABILITADOS Y RECHAZADOS LOTE 1'!$AX75:$BH75&lt;&gt;"", 'HABILITADOS Y RECHAZADOS LOTE 1'!$AX75:$BH75, 0))</f>
        <v>22.5</v>
      </c>
      <c r="BJ75" s="101" t="s">
        <v>438</v>
      </c>
      <c r="BK75" s="98" t="s">
        <v>85</v>
      </c>
      <c r="BL75" s="117" t="s">
        <v>85</v>
      </c>
    </row>
    <row r="76" spans="1:64" s="52" customFormat="1" ht="69" hidden="1">
      <c r="A76" s="93">
        <v>1074</v>
      </c>
      <c r="B76" s="123" t="s">
        <v>464</v>
      </c>
      <c r="C76" s="124" t="s">
        <v>465</v>
      </c>
      <c r="D76" s="125" t="s">
        <v>224</v>
      </c>
      <c r="E76" s="126" t="s">
        <v>466</v>
      </c>
      <c r="F76" s="127" t="s">
        <v>77</v>
      </c>
      <c r="G76" s="127" t="s">
        <v>78</v>
      </c>
      <c r="H76" s="128" t="s">
        <v>79</v>
      </c>
      <c r="I76" s="129" t="s">
        <v>467</v>
      </c>
      <c r="J76" s="64" t="s">
        <v>466</v>
      </c>
      <c r="K76" s="129" t="s">
        <v>468</v>
      </c>
      <c r="L76" s="64"/>
      <c r="M76" s="64" t="s">
        <v>2</v>
      </c>
      <c r="N76" s="130" t="s">
        <v>91</v>
      </c>
      <c r="O76" s="64" t="s">
        <v>85</v>
      </c>
      <c r="P76" s="129" t="str" cm="1">
        <f t="array" ref="P76">_xlfn.TEXTJOIN(", ", TRUE, IF('HABILITADOS Y RECHAZADOS LOTE 1'!$Q76:$AN76="SI", 'HABILITADOS Y RECHAZADOS LOTE 1'!$Q$2:$AN$2, ""))</f>
        <v>Alimentos nativos, Carnes Frescas (Refrigeradas o Congeladas), Derivados cárnicos, Huevos, Amasijos, Productos de panificación, Lácteos no fermentados, Verduras, hortalizas y derivados</v>
      </c>
      <c r="Q76" s="96" t="s">
        <v>2</v>
      </c>
      <c r="R76" s="96" t="s">
        <v>2</v>
      </c>
      <c r="S76" s="96" t="s">
        <v>2</v>
      </c>
      <c r="T76" s="96" t="s">
        <v>2</v>
      </c>
      <c r="U76" s="96" t="s">
        <v>1</v>
      </c>
      <c r="V76" s="96" t="s">
        <v>1</v>
      </c>
      <c r="W76" s="96" t="s">
        <v>1</v>
      </c>
      <c r="X76" s="96" t="s">
        <v>1</v>
      </c>
      <c r="Y76" s="96" t="s">
        <v>1</v>
      </c>
      <c r="Z76" s="96" t="s">
        <v>1</v>
      </c>
      <c r="AA76" s="96" t="s">
        <v>1</v>
      </c>
      <c r="AB76" s="96" t="s">
        <v>1</v>
      </c>
      <c r="AC76" s="96" t="s">
        <v>2</v>
      </c>
      <c r="AD76" s="96" t="s">
        <v>1</v>
      </c>
      <c r="AE76" s="96" t="s">
        <v>2</v>
      </c>
      <c r="AF76" s="96" t="s">
        <v>1</v>
      </c>
      <c r="AG76" s="96" t="s">
        <v>2</v>
      </c>
      <c r="AH76" s="96" t="s">
        <v>1</v>
      </c>
      <c r="AI76" s="96" t="s">
        <v>1</v>
      </c>
      <c r="AJ76" s="96" t="s">
        <v>1</v>
      </c>
      <c r="AK76" s="96" t="s">
        <v>1</v>
      </c>
      <c r="AL76" s="96" t="s">
        <v>1</v>
      </c>
      <c r="AM76" s="96" t="s">
        <v>2</v>
      </c>
      <c r="AN76" s="96" t="s">
        <v>1</v>
      </c>
      <c r="AO76" s="96" t="s">
        <v>2</v>
      </c>
      <c r="AP76" s="96" t="s">
        <v>1</v>
      </c>
      <c r="AQ76" s="96" t="s">
        <v>1</v>
      </c>
      <c r="AR76" s="96" t="s">
        <v>1</v>
      </c>
      <c r="AS76" s="96" t="s">
        <v>1</v>
      </c>
      <c r="AT76" s="96" t="s">
        <v>2</v>
      </c>
      <c r="AU76" s="96" t="s">
        <v>2</v>
      </c>
      <c r="AV76" s="96" t="s">
        <v>1</v>
      </c>
      <c r="AW76" s="96" t="s">
        <v>92</v>
      </c>
      <c r="AX76" s="98">
        <v>6</v>
      </c>
      <c r="AY76" s="98">
        <v>6</v>
      </c>
      <c r="AZ76" s="98">
        <v>0</v>
      </c>
      <c r="BA76" s="98">
        <v>0</v>
      </c>
      <c r="BB76" s="98">
        <v>0</v>
      </c>
      <c r="BC76" s="98">
        <v>10</v>
      </c>
      <c r="BD76" s="98">
        <v>10</v>
      </c>
      <c r="BE76" s="98">
        <v>0</v>
      </c>
      <c r="BF76" s="98">
        <v>0.25</v>
      </c>
      <c r="BG76" s="98">
        <v>0.25</v>
      </c>
      <c r="BH76" s="98">
        <v>10</v>
      </c>
      <c r="BI76" s="97" cm="1">
        <f t="array" ref="BI76">SUM(IF('HABILITADOS Y RECHAZADOS LOTE 1'!$AX76:$BH76&lt;&gt;"", 'HABILITADOS Y RECHAZADOS LOTE 1'!$AX76:$BH76, 0))</f>
        <v>42.5</v>
      </c>
      <c r="BJ76" s="98" t="s">
        <v>469</v>
      </c>
      <c r="BK76" s="98" t="s">
        <v>85</v>
      </c>
      <c r="BL76" s="117" t="s">
        <v>85</v>
      </c>
    </row>
    <row r="77" spans="1:64" s="52" customFormat="1" ht="69" hidden="1">
      <c r="A77" s="93">
        <v>1075</v>
      </c>
      <c r="B77" s="123" t="s">
        <v>418</v>
      </c>
      <c r="C77" s="124" t="s">
        <v>470</v>
      </c>
      <c r="D77" s="125" t="s">
        <v>224</v>
      </c>
      <c r="E77" s="126" t="s">
        <v>471</v>
      </c>
      <c r="F77" s="127" t="s">
        <v>78</v>
      </c>
      <c r="G77" s="127" t="s">
        <v>77</v>
      </c>
      <c r="H77" s="128" t="s">
        <v>79</v>
      </c>
      <c r="I77" s="129" t="s">
        <v>184</v>
      </c>
      <c r="J77" s="64" t="s">
        <v>471</v>
      </c>
      <c r="K77" s="129" t="s">
        <v>472</v>
      </c>
      <c r="L77" s="64" t="s">
        <v>1</v>
      </c>
      <c r="M77" s="64" t="s">
        <v>2</v>
      </c>
      <c r="N77" s="130" t="s">
        <v>91</v>
      </c>
      <c r="O77" s="64" t="s">
        <v>85</v>
      </c>
      <c r="P77" s="129" t="str" cm="1">
        <f t="array" ref="P77">_xlfn.TEXTJOIN(", ", TRUE, IF('HABILITADOS Y RECHAZADOS LOTE 1'!$Q77:$AN77="SI", 'HABILITADOS Y RECHAZADOS LOTE 1'!$Q$2:$AN$2, ""))</f>
        <v>Huevos, Conservas de frutas/ hortalizas/ leguminosas, Frutas frescas, Galletas, Leguminosas y derivados, Verduras, hortalizas y derivados</v>
      </c>
      <c r="Q77" s="96" t="s">
        <v>1</v>
      </c>
      <c r="R77" s="96" t="s">
        <v>1</v>
      </c>
      <c r="S77" s="96" t="s">
        <v>1</v>
      </c>
      <c r="T77" s="96" t="s">
        <v>2</v>
      </c>
      <c r="U77" s="96" t="s">
        <v>1</v>
      </c>
      <c r="V77" s="96" t="s">
        <v>1</v>
      </c>
      <c r="W77" s="96" t="s">
        <v>1</v>
      </c>
      <c r="X77" s="96" t="s">
        <v>2</v>
      </c>
      <c r="Y77" s="96" t="s">
        <v>1</v>
      </c>
      <c r="Z77" s="96" t="s">
        <v>1</v>
      </c>
      <c r="AA77" s="96" t="s">
        <v>2</v>
      </c>
      <c r="AB77" s="96" t="s">
        <v>1</v>
      </c>
      <c r="AC77" s="96" t="s">
        <v>1</v>
      </c>
      <c r="AD77" s="96" t="s">
        <v>2</v>
      </c>
      <c r="AE77" s="96" t="s">
        <v>1</v>
      </c>
      <c r="AF77" s="96" t="s">
        <v>1</v>
      </c>
      <c r="AG77" s="96" t="s">
        <v>1</v>
      </c>
      <c r="AH77" s="96" t="s">
        <v>1</v>
      </c>
      <c r="AI77" s="96" t="s">
        <v>1</v>
      </c>
      <c r="AJ77" s="96" t="s">
        <v>2</v>
      </c>
      <c r="AK77" s="96" t="s">
        <v>1</v>
      </c>
      <c r="AL77" s="96" t="s">
        <v>1</v>
      </c>
      <c r="AM77" s="96" t="s">
        <v>2</v>
      </c>
      <c r="AN77" s="96" t="s">
        <v>1</v>
      </c>
      <c r="AO77" s="96" t="s">
        <v>1</v>
      </c>
      <c r="AP77" s="96" t="s">
        <v>1</v>
      </c>
      <c r="AQ77" s="96" t="s">
        <v>1</v>
      </c>
      <c r="AR77" s="96" t="s">
        <v>1</v>
      </c>
      <c r="AS77" s="96" t="s">
        <v>1</v>
      </c>
      <c r="AT77" s="96" t="s">
        <v>1</v>
      </c>
      <c r="AU77" s="96" t="s">
        <v>2</v>
      </c>
      <c r="AV77" s="96" t="s">
        <v>1</v>
      </c>
      <c r="AW77" s="96" t="s">
        <v>99</v>
      </c>
      <c r="AX77" s="98">
        <v>0</v>
      </c>
      <c r="AY77" s="98">
        <v>0</v>
      </c>
      <c r="AZ77" s="98">
        <v>0</v>
      </c>
      <c r="BA77" s="98">
        <v>0</v>
      </c>
      <c r="BB77" s="98">
        <v>0</v>
      </c>
      <c r="BC77" s="98">
        <v>0</v>
      </c>
      <c r="BD77" s="98">
        <v>0</v>
      </c>
      <c r="BE77" s="98">
        <v>0</v>
      </c>
      <c r="BF77" s="98">
        <v>0</v>
      </c>
      <c r="BG77" s="98">
        <v>0.25</v>
      </c>
      <c r="BH77" s="98">
        <v>0</v>
      </c>
      <c r="BI77" s="97" cm="1">
        <f t="array" ref="BI77">SUM(IF('HABILITADOS Y RECHAZADOS LOTE 1'!$AX77:$BH77&lt;&gt;"", 'HABILITADOS Y RECHAZADOS LOTE 1'!$AX77:$BH77, 0))</f>
        <v>0.25</v>
      </c>
      <c r="BJ77" s="98" t="s">
        <v>153</v>
      </c>
      <c r="BK77" s="98" t="s">
        <v>85</v>
      </c>
      <c r="BL77" s="117" t="s">
        <v>85</v>
      </c>
    </row>
    <row r="78" spans="1:64" s="52" customFormat="1" ht="41.4" hidden="1">
      <c r="A78" s="93">
        <v>1076</v>
      </c>
      <c r="B78" s="123" t="s">
        <v>473</v>
      </c>
      <c r="C78" s="124" t="s">
        <v>474</v>
      </c>
      <c r="D78" s="125" t="s">
        <v>224</v>
      </c>
      <c r="E78" s="126" t="s">
        <v>475</v>
      </c>
      <c r="F78" s="127" t="s">
        <v>77</v>
      </c>
      <c r="G78" s="127" t="s">
        <v>78</v>
      </c>
      <c r="H78" s="128" t="s">
        <v>79</v>
      </c>
      <c r="I78" s="129" t="s">
        <v>97</v>
      </c>
      <c r="J78" s="64" t="s">
        <v>476</v>
      </c>
      <c r="K78" s="129" t="s">
        <v>477</v>
      </c>
      <c r="L78" s="64" t="s">
        <v>1</v>
      </c>
      <c r="M78" s="64" t="s">
        <v>2</v>
      </c>
      <c r="N78" s="130" t="s">
        <v>91</v>
      </c>
      <c r="O78" s="64" t="s">
        <v>85</v>
      </c>
      <c r="P78" s="129" t="str" cm="1">
        <f t="array" ref="P78">_xlfn.TEXTJOIN(", ", TRUE, IF('HABILITADOS Y RECHAZADOS LOTE 1'!$Q78:$AN78="SI", 'HABILITADOS Y RECHAZADOS LOTE 1'!$Q$2:$AN$2, ""))</f>
        <v>Carnes Frescas (Refrigeradas o Congeladas), Huevos, Frutas frescas, Lácteos fermentados, Quesos</v>
      </c>
      <c r="Q78" s="96" t="s">
        <v>1</v>
      </c>
      <c r="R78" s="96" t="s">
        <v>2</v>
      </c>
      <c r="S78" s="96" t="s">
        <v>1</v>
      </c>
      <c r="T78" s="96" t="s">
        <v>2</v>
      </c>
      <c r="U78" s="96" t="s">
        <v>1</v>
      </c>
      <c r="V78" s="96" t="s">
        <v>1</v>
      </c>
      <c r="W78" s="96" t="s">
        <v>1</v>
      </c>
      <c r="X78" s="96" t="s">
        <v>1</v>
      </c>
      <c r="Y78" s="96" t="s">
        <v>1</v>
      </c>
      <c r="Z78" s="96" t="s">
        <v>1</v>
      </c>
      <c r="AA78" s="96" t="s">
        <v>2</v>
      </c>
      <c r="AB78" s="96" t="s">
        <v>1</v>
      </c>
      <c r="AC78" s="96" t="s">
        <v>1</v>
      </c>
      <c r="AD78" s="96" t="s">
        <v>1</v>
      </c>
      <c r="AE78" s="96" t="s">
        <v>1</v>
      </c>
      <c r="AF78" s="96" t="s">
        <v>1</v>
      </c>
      <c r="AG78" s="96" t="s">
        <v>1</v>
      </c>
      <c r="AH78" s="96" t="s">
        <v>2</v>
      </c>
      <c r="AI78" s="96" t="s">
        <v>2</v>
      </c>
      <c r="AJ78" s="96" t="s">
        <v>1</v>
      </c>
      <c r="AK78" s="96" t="s">
        <v>1</v>
      </c>
      <c r="AL78" s="96" t="s">
        <v>1</v>
      </c>
      <c r="AM78" s="96" t="s">
        <v>1</v>
      </c>
      <c r="AN78" s="96" t="s">
        <v>1</v>
      </c>
      <c r="AO78" s="96" t="s">
        <v>1</v>
      </c>
      <c r="AP78" s="96" t="s">
        <v>1</v>
      </c>
      <c r="AQ78" s="96" t="s">
        <v>1</v>
      </c>
      <c r="AR78" s="96" t="s">
        <v>1</v>
      </c>
      <c r="AS78" s="96" t="s">
        <v>1</v>
      </c>
      <c r="AT78" s="96" t="s">
        <v>1</v>
      </c>
      <c r="AU78" s="96" t="s">
        <v>2</v>
      </c>
      <c r="AV78" s="96" t="s">
        <v>1</v>
      </c>
      <c r="AW78" s="96" t="s">
        <v>92</v>
      </c>
      <c r="AX78" s="98">
        <v>6</v>
      </c>
      <c r="AY78" s="98">
        <v>6</v>
      </c>
      <c r="AZ78" s="98">
        <v>0</v>
      </c>
      <c r="BA78" s="98">
        <v>0</v>
      </c>
      <c r="BB78" s="98">
        <v>0</v>
      </c>
      <c r="BC78" s="98">
        <v>0</v>
      </c>
      <c r="BD78" s="98">
        <v>0</v>
      </c>
      <c r="BE78" s="98">
        <v>0</v>
      </c>
      <c r="BF78" s="98">
        <v>0</v>
      </c>
      <c r="BG78" s="98">
        <v>0.25</v>
      </c>
      <c r="BH78" s="98">
        <v>10</v>
      </c>
      <c r="BI78" s="97" cm="1">
        <f t="array" ref="BI78">SUM(IF('HABILITADOS Y RECHAZADOS LOTE 1'!$AX78:$BH78&lt;&gt;"", 'HABILITADOS Y RECHAZADOS LOTE 1'!$AX78:$BH78, 0))</f>
        <v>22.25</v>
      </c>
      <c r="BJ78" s="98" t="s">
        <v>438</v>
      </c>
      <c r="BK78" s="98" t="s">
        <v>85</v>
      </c>
      <c r="BL78" s="117" t="s">
        <v>85</v>
      </c>
    </row>
    <row r="79" spans="1:64" s="52" customFormat="1" ht="69" hidden="1">
      <c r="A79" s="93">
        <v>1077</v>
      </c>
      <c r="B79" s="123" t="s">
        <v>478</v>
      </c>
      <c r="C79" s="124" t="s">
        <v>479</v>
      </c>
      <c r="D79" s="125" t="s">
        <v>89</v>
      </c>
      <c r="E79" s="126" t="s">
        <v>480</v>
      </c>
      <c r="F79" s="127" t="s">
        <v>77</v>
      </c>
      <c r="G79" s="127" t="s">
        <v>77</v>
      </c>
      <c r="H79" s="128" t="s">
        <v>79</v>
      </c>
      <c r="I79" s="129" t="s">
        <v>338</v>
      </c>
      <c r="J79" s="64" t="s">
        <v>480</v>
      </c>
      <c r="K79" s="129" t="s">
        <v>481</v>
      </c>
      <c r="L79" s="64" t="s">
        <v>1</v>
      </c>
      <c r="M79" s="64" t="s">
        <v>2</v>
      </c>
      <c r="N79" s="130" t="s">
        <v>91</v>
      </c>
      <c r="O79" s="64" t="s">
        <v>85</v>
      </c>
      <c r="P79" s="129" t="str" cm="1">
        <f t="array" ref="P79">_xlfn.TEXTJOIN(", ", TRUE, IF('HABILITADOS Y RECHAZADOS LOTE 1'!$Q79:$AN79="SI", 'HABILITADOS Y RECHAZADOS LOTE 1'!$Q$2:$AN$2, ""))</f>
        <v>Cereales y derivados, Verduras, hortalizas y derivados</v>
      </c>
      <c r="Q79" s="96"/>
      <c r="R79" s="96" t="s">
        <v>1</v>
      </c>
      <c r="S79" s="96"/>
      <c r="T79" s="96"/>
      <c r="U79" s="96" t="s">
        <v>2</v>
      </c>
      <c r="V79" s="96"/>
      <c r="W79" s="96"/>
      <c r="X79" s="96"/>
      <c r="Y79" s="96"/>
      <c r="Z79" s="96"/>
      <c r="AA79" s="96"/>
      <c r="AB79" s="96"/>
      <c r="AC79" s="96"/>
      <c r="AD79" s="96"/>
      <c r="AE79" s="96"/>
      <c r="AF79" s="96"/>
      <c r="AG79" s="96"/>
      <c r="AH79" s="96"/>
      <c r="AI79" s="96"/>
      <c r="AJ79" s="96"/>
      <c r="AK79" s="96"/>
      <c r="AL79" s="96"/>
      <c r="AM79" s="96" t="s">
        <v>2</v>
      </c>
      <c r="AN79" s="96"/>
      <c r="AO79" s="96" t="s">
        <v>1</v>
      </c>
      <c r="AP79" s="96" t="s">
        <v>1</v>
      </c>
      <c r="AQ79" s="96" t="s">
        <v>1</v>
      </c>
      <c r="AR79" s="96" t="s">
        <v>1</v>
      </c>
      <c r="AS79" s="96" t="s">
        <v>1</v>
      </c>
      <c r="AT79" s="96" t="s">
        <v>1</v>
      </c>
      <c r="AU79" s="96" t="s">
        <v>2</v>
      </c>
      <c r="AV79" s="96" t="s">
        <v>1</v>
      </c>
      <c r="AW79" s="96" t="s">
        <v>92</v>
      </c>
      <c r="AX79" s="98">
        <v>0</v>
      </c>
      <c r="AY79" s="98">
        <v>0</v>
      </c>
      <c r="AZ79" s="98">
        <v>6</v>
      </c>
      <c r="BA79" s="98">
        <v>0</v>
      </c>
      <c r="BB79" s="98">
        <v>0</v>
      </c>
      <c r="BC79" s="98">
        <v>10</v>
      </c>
      <c r="BD79" s="98">
        <v>2</v>
      </c>
      <c r="BE79" s="98">
        <v>0</v>
      </c>
      <c r="BF79" s="98">
        <v>0</v>
      </c>
      <c r="BG79" s="98">
        <v>0.25</v>
      </c>
      <c r="BH79" s="98">
        <v>0</v>
      </c>
      <c r="BI79" s="97" cm="1">
        <f t="array" ref="BI79">SUM(IF('HABILITADOS Y RECHAZADOS LOTE 1'!$AX79:$BH79&lt;&gt;"", 'HABILITADOS Y RECHAZADOS LOTE 1'!$AX79:$BH79, 0))</f>
        <v>18.25</v>
      </c>
      <c r="BJ79" s="98" t="s">
        <v>166</v>
      </c>
      <c r="BK79" s="98" t="s">
        <v>85</v>
      </c>
      <c r="BL79" s="117" t="s">
        <v>85</v>
      </c>
    </row>
    <row r="80" spans="1:64" s="52" customFormat="1" ht="41.4" hidden="1">
      <c r="A80" s="93">
        <v>1078</v>
      </c>
      <c r="B80" s="123" t="s">
        <v>482</v>
      </c>
      <c r="C80" s="124" t="s">
        <v>483</v>
      </c>
      <c r="D80" s="125" t="s">
        <v>89</v>
      </c>
      <c r="E80" s="126" t="s">
        <v>484</v>
      </c>
      <c r="F80" s="64" t="s">
        <v>77</v>
      </c>
      <c r="G80" s="64" t="s">
        <v>78</v>
      </c>
      <c r="H80" s="128" t="s">
        <v>79</v>
      </c>
      <c r="I80" s="129" t="s">
        <v>135</v>
      </c>
      <c r="J80" s="64" t="s">
        <v>485</v>
      </c>
      <c r="K80" s="129"/>
      <c r="L80" s="64" t="s">
        <v>1</v>
      </c>
      <c r="M80" s="64" t="s">
        <v>2</v>
      </c>
      <c r="N80" s="130" t="s">
        <v>91</v>
      </c>
      <c r="O80" s="64" t="s">
        <v>85</v>
      </c>
      <c r="P80" s="129" t="str" cm="1">
        <f t="array" ref="P80">_xlfn.TEXTJOIN(", ", TRUE, IF('HABILITADOS Y RECHAZADOS LOTE 1'!$Q80:$AN80="SI", 'HABILITADOS Y RECHAZADOS LOTE 1'!$Q$2:$AN$2, ""))</f>
        <v>Huevos</v>
      </c>
      <c r="Q80" s="96" t="s">
        <v>1</v>
      </c>
      <c r="R80" s="96" t="s">
        <v>1</v>
      </c>
      <c r="S80" s="96" t="s">
        <v>1</v>
      </c>
      <c r="T80" s="96" t="s">
        <v>2</v>
      </c>
      <c r="U80" s="96" t="s">
        <v>1</v>
      </c>
      <c r="V80" s="96" t="s">
        <v>1</v>
      </c>
      <c r="W80" s="96" t="s">
        <v>1</v>
      </c>
      <c r="X80" s="96" t="s">
        <v>1</v>
      </c>
      <c r="Y80" s="96" t="s">
        <v>1</v>
      </c>
      <c r="Z80" s="96" t="s">
        <v>1</v>
      </c>
      <c r="AA80" s="96" t="s">
        <v>1</v>
      </c>
      <c r="AB80" s="96" t="s">
        <v>1</v>
      </c>
      <c r="AC80" s="96" t="s">
        <v>1</v>
      </c>
      <c r="AD80" s="96" t="s">
        <v>1</v>
      </c>
      <c r="AE80" s="96" t="s">
        <v>1</v>
      </c>
      <c r="AF80" s="96" t="s">
        <v>1</v>
      </c>
      <c r="AG80" s="96" t="s">
        <v>1</v>
      </c>
      <c r="AH80" s="96" t="s">
        <v>1</v>
      </c>
      <c r="AI80" s="96" t="s">
        <v>1</v>
      </c>
      <c r="AJ80" s="96" t="s">
        <v>1</v>
      </c>
      <c r="AK80" s="96" t="s">
        <v>1</v>
      </c>
      <c r="AL80" s="96" t="s">
        <v>1</v>
      </c>
      <c r="AM80" s="96" t="s">
        <v>1</v>
      </c>
      <c r="AN80" s="96" t="s">
        <v>1</v>
      </c>
      <c r="AO80" s="96" t="s">
        <v>1</v>
      </c>
      <c r="AP80" s="96" t="s">
        <v>1</v>
      </c>
      <c r="AQ80" s="96" t="s">
        <v>1</v>
      </c>
      <c r="AR80" s="96" t="s">
        <v>1</v>
      </c>
      <c r="AS80" s="96" t="s">
        <v>1</v>
      </c>
      <c r="AT80" s="96" t="s">
        <v>1</v>
      </c>
      <c r="AU80" s="96" t="s">
        <v>2</v>
      </c>
      <c r="AV80" s="96" t="s">
        <v>1</v>
      </c>
      <c r="AW80" s="96" t="s">
        <v>92</v>
      </c>
      <c r="AX80" s="98">
        <v>0</v>
      </c>
      <c r="AY80" s="98">
        <v>6</v>
      </c>
      <c r="AZ80" s="98">
        <v>0</v>
      </c>
      <c r="BA80" s="98">
        <v>0</v>
      </c>
      <c r="BB80" s="98">
        <v>0</v>
      </c>
      <c r="BC80" s="98">
        <v>10</v>
      </c>
      <c r="BD80" s="98">
        <v>0</v>
      </c>
      <c r="BE80" s="98">
        <v>0</v>
      </c>
      <c r="BF80" s="98">
        <v>0</v>
      </c>
      <c r="BG80" s="98">
        <v>0.25</v>
      </c>
      <c r="BH80" s="98">
        <v>0</v>
      </c>
      <c r="BI80" s="97" cm="1">
        <f t="array" ref="BI80">SUM(IF('HABILITADOS Y RECHAZADOS LOTE 1'!$AX80:$BH80&lt;&gt;"", 'HABILITADOS Y RECHAZADOS LOTE 1'!$AX80:$BH80, 0))</f>
        <v>16.25</v>
      </c>
      <c r="BJ80" s="98" t="s">
        <v>119</v>
      </c>
      <c r="BK80" s="98" t="s">
        <v>85</v>
      </c>
      <c r="BL80" s="117" t="s">
        <v>85</v>
      </c>
    </row>
    <row r="81" spans="1:64" s="52" customFormat="1" ht="69" hidden="1">
      <c r="A81" s="93">
        <v>1079</v>
      </c>
      <c r="B81" s="123" t="s">
        <v>486</v>
      </c>
      <c r="C81" s="124" t="s">
        <v>487</v>
      </c>
      <c r="D81" s="125"/>
      <c r="E81" s="126" t="s">
        <v>488</v>
      </c>
      <c r="F81" s="127" t="s">
        <v>77</v>
      </c>
      <c r="G81" s="127" t="s">
        <v>78</v>
      </c>
      <c r="H81" s="128" t="s">
        <v>79</v>
      </c>
      <c r="I81" s="129" t="s">
        <v>489</v>
      </c>
      <c r="J81" s="64" t="s">
        <v>488</v>
      </c>
      <c r="K81" s="129" t="s">
        <v>490</v>
      </c>
      <c r="L81" s="64" t="s">
        <v>1</v>
      </c>
      <c r="M81" s="64" t="s">
        <v>2</v>
      </c>
      <c r="N81" s="130" t="s">
        <v>91</v>
      </c>
      <c r="O81" s="64" t="s">
        <v>85</v>
      </c>
      <c r="P81" s="129" t="str" cm="1">
        <f t="array" ref="P81">_xlfn.TEXTJOIN(", ", TRUE, IF('HABILITADOS Y RECHAZADOS LOTE 1'!$Q81:$AN81="SI", 'HABILITADOS Y RECHAZADOS LOTE 1'!$Q$2:$AN$2, ""))</f>
        <v>Huevos, Verduras, hortalizas y derivados</v>
      </c>
      <c r="Q81" s="96" t="s">
        <v>1</v>
      </c>
      <c r="R81" s="96" t="s">
        <v>1</v>
      </c>
      <c r="S81" s="96" t="s">
        <v>1</v>
      </c>
      <c r="T81" s="96" t="s">
        <v>2</v>
      </c>
      <c r="U81" s="96" t="s">
        <v>1</v>
      </c>
      <c r="V81" s="96" t="s">
        <v>1</v>
      </c>
      <c r="W81" s="96" t="s">
        <v>1</v>
      </c>
      <c r="X81" s="96" t="s">
        <v>1</v>
      </c>
      <c r="Y81" s="96" t="s">
        <v>1</v>
      </c>
      <c r="Z81" s="96" t="s">
        <v>1</v>
      </c>
      <c r="AA81" s="96" t="s">
        <v>1</v>
      </c>
      <c r="AB81" s="96" t="s">
        <v>1</v>
      </c>
      <c r="AC81" s="96" t="s">
        <v>1</v>
      </c>
      <c r="AD81" s="96" t="s">
        <v>1</v>
      </c>
      <c r="AE81" s="96" t="s">
        <v>1</v>
      </c>
      <c r="AF81" s="96" t="s">
        <v>1</v>
      </c>
      <c r="AG81" s="96" t="s">
        <v>1</v>
      </c>
      <c r="AH81" s="96" t="s">
        <v>1</v>
      </c>
      <c r="AI81" s="96" t="s">
        <v>1</v>
      </c>
      <c r="AJ81" s="96" t="s">
        <v>1</v>
      </c>
      <c r="AK81" s="96" t="s">
        <v>1</v>
      </c>
      <c r="AL81" s="96" t="s">
        <v>1</v>
      </c>
      <c r="AM81" s="96" t="s">
        <v>2</v>
      </c>
      <c r="AN81" s="96" t="s">
        <v>1</v>
      </c>
      <c r="AO81" s="96" t="s">
        <v>1</v>
      </c>
      <c r="AP81" s="96" t="s">
        <v>1</v>
      </c>
      <c r="AQ81" s="96" t="s">
        <v>1</v>
      </c>
      <c r="AR81" s="96" t="s">
        <v>1</v>
      </c>
      <c r="AS81" s="96" t="s">
        <v>1</v>
      </c>
      <c r="AT81" s="96" t="s">
        <v>1</v>
      </c>
      <c r="AU81" s="96" t="s">
        <v>2</v>
      </c>
      <c r="AV81" s="96" t="s">
        <v>1</v>
      </c>
      <c r="AW81" s="96" t="s">
        <v>92</v>
      </c>
      <c r="AX81" s="98">
        <v>6</v>
      </c>
      <c r="AY81" s="98">
        <v>6</v>
      </c>
      <c r="AZ81" s="98">
        <v>0</v>
      </c>
      <c r="BA81" s="98">
        <v>6</v>
      </c>
      <c r="BB81" s="98">
        <v>0</v>
      </c>
      <c r="BC81" s="98">
        <v>0</v>
      </c>
      <c r="BD81" s="98">
        <v>10</v>
      </c>
      <c r="BE81" s="98">
        <v>0</v>
      </c>
      <c r="BF81" s="98">
        <v>0</v>
      </c>
      <c r="BG81" s="98">
        <v>0.25</v>
      </c>
      <c r="BH81" s="98">
        <v>0</v>
      </c>
      <c r="BI81" s="97" cm="1">
        <f t="array" ref="BI81">SUM(IF('HABILITADOS Y RECHAZADOS LOTE 1'!$AX81:$BH81&lt;&gt;"", 'HABILITADOS Y RECHAZADOS LOTE 1'!$AX81:$BH81, 0))</f>
        <v>28.25</v>
      </c>
      <c r="BJ81" s="98" t="s">
        <v>176</v>
      </c>
      <c r="BK81" s="98" t="s">
        <v>85</v>
      </c>
      <c r="BL81" s="117" t="s">
        <v>85</v>
      </c>
    </row>
    <row r="82" spans="1:64" s="52" customFormat="1" ht="96.6" hidden="1">
      <c r="A82" s="93">
        <v>1080</v>
      </c>
      <c r="B82" s="123" t="s">
        <v>491</v>
      </c>
      <c r="C82" s="124" t="s">
        <v>492</v>
      </c>
      <c r="D82" s="125" t="s">
        <v>224</v>
      </c>
      <c r="E82" s="126" t="s">
        <v>493</v>
      </c>
      <c r="F82" s="127" t="s">
        <v>78</v>
      </c>
      <c r="G82" s="127" t="s">
        <v>78</v>
      </c>
      <c r="H82" s="128" t="s">
        <v>91</v>
      </c>
      <c r="I82" s="129"/>
      <c r="J82" s="64" t="s">
        <v>493</v>
      </c>
      <c r="K82" s="129"/>
      <c r="L82" s="64"/>
      <c r="M82" s="64" t="s">
        <v>85</v>
      </c>
      <c r="N82" s="128" t="s">
        <v>91</v>
      </c>
      <c r="O82" s="64" t="s">
        <v>85</v>
      </c>
      <c r="P82" s="129" t="str" cm="1">
        <f t="array" ref="P82">_xlfn.TEXTJOIN(", ", TRUE, IF('HABILITADOS Y RECHAZADOS LOTE 1'!$Q82:$AN82="SI", 'HABILITADOS Y RECHAZADOS LOTE 1'!$Q$2:$AN$2, ""))</f>
        <v>Alimentos nativos, Carnes Frescas (Refrigeradas o Congeladas), Derivados cárnicos, Huevos, Cereales y derivados, Conservas de frutas/ hortalizas/ leguminosas, Especias y derivados, Frutas frescas, Fruta procesada, Galletas, Productos de panificación, Leguminosas y derivados, Pescados y mariscos, Verduras, hortalizas y derivados</v>
      </c>
      <c r="Q82" s="102" t="s">
        <v>2</v>
      </c>
      <c r="R82" s="102" t="s">
        <v>2</v>
      </c>
      <c r="S82" s="102" t="s">
        <v>2</v>
      </c>
      <c r="T82" s="102" t="s">
        <v>2</v>
      </c>
      <c r="U82" s="102" t="s">
        <v>2</v>
      </c>
      <c r="V82" s="102" t="s">
        <v>494</v>
      </c>
      <c r="W82" s="102" t="s">
        <v>494</v>
      </c>
      <c r="X82" s="102" t="s">
        <v>2</v>
      </c>
      <c r="Y82" s="102" t="s">
        <v>2</v>
      </c>
      <c r="Z82" s="102" t="s">
        <v>494</v>
      </c>
      <c r="AA82" s="102" t="s">
        <v>2</v>
      </c>
      <c r="AB82" s="102" t="s">
        <v>2</v>
      </c>
      <c r="AC82" s="102" t="s">
        <v>494</v>
      </c>
      <c r="AD82" s="102" t="s">
        <v>2</v>
      </c>
      <c r="AE82" s="102" t="s">
        <v>2</v>
      </c>
      <c r="AF82" s="102" t="s">
        <v>494</v>
      </c>
      <c r="AG82" s="102" t="s">
        <v>494</v>
      </c>
      <c r="AH82" s="102" t="s">
        <v>494</v>
      </c>
      <c r="AI82" s="102" t="s">
        <v>494</v>
      </c>
      <c r="AJ82" s="102" t="s">
        <v>2</v>
      </c>
      <c r="AK82" s="102" t="s">
        <v>2</v>
      </c>
      <c r="AL82" s="102" t="s">
        <v>494</v>
      </c>
      <c r="AM82" s="102" t="s">
        <v>2</v>
      </c>
      <c r="AN82" s="96"/>
      <c r="AO82" s="103" t="s">
        <v>2</v>
      </c>
      <c r="AP82" s="103" t="s">
        <v>1</v>
      </c>
      <c r="AQ82" s="103" t="s">
        <v>1</v>
      </c>
      <c r="AR82" s="103" t="s">
        <v>1</v>
      </c>
      <c r="AS82" s="103" t="s">
        <v>1</v>
      </c>
      <c r="AT82" s="103" t="s">
        <v>1</v>
      </c>
      <c r="AU82" s="103" t="s">
        <v>2</v>
      </c>
      <c r="AV82" s="103" t="s">
        <v>1</v>
      </c>
      <c r="AW82" s="103" t="s">
        <v>92</v>
      </c>
      <c r="AX82" s="104">
        <v>6</v>
      </c>
      <c r="AY82" s="104">
        <v>6</v>
      </c>
      <c r="AZ82" s="104">
        <v>6</v>
      </c>
      <c r="BA82" s="104">
        <v>6</v>
      </c>
      <c r="BB82" s="104">
        <v>0</v>
      </c>
      <c r="BC82" s="104">
        <v>0</v>
      </c>
      <c r="BD82" s="104">
        <v>10</v>
      </c>
      <c r="BE82" s="104">
        <v>0</v>
      </c>
      <c r="BF82" s="104">
        <v>0.25</v>
      </c>
      <c r="BG82" s="104">
        <v>0.25</v>
      </c>
      <c r="BH82" s="104">
        <v>0</v>
      </c>
      <c r="BI82" s="97" cm="1">
        <f t="array" ref="BI82">SUM(IF('HABILITADOS Y RECHAZADOS LOTE 1'!$AX82:$BH82&lt;&gt;"", 'HABILITADOS Y RECHAZADOS LOTE 1'!$AX82:$BH82, 0))</f>
        <v>34.5</v>
      </c>
      <c r="BJ82" s="98" t="s">
        <v>166</v>
      </c>
      <c r="BK82" s="98" t="s">
        <v>85</v>
      </c>
      <c r="BL82" s="117" t="s">
        <v>85</v>
      </c>
    </row>
    <row r="83" spans="1:64" s="52" customFormat="1" ht="41.4" hidden="1">
      <c r="A83" s="93">
        <v>1081</v>
      </c>
      <c r="B83" s="123" t="s">
        <v>495</v>
      </c>
      <c r="C83" s="124" t="s">
        <v>496</v>
      </c>
      <c r="D83" s="125" t="s">
        <v>89</v>
      </c>
      <c r="E83" s="126" t="s">
        <v>497</v>
      </c>
      <c r="F83" s="133" t="s">
        <v>77</v>
      </c>
      <c r="G83" s="133" t="s">
        <v>78</v>
      </c>
      <c r="H83" s="128" t="s">
        <v>79</v>
      </c>
      <c r="I83" s="129" t="s">
        <v>416</v>
      </c>
      <c r="J83" s="64" t="s">
        <v>498</v>
      </c>
      <c r="K83" s="129" t="s">
        <v>499</v>
      </c>
      <c r="L83" s="64" t="s">
        <v>2</v>
      </c>
      <c r="M83" s="64" t="s">
        <v>2</v>
      </c>
      <c r="N83" s="130" t="s">
        <v>91</v>
      </c>
      <c r="O83" s="64" t="s">
        <v>85</v>
      </c>
      <c r="P83" s="129" t="str" cm="1">
        <f t="array" ref="P83">_xlfn.TEXTJOIN(", ", TRUE, IF('HABILITADOS Y RECHAZADOS LOTE 1'!$Q83:$AN83="SI", 'HABILITADOS Y RECHAZADOS LOTE 1'!$Q$2:$AN$2, ""))</f>
        <v>Carnes Frescas (Refrigeradas o Congeladas)</v>
      </c>
      <c r="Q83" s="96" t="s">
        <v>1</v>
      </c>
      <c r="R83" s="96" t="s">
        <v>2</v>
      </c>
      <c r="S83" s="96" t="s">
        <v>1</v>
      </c>
      <c r="T83" s="96" t="s">
        <v>1</v>
      </c>
      <c r="U83" s="96" t="s">
        <v>1</v>
      </c>
      <c r="V83" s="96" t="s">
        <v>1</v>
      </c>
      <c r="W83" s="96" t="s">
        <v>1</v>
      </c>
      <c r="X83" s="96" t="s">
        <v>1</v>
      </c>
      <c r="Y83" s="96" t="s">
        <v>1</v>
      </c>
      <c r="Z83" s="96" t="s">
        <v>1</v>
      </c>
      <c r="AA83" s="96" t="s">
        <v>1</v>
      </c>
      <c r="AB83" s="96" t="s">
        <v>1</v>
      </c>
      <c r="AC83" s="96" t="s">
        <v>1</v>
      </c>
      <c r="AD83" s="96" t="s">
        <v>1</v>
      </c>
      <c r="AE83" s="96" t="s">
        <v>1</v>
      </c>
      <c r="AF83" s="96" t="s">
        <v>1</v>
      </c>
      <c r="AG83" s="96" t="s">
        <v>1</v>
      </c>
      <c r="AH83" s="96" t="s">
        <v>1</v>
      </c>
      <c r="AI83" s="96" t="s">
        <v>1</v>
      </c>
      <c r="AJ83" s="96" t="s">
        <v>1</v>
      </c>
      <c r="AK83" s="96" t="s">
        <v>1</v>
      </c>
      <c r="AL83" s="96" t="s">
        <v>1</v>
      </c>
      <c r="AM83" s="96" t="s">
        <v>1</v>
      </c>
      <c r="AN83" s="96" t="s">
        <v>1</v>
      </c>
      <c r="AO83" s="96" t="s">
        <v>1</v>
      </c>
      <c r="AP83" s="96" t="s">
        <v>1</v>
      </c>
      <c r="AQ83" s="96" t="s">
        <v>1</v>
      </c>
      <c r="AR83" s="96" t="s">
        <v>1</v>
      </c>
      <c r="AS83" s="96" t="s">
        <v>1</v>
      </c>
      <c r="AT83" s="96" t="s">
        <v>1</v>
      </c>
      <c r="AU83" s="96" t="s">
        <v>2</v>
      </c>
      <c r="AV83" s="96" t="s">
        <v>1</v>
      </c>
      <c r="AW83" s="96" t="s">
        <v>92</v>
      </c>
      <c r="AX83" s="98">
        <v>0</v>
      </c>
      <c r="AY83" s="98">
        <v>0</v>
      </c>
      <c r="AZ83" s="98">
        <v>0</v>
      </c>
      <c r="BA83" s="98">
        <v>0</v>
      </c>
      <c r="BB83" s="98">
        <v>0</v>
      </c>
      <c r="BC83" s="98">
        <v>0</v>
      </c>
      <c r="BD83" s="98">
        <v>0</v>
      </c>
      <c r="BE83" s="98">
        <v>0</v>
      </c>
      <c r="BF83" s="98">
        <v>0.25</v>
      </c>
      <c r="BG83" s="98">
        <v>0.25</v>
      </c>
      <c r="BH83" s="98">
        <v>0</v>
      </c>
      <c r="BI83" s="97" cm="1">
        <f t="array" ref="BI83">SUM(IF('HABILITADOS Y RECHAZADOS LOTE 1'!$AX83:$BH83&lt;&gt;"", 'HABILITADOS Y RECHAZADOS LOTE 1'!$AX83:$BH83, 0))</f>
        <v>0.5</v>
      </c>
      <c r="BJ83" s="98" t="s">
        <v>500</v>
      </c>
      <c r="BK83" s="98" t="s">
        <v>85</v>
      </c>
      <c r="BL83" s="117" t="s">
        <v>85</v>
      </c>
    </row>
    <row r="84" spans="1:64" s="52" customFormat="1" ht="27.6" hidden="1">
      <c r="A84" s="93">
        <v>1082</v>
      </c>
      <c r="B84" s="123" t="s">
        <v>501</v>
      </c>
      <c r="C84" s="124" t="s">
        <v>502</v>
      </c>
      <c r="D84" s="125" t="s">
        <v>89</v>
      </c>
      <c r="E84" s="126" t="s">
        <v>503</v>
      </c>
      <c r="F84" s="127" t="s">
        <v>78</v>
      </c>
      <c r="G84" s="127" t="s">
        <v>78</v>
      </c>
      <c r="H84" s="128" t="s">
        <v>91</v>
      </c>
      <c r="I84" s="129"/>
      <c r="J84" s="64" t="s">
        <v>503</v>
      </c>
      <c r="K84" s="129"/>
      <c r="L84" s="64"/>
      <c r="M84" s="64" t="s">
        <v>85</v>
      </c>
      <c r="N84" s="128" t="s">
        <v>91</v>
      </c>
      <c r="O84" s="64" t="s">
        <v>85</v>
      </c>
      <c r="P84" s="129" t="str" cm="1">
        <f t="array" ref="P84">_xlfn.TEXTJOIN(", ", TRUE, IF('HABILITADOS Y RECHAZADOS LOTE 1'!$Q84:$AN84="SI", 'HABILITADOS Y RECHAZADOS LOTE 1'!$Q$2:$AN$2, ""))</f>
        <v>Productos azucarados</v>
      </c>
      <c r="Q84" s="96"/>
      <c r="R84" s="96"/>
      <c r="S84" s="96"/>
      <c r="T84" s="96"/>
      <c r="U84" s="96"/>
      <c r="V84" s="96"/>
      <c r="W84" s="96"/>
      <c r="X84" s="96"/>
      <c r="Y84" s="96"/>
      <c r="Z84" s="96"/>
      <c r="AA84" s="96"/>
      <c r="AB84" s="96"/>
      <c r="AC84" s="96"/>
      <c r="AD84" s="96"/>
      <c r="AE84" s="96"/>
      <c r="AF84" s="96"/>
      <c r="AG84" s="96"/>
      <c r="AH84" s="96"/>
      <c r="AI84" s="96"/>
      <c r="AJ84" s="96"/>
      <c r="AK84" s="96"/>
      <c r="AL84" s="96" t="s">
        <v>2</v>
      </c>
      <c r="AM84" s="96"/>
      <c r="AN84" s="96"/>
      <c r="AO84" s="96" t="s">
        <v>1</v>
      </c>
      <c r="AP84" s="96" t="s">
        <v>1</v>
      </c>
      <c r="AQ84" s="96" t="s">
        <v>1</v>
      </c>
      <c r="AR84" s="96" t="s">
        <v>1</v>
      </c>
      <c r="AS84" s="96" t="s">
        <v>1</v>
      </c>
      <c r="AT84" s="96" t="s">
        <v>1</v>
      </c>
      <c r="AU84" s="96" t="s">
        <v>2</v>
      </c>
      <c r="AV84" s="96" t="s">
        <v>1</v>
      </c>
      <c r="AW84" s="96" t="s">
        <v>99</v>
      </c>
      <c r="AX84" s="98">
        <v>0</v>
      </c>
      <c r="AY84" s="98">
        <v>0</v>
      </c>
      <c r="AZ84" s="98">
        <v>0</v>
      </c>
      <c r="BA84" s="98">
        <v>0</v>
      </c>
      <c r="BB84" s="98">
        <v>0</v>
      </c>
      <c r="BC84" s="98">
        <v>0</v>
      </c>
      <c r="BD84" s="98">
        <v>0</v>
      </c>
      <c r="BE84" s="98">
        <v>0</v>
      </c>
      <c r="BF84" s="98">
        <v>0</v>
      </c>
      <c r="BG84" s="98">
        <v>0.25</v>
      </c>
      <c r="BH84" s="98">
        <v>0</v>
      </c>
      <c r="BI84" s="97" cm="1">
        <f t="array" ref="BI84">SUM(IF('HABILITADOS Y RECHAZADOS LOTE 1'!$AX84:$BH84&lt;&gt;"", 'HABILITADOS Y RECHAZADOS LOTE 1'!$AX84:$BH84, 0))</f>
        <v>0.25</v>
      </c>
      <c r="BJ84" s="98" t="s">
        <v>159</v>
      </c>
      <c r="BK84" s="98" t="s">
        <v>85</v>
      </c>
      <c r="BL84" s="117" t="s">
        <v>85</v>
      </c>
    </row>
    <row r="85" spans="1:64" s="52" customFormat="1" ht="124.2" hidden="1">
      <c r="A85" s="93">
        <v>1083</v>
      </c>
      <c r="B85" s="123" t="s">
        <v>504</v>
      </c>
      <c r="C85" s="124" t="s">
        <v>505</v>
      </c>
      <c r="D85" s="125"/>
      <c r="E85" s="130" t="s">
        <v>506</v>
      </c>
      <c r="F85" s="64" t="s">
        <v>77</v>
      </c>
      <c r="G85" s="64" t="s">
        <v>78</v>
      </c>
      <c r="H85" s="128" t="s">
        <v>79</v>
      </c>
      <c r="I85" s="129" t="s">
        <v>489</v>
      </c>
      <c r="J85" s="64" t="s">
        <v>506</v>
      </c>
      <c r="K85" s="129" t="s">
        <v>507</v>
      </c>
      <c r="L85" s="64"/>
      <c r="M85" s="64" t="s">
        <v>1</v>
      </c>
      <c r="N85" s="130" t="s">
        <v>83</v>
      </c>
      <c r="O85" s="134" t="s">
        <v>118</v>
      </c>
      <c r="P85" s="64" t="s">
        <v>85</v>
      </c>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8"/>
      <c r="AY85" s="98"/>
      <c r="AZ85" s="98"/>
      <c r="BA85" s="98"/>
      <c r="BB85" s="98"/>
      <c r="BC85" s="98"/>
      <c r="BD85" s="98"/>
      <c r="BE85" s="98"/>
      <c r="BF85" s="98"/>
      <c r="BG85" s="98"/>
      <c r="BH85" s="98"/>
      <c r="BI85" s="97" cm="1">
        <f t="array" ref="BI85">SUM(IF('HABILITADOS Y RECHAZADOS LOTE 1'!$AX85:$BH85&lt;&gt;"", 'HABILITADOS Y RECHAZADOS LOTE 1'!$AX85:$BH85, 0))</f>
        <v>0</v>
      </c>
      <c r="BJ85" s="98" t="s">
        <v>508</v>
      </c>
      <c r="BK85" s="98" t="s">
        <v>85</v>
      </c>
      <c r="BL85" s="117" t="s">
        <v>85</v>
      </c>
    </row>
    <row r="86" spans="1:64" s="52" customFormat="1" ht="55.2" hidden="1">
      <c r="A86" s="93">
        <v>1084</v>
      </c>
      <c r="B86" s="123" t="s">
        <v>418</v>
      </c>
      <c r="C86" s="124" t="s">
        <v>509</v>
      </c>
      <c r="D86" s="125" t="s">
        <v>224</v>
      </c>
      <c r="E86" s="126" t="s">
        <v>510</v>
      </c>
      <c r="F86" s="64" t="s">
        <v>77</v>
      </c>
      <c r="G86" s="64" t="s">
        <v>78</v>
      </c>
      <c r="H86" s="128" t="s">
        <v>79</v>
      </c>
      <c r="I86" s="129" t="s">
        <v>416</v>
      </c>
      <c r="J86" s="64" t="s">
        <v>511</v>
      </c>
      <c r="K86" s="129" t="s">
        <v>512</v>
      </c>
      <c r="L86" s="64" t="s">
        <v>1</v>
      </c>
      <c r="M86" s="64" t="s">
        <v>2</v>
      </c>
      <c r="N86" s="130" t="s">
        <v>91</v>
      </c>
      <c r="O86" s="64" t="s">
        <v>85</v>
      </c>
      <c r="P86" s="129" t="str" cm="1">
        <f t="array" ref="P86">_xlfn.TEXTJOIN(", ", TRUE, IF('HABILITADOS Y RECHAZADOS LOTE 1'!$Q86:$AN86="SI", 'HABILITADOS Y RECHAZADOS LOTE 1'!$Q$2:$AN$2, ""))</f>
        <v>Carnes Frescas (Refrigeradas o Congeladas), Huevos, Conservas de frutas/ hortalizas/ leguminosas, Frutas frescas, Galletas, Leguminosas y derivados, Verduras, hortalizas y derivados</v>
      </c>
      <c r="Q86" s="96" t="s">
        <v>1</v>
      </c>
      <c r="R86" s="96" t="s">
        <v>2</v>
      </c>
      <c r="S86" s="96" t="s">
        <v>1</v>
      </c>
      <c r="T86" s="96" t="s">
        <v>2</v>
      </c>
      <c r="U86" s="96" t="s">
        <v>1</v>
      </c>
      <c r="V86" s="96" t="s">
        <v>1</v>
      </c>
      <c r="W86" s="96" t="s">
        <v>1</v>
      </c>
      <c r="X86" s="96" t="s">
        <v>2</v>
      </c>
      <c r="Y86" s="96" t="s">
        <v>1</v>
      </c>
      <c r="Z86" s="96" t="s">
        <v>1</v>
      </c>
      <c r="AA86" s="96" t="s">
        <v>2</v>
      </c>
      <c r="AB86" s="96" t="s">
        <v>1</v>
      </c>
      <c r="AC86" s="96" t="s">
        <v>1</v>
      </c>
      <c r="AD86" s="96" t="s">
        <v>2</v>
      </c>
      <c r="AE86" s="96" t="s">
        <v>1</v>
      </c>
      <c r="AF86" s="96" t="s">
        <v>1</v>
      </c>
      <c r="AG86" s="96" t="s">
        <v>1</v>
      </c>
      <c r="AH86" s="96" t="s">
        <v>1</v>
      </c>
      <c r="AI86" s="96" t="s">
        <v>1</v>
      </c>
      <c r="AJ86" s="96" t="s">
        <v>2</v>
      </c>
      <c r="AK86" s="96" t="s">
        <v>1</v>
      </c>
      <c r="AL86" s="96" t="s">
        <v>1</v>
      </c>
      <c r="AM86" s="96" t="s">
        <v>2</v>
      </c>
      <c r="AN86" s="96" t="s">
        <v>1</v>
      </c>
      <c r="AO86" s="96" t="s">
        <v>2</v>
      </c>
      <c r="AP86" s="96" t="s">
        <v>1</v>
      </c>
      <c r="AQ86" s="96" t="s">
        <v>1</v>
      </c>
      <c r="AR86" s="96" t="s">
        <v>1</v>
      </c>
      <c r="AS86" s="96" t="s">
        <v>1</v>
      </c>
      <c r="AT86" s="96" t="s">
        <v>2</v>
      </c>
      <c r="AU86" s="96" t="s">
        <v>2</v>
      </c>
      <c r="AV86" s="96" t="s">
        <v>1</v>
      </c>
      <c r="AW86" s="96" t="s">
        <v>92</v>
      </c>
      <c r="AX86" s="98">
        <v>0</v>
      </c>
      <c r="AY86" s="98">
        <v>6</v>
      </c>
      <c r="AZ86" s="98">
        <v>0</v>
      </c>
      <c r="BA86" s="98">
        <v>0</v>
      </c>
      <c r="BB86" s="98">
        <v>0</v>
      </c>
      <c r="BC86" s="98">
        <v>0</v>
      </c>
      <c r="BD86" s="98">
        <v>0</v>
      </c>
      <c r="BE86" s="98">
        <v>0</v>
      </c>
      <c r="BF86" s="98">
        <v>0.25</v>
      </c>
      <c r="BG86" s="98">
        <v>0.25</v>
      </c>
      <c r="BH86" s="98">
        <v>10</v>
      </c>
      <c r="BI86" s="97" cm="1">
        <f t="array" ref="BI86">SUM(IF('HABILITADOS Y RECHAZADOS LOTE 1'!$AX86:$BH86&lt;&gt;"", 'HABILITADOS Y RECHAZADOS LOTE 1'!$AX86:$BH86, 0))</f>
        <v>16.5</v>
      </c>
      <c r="BJ86" s="101" t="s">
        <v>438</v>
      </c>
      <c r="BK86" s="98" t="s">
        <v>85</v>
      </c>
      <c r="BL86" s="117" t="s">
        <v>85</v>
      </c>
    </row>
    <row r="87" spans="1:64" s="52" customFormat="1" ht="96.6" hidden="1">
      <c r="A87" s="93">
        <v>1085</v>
      </c>
      <c r="B87" s="123" t="s">
        <v>513</v>
      </c>
      <c r="C87" s="124" t="s">
        <v>514</v>
      </c>
      <c r="D87" s="125" t="s">
        <v>75</v>
      </c>
      <c r="E87" s="126" t="s">
        <v>515</v>
      </c>
      <c r="F87" s="127" t="s">
        <v>77</v>
      </c>
      <c r="G87" s="127" t="s">
        <v>78</v>
      </c>
      <c r="H87" s="128" t="s">
        <v>79</v>
      </c>
      <c r="I87" s="129" t="s">
        <v>516</v>
      </c>
      <c r="J87" s="64" t="s">
        <v>515</v>
      </c>
      <c r="K87" s="129" t="s">
        <v>517</v>
      </c>
      <c r="L87" s="64" t="s">
        <v>1</v>
      </c>
      <c r="M87" s="64" t="s">
        <v>2</v>
      </c>
      <c r="N87" s="130" t="s">
        <v>91</v>
      </c>
      <c r="O87" s="64" t="s">
        <v>85</v>
      </c>
      <c r="P87" s="129" t="str" cm="1">
        <f t="array" ref="P87">_xlfn.TEXTJOIN(", ", TRUE, IF('HABILITADOS Y RECHAZADOS LOTE 1'!$Q87:$AN87="SI", 'HABILITADOS Y RECHAZADOS LOTE 1'!$Q$2:$AN$2, ""))</f>
        <v>Sector defensa</v>
      </c>
      <c r="Q87" s="96" t="s">
        <v>1</v>
      </c>
      <c r="R87" s="96" t="s">
        <v>1</v>
      </c>
      <c r="S87" s="96" t="s">
        <v>1</v>
      </c>
      <c r="T87" s="96" t="s">
        <v>1</v>
      </c>
      <c r="U87" s="96" t="s">
        <v>1</v>
      </c>
      <c r="V87" s="96" t="s">
        <v>1</v>
      </c>
      <c r="W87" s="96" t="s">
        <v>1</v>
      </c>
      <c r="X87" s="96" t="s">
        <v>1</v>
      </c>
      <c r="Y87" s="96" t="s">
        <v>1</v>
      </c>
      <c r="Z87" s="96" t="s">
        <v>2</v>
      </c>
      <c r="AA87" s="96" t="s">
        <v>1</v>
      </c>
      <c r="AB87" s="96" t="s">
        <v>1</v>
      </c>
      <c r="AC87" s="96" t="s">
        <v>1</v>
      </c>
      <c r="AD87" s="96" t="s">
        <v>1</v>
      </c>
      <c r="AE87" s="96" t="s">
        <v>1</v>
      </c>
      <c r="AF87" s="96" t="s">
        <v>1</v>
      </c>
      <c r="AG87" s="96" t="s">
        <v>1</v>
      </c>
      <c r="AH87" s="96" t="s">
        <v>1</v>
      </c>
      <c r="AI87" s="96" t="s">
        <v>1</v>
      </c>
      <c r="AJ87" s="96" t="s">
        <v>1</v>
      </c>
      <c r="AK87" s="96" t="s">
        <v>1</v>
      </c>
      <c r="AL87" s="96" t="s">
        <v>1</v>
      </c>
      <c r="AM87" s="96" t="s">
        <v>1</v>
      </c>
      <c r="AN87" s="96" t="s">
        <v>1</v>
      </c>
      <c r="AO87" s="96" t="s">
        <v>1</v>
      </c>
      <c r="AP87" s="96" t="s">
        <v>1</v>
      </c>
      <c r="AQ87" s="96" t="s">
        <v>1</v>
      </c>
      <c r="AR87" s="96" t="s">
        <v>1</v>
      </c>
      <c r="AS87" s="96" t="s">
        <v>1</v>
      </c>
      <c r="AT87" s="96" t="s">
        <v>1</v>
      </c>
      <c r="AU87" s="96" t="s">
        <v>1</v>
      </c>
      <c r="AV87" s="96" t="s">
        <v>1</v>
      </c>
      <c r="AW87" s="96" t="s">
        <v>92</v>
      </c>
      <c r="AX87" s="98">
        <v>0</v>
      </c>
      <c r="AY87" s="98">
        <v>0</v>
      </c>
      <c r="AZ87" s="98">
        <v>0</v>
      </c>
      <c r="BA87" s="98">
        <v>0</v>
      </c>
      <c r="BB87" s="98">
        <v>0</v>
      </c>
      <c r="BC87" s="98">
        <v>0</v>
      </c>
      <c r="BD87" s="98">
        <v>0</v>
      </c>
      <c r="BE87" s="98">
        <v>0</v>
      </c>
      <c r="BF87" s="98">
        <v>0</v>
      </c>
      <c r="BG87" s="98">
        <v>0</v>
      </c>
      <c r="BH87" s="98">
        <v>0</v>
      </c>
      <c r="BI87" s="97" cm="1">
        <f t="array" ref="BI87">SUM(IF('HABILITADOS Y RECHAZADOS LOTE 1'!$AX87:$BH87&lt;&gt;"", 'HABILITADOS Y RECHAZADOS LOTE 1'!$AX87:$BH87, 0))</f>
        <v>0</v>
      </c>
      <c r="BJ87" s="98" t="s">
        <v>334</v>
      </c>
      <c r="BK87" s="98" t="s">
        <v>85</v>
      </c>
      <c r="BL87" s="117" t="s">
        <v>85</v>
      </c>
    </row>
    <row r="88" spans="1:64" s="52" customFormat="1" ht="55.2" hidden="1">
      <c r="A88" s="93">
        <v>1086</v>
      </c>
      <c r="B88" s="123" t="s">
        <v>518</v>
      </c>
      <c r="C88" s="124" t="s">
        <v>519</v>
      </c>
      <c r="D88" s="125" t="s">
        <v>224</v>
      </c>
      <c r="E88" s="126" t="s">
        <v>520</v>
      </c>
      <c r="F88" s="127" t="s">
        <v>77</v>
      </c>
      <c r="G88" s="127" t="s">
        <v>78</v>
      </c>
      <c r="H88" s="128" t="s">
        <v>79</v>
      </c>
      <c r="I88" s="129" t="s">
        <v>416</v>
      </c>
      <c r="J88" s="64" t="s">
        <v>520</v>
      </c>
      <c r="K88" s="129" t="s">
        <v>326</v>
      </c>
      <c r="L88" s="64"/>
      <c r="M88" s="64" t="s">
        <v>2</v>
      </c>
      <c r="N88" s="130" t="s">
        <v>91</v>
      </c>
      <c r="O88" s="64" t="s">
        <v>85</v>
      </c>
      <c r="P88" s="129" t="str" cm="1">
        <f t="array" ref="P88">_xlfn.TEXTJOIN(", ", TRUE, IF('HABILITADOS Y RECHAZADOS LOTE 1'!$Q88:$AN88="SI", 'HABILITADOS Y RECHAZADOS LOTE 1'!$Q$2:$AN$2, ""))</f>
        <v>Carnes Frescas (Refrigeradas o Congeladas), Huevos, Frutas frescas, Lácteos no fermentados, Lácteos fermentados, Quesos, Verduras, hortalizas y derivados</v>
      </c>
      <c r="Q88" s="96"/>
      <c r="R88" s="96" t="s">
        <v>2</v>
      </c>
      <c r="S88" s="96"/>
      <c r="T88" s="96" t="s">
        <v>2</v>
      </c>
      <c r="U88" s="96"/>
      <c r="V88" s="96"/>
      <c r="W88" s="96"/>
      <c r="X88" s="96"/>
      <c r="Y88" s="96"/>
      <c r="Z88" s="96"/>
      <c r="AA88" s="96" t="s">
        <v>2</v>
      </c>
      <c r="AB88" s="96"/>
      <c r="AC88" s="96"/>
      <c r="AD88" s="96"/>
      <c r="AE88" s="96"/>
      <c r="AF88" s="96"/>
      <c r="AG88" s="96" t="s">
        <v>2</v>
      </c>
      <c r="AH88" s="96" t="s">
        <v>2</v>
      </c>
      <c r="AI88" s="96" t="s">
        <v>2</v>
      </c>
      <c r="AJ88" s="96"/>
      <c r="AK88" s="96"/>
      <c r="AL88" s="96"/>
      <c r="AM88" s="96" t="s">
        <v>2</v>
      </c>
      <c r="AN88" s="96"/>
      <c r="AO88" s="96" t="s">
        <v>1</v>
      </c>
      <c r="AP88" s="96" t="s">
        <v>1</v>
      </c>
      <c r="AQ88" s="96" t="s">
        <v>1</v>
      </c>
      <c r="AR88" s="96" t="s">
        <v>1</v>
      </c>
      <c r="AS88" s="96" t="s">
        <v>1</v>
      </c>
      <c r="AT88" s="96" t="s">
        <v>1</v>
      </c>
      <c r="AU88" s="96" t="s">
        <v>2</v>
      </c>
      <c r="AV88" s="96" t="s">
        <v>1</v>
      </c>
      <c r="AW88" s="96" t="s">
        <v>92</v>
      </c>
      <c r="AX88" s="98">
        <v>0</v>
      </c>
      <c r="AY88" s="98">
        <v>6</v>
      </c>
      <c r="AZ88" s="98">
        <v>0</v>
      </c>
      <c r="BA88" s="98">
        <v>0</v>
      </c>
      <c r="BB88" s="98">
        <v>0</v>
      </c>
      <c r="BC88" s="98">
        <v>0</v>
      </c>
      <c r="BD88" s="98">
        <v>0</v>
      </c>
      <c r="BE88" s="98">
        <v>0</v>
      </c>
      <c r="BF88" s="98">
        <v>0</v>
      </c>
      <c r="BG88" s="98">
        <v>0.25</v>
      </c>
      <c r="BH88" s="98">
        <v>10</v>
      </c>
      <c r="BI88" s="97" cm="1">
        <f t="array" ref="BI88">SUM(IF('HABILITADOS Y RECHAZADOS LOTE 1'!$AX88:$BH88&lt;&gt;"", 'HABILITADOS Y RECHAZADOS LOTE 1'!$AX88:$BH88, 0))</f>
        <v>16.25</v>
      </c>
      <c r="BJ88" s="98" t="s">
        <v>229</v>
      </c>
      <c r="BK88" s="98" t="s">
        <v>85</v>
      </c>
      <c r="BL88" s="117" t="s">
        <v>85</v>
      </c>
    </row>
    <row r="89" spans="1:64" s="52" customFormat="1" ht="69" hidden="1">
      <c r="A89" s="93">
        <v>1087</v>
      </c>
      <c r="B89" s="123" t="s">
        <v>521</v>
      </c>
      <c r="C89" s="124" t="s">
        <v>522</v>
      </c>
      <c r="D89" s="125" t="s">
        <v>224</v>
      </c>
      <c r="E89" s="126" t="s">
        <v>523</v>
      </c>
      <c r="F89" s="64" t="s">
        <v>77</v>
      </c>
      <c r="G89" s="64" t="s">
        <v>78</v>
      </c>
      <c r="H89" s="128" t="s">
        <v>79</v>
      </c>
      <c r="I89" s="129" t="s">
        <v>135</v>
      </c>
      <c r="J89" s="64" t="s">
        <v>523</v>
      </c>
      <c r="K89" s="129" t="s">
        <v>524</v>
      </c>
      <c r="L89" s="64" t="s">
        <v>1</v>
      </c>
      <c r="M89" s="64" t="s">
        <v>2</v>
      </c>
      <c r="N89" s="130" t="s">
        <v>91</v>
      </c>
      <c r="O89" s="64" t="s">
        <v>85</v>
      </c>
      <c r="P89" s="129" t="str" cm="1">
        <f t="array" ref="P89">_xlfn.TEXTJOIN(", ", TRUE, IF('HABILITADOS Y RECHAZADOS LOTE 1'!$Q89:$AN89="SI", 'HABILITADOS Y RECHAZADOS LOTE 1'!$Q$2:$AN$2, ""))</f>
        <v>Carnes Frescas (Refrigeradas o Congeladas), Huevos, Cereales y derivados, Frutas frescas, Quesos, Pescados y mariscos, Productos azucarados, Verduras, hortalizas y derivados, Bebidas</v>
      </c>
      <c r="Q89" s="96"/>
      <c r="R89" s="96" t="s">
        <v>2</v>
      </c>
      <c r="S89" s="96"/>
      <c r="T89" s="96" t="s">
        <v>2</v>
      </c>
      <c r="U89" s="96" t="s">
        <v>2</v>
      </c>
      <c r="V89" s="96"/>
      <c r="W89" s="96"/>
      <c r="X89" s="96"/>
      <c r="Y89" s="96"/>
      <c r="Z89" s="96"/>
      <c r="AA89" s="96" t="s">
        <v>2</v>
      </c>
      <c r="AB89" s="96"/>
      <c r="AC89" s="96"/>
      <c r="AD89" s="96"/>
      <c r="AE89" s="96"/>
      <c r="AF89" s="96"/>
      <c r="AG89" s="96"/>
      <c r="AH89" s="96"/>
      <c r="AI89" s="96" t="s">
        <v>2</v>
      </c>
      <c r="AJ89" s="96"/>
      <c r="AK89" s="96" t="s">
        <v>2</v>
      </c>
      <c r="AL89" s="96" t="s">
        <v>2</v>
      </c>
      <c r="AM89" s="96" t="s">
        <v>2</v>
      </c>
      <c r="AN89" s="96" t="s">
        <v>2</v>
      </c>
      <c r="AO89" s="96" t="s">
        <v>1</v>
      </c>
      <c r="AP89" s="96" t="s">
        <v>1</v>
      </c>
      <c r="AQ89" s="96" t="s">
        <v>1</v>
      </c>
      <c r="AR89" s="96" t="s">
        <v>1</v>
      </c>
      <c r="AS89" s="96" t="s">
        <v>1</v>
      </c>
      <c r="AT89" s="96" t="s">
        <v>2</v>
      </c>
      <c r="AU89" s="96" t="s">
        <v>2</v>
      </c>
      <c r="AV89" s="96" t="s">
        <v>1</v>
      </c>
      <c r="AW89" s="96" t="s">
        <v>99</v>
      </c>
      <c r="AX89" s="98">
        <v>10</v>
      </c>
      <c r="AY89" s="98">
        <v>0</v>
      </c>
      <c r="AZ89" s="98">
        <v>0</v>
      </c>
      <c r="BA89" s="98">
        <v>0</v>
      </c>
      <c r="BB89" s="98">
        <v>0</v>
      </c>
      <c r="BC89" s="98">
        <v>0</v>
      </c>
      <c r="BD89" s="98">
        <v>0</v>
      </c>
      <c r="BE89" s="98">
        <v>0</v>
      </c>
      <c r="BF89" s="98">
        <v>0.25</v>
      </c>
      <c r="BG89" s="98">
        <v>0.25</v>
      </c>
      <c r="BH89" s="98">
        <v>0</v>
      </c>
      <c r="BI89" s="97" cm="1">
        <f t="array" ref="BI89">SUM(IF('HABILITADOS Y RECHAZADOS LOTE 1'!$AX89:$BH89&lt;&gt;"", 'HABILITADOS Y RECHAZADOS LOTE 1'!$AX89:$BH89, 0))</f>
        <v>10.5</v>
      </c>
      <c r="BJ89" s="98" t="s">
        <v>195</v>
      </c>
      <c r="BK89" s="98" t="s">
        <v>85</v>
      </c>
      <c r="BL89" s="117" t="s">
        <v>85</v>
      </c>
    </row>
    <row r="90" spans="1:64" s="52" customFormat="1" ht="55.2" hidden="1">
      <c r="A90" s="93">
        <v>1088</v>
      </c>
      <c r="B90" s="123" t="s">
        <v>418</v>
      </c>
      <c r="C90" s="124" t="s">
        <v>525</v>
      </c>
      <c r="D90" s="125" t="s">
        <v>224</v>
      </c>
      <c r="E90" s="126" t="s">
        <v>526</v>
      </c>
      <c r="F90" s="127" t="s">
        <v>77</v>
      </c>
      <c r="G90" s="127" t="s">
        <v>78</v>
      </c>
      <c r="H90" s="128" t="s">
        <v>79</v>
      </c>
      <c r="I90" s="129" t="s">
        <v>467</v>
      </c>
      <c r="J90" s="64" t="s">
        <v>526</v>
      </c>
      <c r="K90" s="129" t="s">
        <v>527</v>
      </c>
      <c r="L90" s="64" t="s">
        <v>1</v>
      </c>
      <c r="M90" s="64" t="s">
        <v>2</v>
      </c>
      <c r="N90" s="130" t="s">
        <v>91</v>
      </c>
      <c r="O90" s="64" t="s">
        <v>85</v>
      </c>
      <c r="P90" s="129" t="str" cm="1">
        <f t="array" ref="P90">_xlfn.TEXTJOIN(", ", TRUE, IF('HABILITADOS Y RECHAZADOS LOTE 1'!$Q90:$AN90="SI", 'HABILITADOS Y RECHAZADOS LOTE 1'!$Q$2:$AN$2, ""))</f>
        <v>Carnes Frescas (Refrigeradas o Congeladas), Huevos, Conservas de frutas/ hortalizas/ leguminosas, Frutas frescas, Galletas, Leguminosas y derivados, Verduras, hortalizas y derivados</v>
      </c>
      <c r="Q90" s="96" t="s">
        <v>1</v>
      </c>
      <c r="R90" s="96" t="s">
        <v>2</v>
      </c>
      <c r="S90" s="96" t="s">
        <v>1</v>
      </c>
      <c r="T90" s="96" t="s">
        <v>2</v>
      </c>
      <c r="U90" s="96" t="s">
        <v>1</v>
      </c>
      <c r="V90" s="96" t="s">
        <v>1</v>
      </c>
      <c r="W90" s="96" t="s">
        <v>1</v>
      </c>
      <c r="X90" s="96" t="s">
        <v>2</v>
      </c>
      <c r="Y90" s="96" t="s">
        <v>1</v>
      </c>
      <c r="Z90" s="96" t="s">
        <v>1</v>
      </c>
      <c r="AA90" s="96" t="s">
        <v>2</v>
      </c>
      <c r="AB90" s="96" t="s">
        <v>1</v>
      </c>
      <c r="AC90" s="96" t="s">
        <v>1</v>
      </c>
      <c r="AD90" s="96" t="s">
        <v>2</v>
      </c>
      <c r="AE90" s="96" t="s">
        <v>1</v>
      </c>
      <c r="AF90" s="96" t="s">
        <v>1</v>
      </c>
      <c r="AG90" s="96" t="s">
        <v>1</v>
      </c>
      <c r="AH90" s="96" t="s">
        <v>1</v>
      </c>
      <c r="AI90" s="96" t="s">
        <v>1</v>
      </c>
      <c r="AJ90" s="96" t="s">
        <v>2</v>
      </c>
      <c r="AK90" s="96" t="s">
        <v>1</v>
      </c>
      <c r="AL90" s="96" t="s">
        <v>1</v>
      </c>
      <c r="AM90" s="96" t="s">
        <v>2</v>
      </c>
      <c r="AN90" s="96" t="s">
        <v>1</v>
      </c>
      <c r="AO90" s="96" t="s">
        <v>1</v>
      </c>
      <c r="AP90" s="96" t="s">
        <v>1</v>
      </c>
      <c r="AQ90" s="96" t="s">
        <v>1</v>
      </c>
      <c r="AR90" s="96" t="s">
        <v>1</v>
      </c>
      <c r="AS90" s="96" t="s">
        <v>1</v>
      </c>
      <c r="AT90" s="96" t="s">
        <v>1</v>
      </c>
      <c r="AU90" s="96" t="s">
        <v>2</v>
      </c>
      <c r="AV90" s="96" t="s">
        <v>1</v>
      </c>
      <c r="AW90" s="96" t="s">
        <v>92</v>
      </c>
      <c r="AX90" s="98">
        <v>0</v>
      </c>
      <c r="AY90" s="98">
        <v>0</v>
      </c>
      <c r="AZ90" s="98">
        <v>0</v>
      </c>
      <c r="BA90" s="98">
        <v>0</v>
      </c>
      <c r="BB90" s="98">
        <v>0</v>
      </c>
      <c r="BC90" s="98">
        <v>0</v>
      </c>
      <c r="BD90" s="98">
        <v>0</v>
      </c>
      <c r="BE90" s="98">
        <v>0</v>
      </c>
      <c r="BF90" s="98">
        <v>0</v>
      </c>
      <c r="BG90" s="98">
        <v>0.25</v>
      </c>
      <c r="BH90" s="98">
        <v>0</v>
      </c>
      <c r="BI90" s="97" cm="1">
        <f t="array" ref="BI90">SUM(IF('HABILITADOS Y RECHAZADOS LOTE 1'!$AX90:$BH90&lt;&gt;"", 'HABILITADOS Y RECHAZADOS LOTE 1'!$AX90:$BH90, 0))</f>
        <v>0.25</v>
      </c>
      <c r="BJ90" s="98" t="s">
        <v>153</v>
      </c>
      <c r="BK90" s="98" t="s">
        <v>85</v>
      </c>
      <c r="BL90" s="117" t="s">
        <v>85</v>
      </c>
    </row>
    <row r="91" spans="1:64" s="52" customFormat="1" ht="55.2" hidden="1">
      <c r="A91" s="93">
        <v>1089</v>
      </c>
      <c r="B91" s="123" t="s">
        <v>418</v>
      </c>
      <c r="C91" s="124" t="s">
        <v>528</v>
      </c>
      <c r="D91" s="125" t="s">
        <v>224</v>
      </c>
      <c r="E91" s="126" t="s">
        <v>529</v>
      </c>
      <c r="F91" s="127" t="s">
        <v>77</v>
      </c>
      <c r="G91" s="127" t="s">
        <v>78</v>
      </c>
      <c r="H91" s="128" t="s">
        <v>79</v>
      </c>
      <c r="I91" s="129" t="s">
        <v>416</v>
      </c>
      <c r="J91" s="64" t="s">
        <v>529</v>
      </c>
      <c r="K91" s="129" t="s">
        <v>417</v>
      </c>
      <c r="L91" s="64" t="s">
        <v>1</v>
      </c>
      <c r="M91" s="64" t="s">
        <v>2</v>
      </c>
      <c r="N91" s="130" t="s">
        <v>91</v>
      </c>
      <c r="O91" s="64" t="s">
        <v>85</v>
      </c>
      <c r="P91" s="129" t="str" cm="1">
        <f t="array" ref="P91">_xlfn.TEXTJOIN(", ", TRUE, IF('HABILITADOS Y RECHAZADOS LOTE 1'!$Q91:$AN91="SI", 'HABILITADOS Y RECHAZADOS LOTE 1'!$Q$2:$AN$2, ""))</f>
        <v>Carnes Frescas (Refrigeradas o Congeladas), Huevos, Conservas de frutas/ hortalizas/ leguminosas, Frutas frescas, Galletas, Leguminosas y derivados, Verduras, hortalizas y derivados</v>
      </c>
      <c r="Q91" s="96" t="s">
        <v>1</v>
      </c>
      <c r="R91" s="96" t="s">
        <v>2</v>
      </c>
      <c r="S91" s="96" t="s">
        <v>1</v>
      </c>
      <c r="T91" s="96" t="s">
        <v>2</v>
      </c>
      <c r="U91" s="96" t="s">
        <v>1</v>
      </c>
      <c r="V91" s="96" t="s">
        <v>1</v>
      </c>
      <c r="W91" s="96" t="s">
        <v>1</v>
      </c>
      <c r="X91" s="96" t="s">
        <v>2</v>
      </c>
      <c r="Y91" s="96" t="s">
        <v>1</v>
      </c>
      <c r="Z91" s="96" t="s">
        <v>1</v>
      </c>
      <c r="AA91" s="96" t="s">
        <v>2</v>
      </c>
      <c r="AB91" s="96" t="s">
        <v>1</v>
      </c>
      <c r="AC91" s="96" t="s">
        <v>1</v>
      </c>
      <c r="AD91" s="96" t="s">
        <v>2</v>
      </c>
      <c r="AE91" s="96" t="s">
        <v>1</v>
      </c>
      <c r="AF91" s="96" t="s">
        <v>1</v>
      </c>
      <c r="AG91" s="96" t="s">
        <v>1</v>
      </c>
      <c r="AH91" s="96" t="s">
        <v>1</v>
      </c>
      <c r="AI91" s="96" t="s">
        <v>1</v>
      </c>
      <c r="AJ91" s="96" t="s">
        <v>2</v>
      </c>
      <c r="AK91" s="96" t="s">
        <v>1</v>
      </c>
      <c r="AL91" s="96" t="s">
        <v>1</v>
      </c>
      <c r="AM91" s="96" t="s">
        <v>2</v>
      </c>
      <c r="AN91" s="96" t="s">
        <v>1</v>
      </c>
      <c r="AO91" s="96" t="s">
        <v>1</v>
      </c>
      <c r="AP91" s="96" t="s">
        <v>1</v>
      </c>
      <c r="AQ91" s="96" t="s">
        <v>1</v>
      </c>
      <c r="AR91" s="96" t="s">
        <v>1</v>
      </c>
      <c r="AS91" s="96" t="s">
        <v>1</v>
      </c>
      <c r="AT91" s="96" t="s">
        <v>1</v>
      </c>
      <c r="AU91" s="96" t="s">
        <v>2</v>
      </c>
      <c r="AV91" s="96" t="s">
        <v>1</v>
      </c>
      <c r="AW91" s="96" t="s">
        <v>92</v>
      </c>
      <c r="AX91" s="98">
        <v>0</v>
      </c>
      <c r="AY91" s="98">
        <v>0</v>
      </c>
      <c r="AZ91" s="98">
        <v>0</v>
      </c>
      <c r="BA91" s="98">
        <v>0</v>
      </c>
      <c r="BB91" s="98">
        <v>0</v>
      </c>
      <c r="BC91" s="98">
        <v>0</v>
      </c>
      <c r="BD91" s="98">
        <v>0</v>
      </c>
      <c r="BE91" s="98">
        <v>0</v>
      </c>
      <c r="BF91" s="98">
        <v>0</v>
      </c>
      <c r="BG91" s="98">
        <v>0.25</v>
      </c>
      <c r="BH91" s="98">
        <v>0</v>
      </c>
      <c r="BI91" s="97" cm="1">
        <f t="array" ref="BI91">SUM(IF('HABILITADOS Y RECHAZADOS LOTE 1'!$AX91:$BH91&lt;&gt;"", 'HABILITADOS Y RECHAZADOS LOTE 1'!$AX91:$BH91, 0))</f>
        <v>0.25</v>
      </c>
      <c r="BJ91" s="98"/>
      <c r="BK91" s="98" t="s">
        <v>85</v>
      </c>
      <c r="BL91" s="117" t="s">
        <v>85</v>
      </c>
    </row>
    <row r="92" spans="1:64" s="52" customFormat="1" ht="276" hidden="1">
      <c r="A92" s="93">
        <v>1090</v>
      </c>
      <c r="B92" s="123" t="s">
        <v>530</v>
      </c>
      <c r="C92" s="124" t="s">
        <v>531</v>
      </c>
      <c r="D92" s="125" t="s">
        <v>89</v>
      </c>
      <c r="E92" s="126" t="s">
        <v>532</v>
      </c>
      <c r="F92" s="136" t="s">
        <v>78</v>
      </c>
      <c r="G92" s="136" t="s">
        <v>77</v>
      </c>
      <c r="H92" s="128" t="s">
        <v>79</v>
      </c>
      <c r="I92" s="129" t="s">
        <v>209</v>
      </c>
      <c r="J92" s="64" t="s">
        <v>532</v>
      </c>
      <c r="K92" s="129" t="s">
        <v>533</v>
      </c>
      <c r="L92" s="64" t="s">
        <v>1</v>
      </c>
      <c r="M92" s="64" t="s">
        <v>2</v>
      </c>
      <c r="N92" s="130" t="s">
        <v>147</v>
      </c>
      <c r="O92" s="129" t="s">
        <v>534</v>
      </c>
      <c r="P92" s="129" t="str" cm="1">
        <f t="array" ref="P92">_xlfn.TEXTJOIN(", ", TRUE, IF('HABILITADOS Y RECHAZADOS LOTE 1'!$Q92:$AN92="SI", "'"&amp;'HABILITADOS Y RECHAZADOS LOTE 1'!$Q$2:$AN$2&amp;"'", ""))</f>
        <v>'Huevos'</v>
      </c>
      <c r="Q92" s="96" t="s">
        <v>1</v>
      </c>
      <c r="R92" s="96" t="s">
        <v>1</v>
      </c>
      <c r="S92" s="96" t="s">
        <v>1</v>
      </c>
      <c r="T92" s="96" t="s">
        <v>2</v>
      </c>
      <c r="U92" s="96" t="s">
        <v>1</v>
      </c>
      <c r="V92" s="96" t="s">
        <v>1</v>
      </c>
      <c r="W92" s="96" t="s">
        <v>1</v>
      </c>
      <c r="X92" s="96" t="s">
        <v>1</v>
      </c>
      <c r="Y92" s="96" t="s">
        <v>1</v>
      </c>
      <c r="Z92" s="96" t="s">
        <v>1</v>
      </c>
      <c r="AA92" s="96" t="s">
        <v>1</v>
      </c>
      <c r="AB92" s="96" t="s">
        <v>1</v>
      </c>
      <c r="AC92" s="96" t="s">
        <v>1</v>
      </c>
      <c r="AD92" s="96" t="s">
        <v>1</v>
      </c>
      <c r="AE92" s="96" t="s">
        <v>1</v>
      </c>
      <c r="AF92" s="96" t="s">
        <v>1</v>
      </c>
      <c r="AG92" s="96" t="s">
        <v>1</v>
      </c>
      <c r="AH92" s="96" t="s">
        <v>1</v>
      </c>
      <c r="AI92" s="96" t="s">
        <v>1</v>
      </c>
      <c r="AJ92" s="96" t="s">
        <v>1</v>
      </c>
      <c r="AK92" s="96" t="s">
        <v>1</v>
      </c>
      <c r="AL92" s="96" t="s">
        <v>1</v>
      </c>
      <c r="AM92" s="96" t="s">
        <v>1</v>
      </c>
      <c r="AN92" s="96" t="s">
        <v>1</v>
      </c>
      <c r="AO92" s="96" t="s">
        <v>1</v>
      </c>
      <c r="AP92" s="96" t="s">
        <v>1</v>
      </c>
      <c r="AQ92" s="96" t="s">
        <v>1</v>
      </c>
      <c r="AR92" s="96" t="s">
        <v>1</v>
      </c>
      <c r="AS92" s="96" t="s">
        <v>1</v>
      </c>
      <c r="AT92" s="96" t="s">
        <v>1</v>
      </c>
      <c r="AU92" s="96" t="s">
        <v>1</v>
      </c>
      <c r="AV92" s="96" t="s">
        <v>1</v>
      </c>
      <c r="AW92" s="96" t="s">
        <v>92</v>
      </c>
      <c r="AX92" s="98">
        <v>0</v>
      </c>
      <c r="AY92" s="98">
        <v>0</v>
      </c>
      <c r="AZ92" s="98">
        <v>0</v>
      </c>
      <c r="BA92" s="98">
        <v>0</v>
      </c>
      <c r="BB92" s="98">
        <v>0</v>
      </c>
      <c r="BC92" s="98">
        <v>0</v>
      </c>
      <c r="BD92" s="98">
        <v>0</v>
      </c>
      <c r="BE92" s="98">
        <v>0</v>
      </c>
      <c r="BF92" s="98">
        <v>0</v>
      </c>
      <c r="BG92" s="98">
        <v>0</v>
      </c>
      <c r="BH92" s="98">
        <v>0</v>
      </c>
      <c r="BI92" s="97" cm="1">
        <f t="array" ref="BI92">SUM(IF('HABILITADOS Y RECHAZADOS LOTE 1'!$AX92:$BH92&lt;&gt;"", 'HABILITADOS Y RECHAZADOS LOTE 1'!$AX92:$BH92, 0))</f>
        <v>0</v>
      </c>
      <c r="BJ92" s="98" t="s">
        <v>535</v>
      </c>
      <c r="BK92" s="98" t="s">
        <v>2</v>
      </c>
      <c r="BL92" s="117" t="s">
        <v>536</v>
      </c>
    </row>
    <row r="93" spans="1:64" s="52" customFormat="1" ht="124.2" hidden="1">
      <c r="A93" s="93">
        <v>1091</v>
      </c>
      <c r="B93" s="123" t="s">
        <v>537</v>
      </c>
      <c r="C93" s="124" t="s">
        <v>538</v>
      </c>
      <c r="D93" s="125" t="s">
        <v>89</v>
      </c>
      <c r="E93" s="126" t="s">
        <v>539</v>
      </c>
      <c r="F93" s="133" t="s">
        <v>77</v>
      </c>
      <c r="G93" s="133" t="s">
        <v>78</v>
      </c>
      <c r="H93" s="128" t="s">
        <v>79</v>
      </c>
      <c r="I93" s="129" t="s">
        <v>97</v>
      </c>
      <c r="J93" s="132" t="s">
        <v>539</v>
      </c>
      <c r="K93" s="129" t="s">
        <v>540</v>
      </c>
      <c r="L93" s="64"/>
      <c r="M93" s="64" t="s">
        <v>2</v>
      </c>
      <c r="N93" s="130" t="s">
        <v>91</v>
      </c>
      <c r="O93" s="64" t="s">
        <v>85</v>
      </c>
      <c r="P93" s="129" t="str" cm="1">
        <f t="array" ref="P93">_xlfn.TEXTJOIN(", ", TRUE, IF('HABILITADOS Y RECHAZADOS LOTE 1'!$Q93:$AN93="SI", 'HABILITADOS Y RECHAZADOS LOTE 1'!$Q$2:$AN$2, ""))</f>
        <v>Pescados y mariscos</v>
      </c>
      <c r="Q93" s="96" t="s">
        <v>1</v>
      </c>
      <c r="R93" s="96" t="s">
        <v>1</v>
      </c>
      <c r="S93" s="96" t="s">
        <v>1</v>
      </c>
      <c r="T93" s="96" t="s">
        <v>1</v>
      </c>
      <c r="U93" s="96" t="s">
        <v>1</v>
      </c>
      <c r="V93" s="96" t="s">
        <v>1</v>
      </c>
      <c r="W93" s="96" t="s">
        <v>1</v>
      </c>
      <c r="X93" s="96" t="s">
        <v>1</v>
      </c>
      <c r="Y93" s="96" t="s">
        <v>1</v>
      </c>
      <c r="Z93" s="96" t="s">
        <v>1</v>
      </c>
      <c r="AA93" s="96" t="s">
        <v>1</v>
      </c>
      <c r="AB93" s="96" t="s">
        <v>1</v>
      </c>
      <c r="AC93" s="96" t="s">
        <v>1</v>
      </c>
      <c r="AD93" s="96" t="s">
        <v>1</v>
      </c>
      <c r="AE93" s="96" t="s">
        <v>1</v>
      </c>
      <c r="AF93" s="96" t="s">
        <v>1</v>
      </c>
      <c r="AG93" s="96" t="s">
        <v>1</v>
      </c>
      <c r="AH93" s="96" t="s">
        <v>1</v>
      </c>
      <c r="AI93" s="96" t="s">
        <v>1</v>
      </c>
      <c r="AJ93" s="96" t="s">
        <v>1</v>
      </c>
      <c r="AK93" s="96" t="s">
        <v>2</v>
      </c>
      <c r="AL93" s="96" t="s">
        <v>1</v>
      </c>
      <c r="AM93" s="96" t="s">
        <v>1</v>
      </c>
      <c r="AN93" s="96" t="s">
        <v>1</v>
      </c>
      <c r="AO93" s="96" t="s">
        <v>2</v>
      </c>
      <c r="AP93" s="96" t="s">
        <v>1</v>
      </c>
      <c r="AQ93" s="96" t="s">
        <v>1</v>
      </c>
      <c r="AR93" s="96" t="s">
        <v>1</v>
      </c>
      <c r="AS93" s="96" t="s">
        <v>1</v>
      </c>
      <c r="AT93" s="96" t="s">
        <v>2</v>
      </c>
      <c r="AU93" s="96" t="s">
        <v>2</v>
      </c>
      <c r="AV93" s="96" t="s">
        <v>1</v>
      </c>
      <c r="AW93" s="96" t="s">
        <v>92</v>
      </c>
      <c r="AX93" s="98">
        <v>0</v>
      </c>
      <c r="AY93" s="98">
        <v>0</v>
      </c>
      <c r="AZ93" s="98">
        <v>0</v>
      </c>
      <c r="BA93" s="98">
        <v>0</v>
      </c>
      <c r="BB93" s="98">
        <v>0</v>
      </c>
      <c r="BC93" s="98">
        <v>0</v>
      </c>
      <c r="BD93" s="98">
        <v>0</v>
      </c>
      <c r="BE93" s="98">
        <v>0</v>
      </c>
      <c r="BF93" s="98">
        <v>0.25</v>
      </c>
      <c r="BG93" s="98">
        <v>0.25</v>
      </c>
      <c r="BH93" s="98">
        <v>0</v>
      </c>
      <c r="BI93" s="97" cm="1">
        <f t="array" ref="BI93">SUM(IF('HABILITADOS Y RECHAZADOS LOTE 1'!$AX93:$BH93&lt;&gt;"", 'HABILITADOS Y RECHAZADOS LOTE 1'!$AX93:$BH93, 0))</f>
        <v>0.5</v>
      </c>
      <c r="BJ93" s="98" t="s">
        <v>541</v>
      </c>
      <c r="BK93" s="98" t="s">
        <v>85</v>
      </c>
      <c r="BL93" s="117" t="s">
        <v>85</v>
      </c>
    </row>
    <row r="94" spans="1:64" s="52" customFormat="1" ht="69" hidden="1">
      <c r="A94" s="93">
        <v>1092</v>
      </c>
      <c r="B94" s="123" t="s">
        <v>542</v>
      </c>
      <c r="C94" s="124" t="s">
        <v>543</v>
      </c>
      <c r="D94" s="125" t="s">
        <v>89</v>
      </c>
      <c r="E94" s="126" t="s">
        <v>544</v>
      </c>
      <c r="F94" s="127" t="s">
        <v>77</v>
      </c>
      <c r="G94" s="127" t="s">
        <v>77</v>
      </c>
      <c r="H94" s="128" t="s">
        <v>79</v>
      </c>
      <c r="I94" s="129" t="s">
        <v>338</v>
      </c>
      <c r="J94" s="64" t="s">
        <v>544</v>
      </c>
      <c r="K94" s="129" t="s">
        <v>545</v>
      </c>
      <c r="L94" s="64" t="s">
        <v>2</v>
      </c>
      <c r="M94" s="64" t="s">
        <v>146</v>
      </c>
      <c r="N94" s="130" t="s">
        <v>147</v>
      </c>
      <c r="O94" s="134" t="s">
        <v>546</v>
      </c>
      <c r="P94" s="129" t="str" cm="1">
        <f t="array" ref="P94">_xlfn.TEXTJOIN(", ", TRUE, IF('HABILITADOS Y RECHAZADOS LOTE 1'!$Q94:$AN94="SI", "'"&amp;'HABILITADOS Y RECHAZADOS LOTE 1'!$Q$2:$AN$2&amp;"'", ""))</f>
        <v>'Frutas frescas'</v>
      </c>
      <c r="Q94" s="96" t="s">
        <v>1</v>
      </c>
      <c r="R94" s="96" t="s">
        <v>1</v>
      </c>
      <c r="S94" s="96" t="s">
        <v>1</v>
      </c>
      <c r="T94" s="96" t="s">
        <v>1</v>
      </c>
      <c r="U94" s="96" t="s">
        <v>1</v>
      </c>
      <c r="V94" s="96" t="s">
        <v>1</v>
      </c>
      <c r="W94" s="96" t="s">
        <v>1</v>
      </c>
      <c r="X94" s="96" t="s">
        <v>1</v>
      </c>
      <c r="Y94" s="96" t="s">
        <v>1</v>
      </c>
      <c r="Z94" s="96" t="s">
        <v>1</v>
      </c>
      <c r="AA94" s="96" t="s">
        <v>2</v>
      </c>
      <c r="AB94" s="96" t="s">
        <v>1</v>
      </c>
      <c r="AC94" s="96" t="s">
        <v>1</v>
      </c>
      <c r="AD94" s="96" t="s">
        <v>1</v>
      </c>
      <c r="AE94" s="96" t="s">
        <v>1</v>
      </c>
      <c r="AF94" s="96" t="s">
        <v>1</v>
      </c>
      <c r="AG94" s="96" t="s">
        <v>1</v>
      </c>
      <c r="AH94" s="96" t="s">
        <v>1</v>
      </c>
      <c r="AI94" s="96" t="s">
        <v>1</v>
      </c>
      <c r="AJ94" s="96" t="s">
        <v>1</v>
      </c>
      <c r="AK94" s="96" t="s">
        <v>1</v>
      </c>
      <c r="AL94" s="96" t="s">
        <v>1</v>
      </c>
      <c r="AM94" s="96" t="s">
        <v>1</v>
      </c>
      <c r="AN94" s="96" t="s">
        <v>1</v>
      </c>
      <c r="AO94" s="96" t="s">
        <v>1</v>
      </c>
      <c r="AP94" s="96" t="s">
        <v>1</v>
      </c>
      <c r="AQ94" s="96" t="s">
        <v>1</v>
      </c>
      <c r="AR94" s="96" t="s">
        <v>1</v>
      </c>
      <c r="AS94" s="96" t="s">
        <v>1</v>
      </c>
      <c r="AT94" s="96" t="s">
        <v>1</v>
      </c>
      <c r="AU94" s="96" t="s">
        <v>2</v>
      </c>
      <c r="AV94" s="96" t="s">
        <v>1</v>
      </c>
      <c r="AW94" s="96" t="s">
        <v>92</v>
      </c>
      <c r="AX94" s="98">
        <v>6</v>
      </c>
      <c r="AY94" s="98">
        <v>6</v>
      </c>
      <c r="AZ94" s="98">
        <v>0</v>
      </c>
      <c r="BA94" s="98">
        <v>0</v>
      </c>
      <c r="BB94" s="98">
        <v>0</v>
      </c>
      <c r="BC94" s="98">
        <v>0</v>
      </c>
      <c r="BD94" s="98">
        <v>0</v>
      </c>
      <c r="BE94" s="98">
        <v>0</v>
      </c>
      <c r="BF94" s="98">
        <v>0</v>
      </c>
      <c r="BG94" s="98">
        <v>0.25</v>
      </c>
      <c r="BH94" s="98">
        <v>10</v>
      </c>
      <c r="BI94" s="97" cm="1">
        <f t="array" ref="BI94">SUM(IF('HABILITADOS Y RECHAZADOS LOTE 1'!$AX94:$BH94&lt;&gt;"", 'HABILITADOS Y RECHAZADOS LOTE 1'!$AX94:$BH94, 0))</f>
        <v>22.25</v>
      </c>
      <c r="BJ94" s="98" t="s">
        <v>189</v>
      </c>
      <c r="BK94" s="98" t="s">
        <v>85</v>
      </c>
      <c r="BL94" s="117" t="s">
        <v>85</v>
      </c>
    </row>
    <row r="95" spans="1:64" s="52" customFormat="1" ht="151.80000000000001" hidden="1">
      <c r="A95" s="93">
        <v>1093</v>
      </c>
      <c r="B95" s="123" t="s">
        <v>363</v>
      </c>
      <c r="C95" s="124" t="s">
        <v>547</v>
      </c>
      <c r="D95" s="125" t="s">
        <v>224</v>
      </c>
      <c r="E95" s="126" t="s">
        <v>548</v>
      </c>
      <c r="F95" s="127" t="s">
        <v>77</v>
      </c>
      <c r="G95" s="127" t="s">
        <v>77</v>
      </c>
      <c r="H95" s="128" t="s">
        <v>79</v>
      </c>
      <c r="I95" s="129" t="s">
        <v>338</v>
      </c>
      <c r="J95" s="64" t="s">
        <v>548</v>
      </c>
      <c r="K95" s="129" t="s">
        <v>549</v>
      </c>
      <c r="L95" s="64" t="s">
        <v>1</v>
      </c>
      <c r="M95" s="64" t="s">
        <v>1</v>
      </c>
      <c r="N95" s="130" t="s">
        <v>83</v>
      </c>
      <c r="O95" s="129" t="s">
        <v>274</v>
      </c>
      <c r="P95" s="64" t="s">
        <v>85</v>
      </c>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8"/>
      <c r="AY95" s="98"/>
      <c r="AZ95" s="98"/>
      <c r="BA95" s="98"/>
      <c r="BB95" s="98"/>
      <c r="BC95" s="98"/>
      <c r="BD95" s="98"/>
      <c r="BE95" s="98"/>
      <c r="BF95" s="98"/>
      <c r="BG95" s="98"/>
      <c r="BH95" s="98"/>
      <c r="BI95" s="97" cm="1">
        <f t="array" ref="BI95">SUM(IF('HABILITADOS Y RECHAZADOS LOTE 1'!$AX95:$BH95&lt;&gt;"", 'HABILITADOS Y RECHAZADOS LOTE 1'!$AX95:$BH95, 0))</f>
        <v>0</v>
      </c>
      <c r="BJ95" s="98" t="s">
        <v>313</v>
      </c>
      <c r="BK95" s="98" t="s">
        <v>85</v>
      </c>
      <c r="BL95" s="117" t="s">
        <v>85</v>
      </c>
    </row>
    <row r="96" spans="1:64" s="52" customFormat="1" ht="55.2" hidden="1">
      <c r="A96" s="93">
        <v>1094</v>
      </c>
      <c r="B96" s="123" t="s">
        <v>550</v>
      </c>
      <c r="C96" s="124" t="s">
        <v>551</v>
      </c>
      <c r="D96" s="125" t="s">
        <v>89</v>
      </c>
      <c r="E96" s="126" t="s">
        <v>552</v>
      </c>
      <c r="F96" s="127" t="s">
        <v>77</v>
      </c>
      <c r="G96" s="127" t="s">
        <v>78</v>
      </c>
      <c r="H96" s="128" t="s">
        <v>79</v>
      </c>
      <c r="I96" s="129" t="s">
        <v>553</v>
      </c>
      <c r="J96" s="64" t="s">
        <v>552</v>
      </c>
      <c r="K96" s="129" t="s">
        <v>554</v>
      </c>
      <c r="L96" s="64" t="s">
        <v>1</v>
      </c>
      <c r="M96" s="64" t="s">
        <v>2</v>
      </c>
      <c r="N96" s="130" t="s">
        <v>91</v>
      </c>
      <c r="O96" s="64" t="s">
        <v>85</v>
      </c>
      <c r="P96" s="129" t="str" cm="1">
        <f t="array" ref="P96">_xlfn.TEXTJOIN(", ", TRUE, IF('HABILITADOS Y RECHAZADOS LOTE 1'!$Q96:$AN96="SI", 'HABILITADOS Y RECHAZADOS LOTE 1'!$Q$2:$AN$2, ""))</f>
        <v>Frutas frescas</v>
      </c>
      <c r="Q96" s="96" t="s">
        <v>1</v>
      </c>
      <c r="R96" s="96" t="s">
        <v>1</v>
      </c>
      <c r="S96" s="96" t="s">
        <v>1</v>
      </c>
      <c r="T96" s="96" t="s">
        <v>1</v>
      </c>
      <c r="U96" s="96" t="s">
        <v>1</v>
      </c>
      <c r="V96" s="96" t="s">
        <v>1</v>
      </c>
      <c r="W96" s="96" t="s">
        <v>1</v>
      </c>
      <c r="X96" s="96" t="s">
        <v>1</v>
      </c>
      <c r="Y96" s="96" t="s">
        <v>1</v>
      </c>
      <c r="Z96" s="96" t="s">
        <v>1</v>
      </c>
      <c r="AA96" s="96" t="s">
        <v>2</v>
      </c>
      <c r="AB96" s="96" t="s">
        <v>1</v>
      </c>
      <c r="AC96" s="96" t="s">
        <v>1</v>
      </c>
      <c r="AD96" s="96" t="s">
        <v>1</v>
      </c>
      <c r="AE96" s="96" t="s">
        <v>1</v>
      </c>
      <c r="AF96" s="96" t="s">
        <v>1</v>
      </c>
      <c r="AG96" s="96" t="s">
        <v>1</v>
      </c>
      <c r="AH96" s="96" t="s">
        <v>1</v>
      </c>
      <c r="AI96" s="96" t="s">
        <v>1</v>
      </c>
      <c r="AJ96" s="96" t="s">
        <v>1</v>
      </c>
      <c r="AK96" s="96" t="s">
        <v>1</v>
      </c>
      <c r="AL96" s="96" t="s">
        <v>1</v>
      </c>
      <c r="AM96" s="96" t="s">
        <v>1</v>
      </c>
      <c r="AN96" s="96" t="s">
        <v>1</v>
      </c>
      <c r="AO96" s="96" t="s">
        <v>1</v>
      </c>
      <c r="AP96" s="96" t="s">
        <v>1</v>
      </c>
      <c r="AQ96" s="96" t="s">
        <v>1</v>
      </c>
      <c r="AR96" s="96" t="s">
        <v>1</v>
      </c>
      <c r="AS96" s="96" t="s">
        <v>1</v>
      </c>
      <c r="AT96" s="96" t="s">
        <v>1</v>
      </c>
      <c r="AU96" s="96" t="s">
        <v>2</v>
      </c>
      <c r="AV96" s="96" t="s">
        <v>1</v>
      </c>
      <c r="AW96" s="96" t="s">
        <v>99</v>
      </c>
      <c r="AX96" s="98">
        <v>0</v>
      </c>
      <c r="AY96" s="98">
        <v>0</v>
      </c>
      <c r="AZ96" s="98">
        <v>0</v>
      </c>
      <c r="BA96" s="98">
        <v>0</v>
      </c>
      <c r="BB96" s="98">
        <v>0</v>
      </c>
      <c r="BC96" s="98">
        <v>0</v>
      </c>
      <c r="BD96" s="98">
        <v>0</v>
      </c>
      <c r="BE96" s="98">
        <v>0</v>
      </c>
      <c r="BF96" s="98">
        <v>0</v>
      </c>
      <c r="BG96" s="98">
        <v>0.25</v>
      </c>
      <c r="BH96" s="98">
        <v>0</v>
      </c>
      <c r="BI96" s="97" cm="1">
        <f t="array" ref="BI96">SUM(IF('HABILITADOS Y RECHAZADOS LOTE 1'!$AX96:$BH96&lt;&gt;"", 'HABILITADOS Y RECHAZADOS LOTE 1'!$AX96:$BH96, 0))</f>
        <v>0.25</v>
      </c>
      <c r="BJ96" s="98" t="s">
        <v>327</v>
      </c>
      <c r="BK96" s="98" t="s">
        <v>85</v>
      </c>
      <c r="BL96" s="117" t="s">
        <v>85</v>
      </c>
    </row>
    <row r="97" spans="1:64" s="52" customFormat="1" ht="289.8" hidden="1">
      <c r="A97" s="93">
        <v>1095</v>
      </c>
      <c r="B97" s="123" t="s">
        <v>555</v>
      </c>
      <c r="C97" s="124" t="s">
        <v>556</v>
      </c>
      <c r="D97" s="125" t="s">
        <v>89</v>
      </c>
      <c r="E97" s="126" t="s">
        <v>557</v>
      </c>
      <c r="F97" s="127" t="s">
        <v>77</v>
      </c>
      <c r="G97" s="127" t="s">
        <v>77</v>
      </c>
      <c r="H97" s="128" t="s">
        <v>79</v>
      </c>
      <c r="I97" s="129" t="s">
        <v>558</v>
      </c>
      <c r="J97" s="64" t="s">
        <v>557</v>
      </c>
      <c r="K97" s="129" t="s">
        <v>559</v>
      </c>
      <c r="L97" s="64" t="s">
        <v>2</v>
      </c>
      <c r="M97" s="64" t="s">
        <v>1</v>
      </c>
      <c r="N97" s="130" t="s">
        <v>83</v>
      </c>
      <c r="O97" s="129" t="s">
        <v>560</v>
      </c>
      <c r="P97" s="64" t="s">
        <v>85</v>
      </c>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8"/>
      <c r="AY97" s="98"/>
      <c r="AZ97" s="98"/>
      <c r="BA97" s="98"/>
      <c r="BB97" s="98"/>
      <c r="BC97" s="98"/>
      <c r="BD97" s="98"/>
      <c r="BE97" s="98"/>
      <c r="BF97" s="98"/>
      <c r="BG97" s="98"/>
      <c r="BH97" s="98"/>
      <c r="BI97" s="97" cm="1">
        <f t="array" ref="BI97">SUM(IF('HABILITADOS Y RECHAZADOS LOTE 1'!$AX97:$BH97&lt;&gt;"", 'HABILITADOS Y RECHAZADOS LOTE 1'!$AX97:$BH97, 0))</f>
        <v>0</v>
      </c>
      <c r="BJ97" s="98" t="s">
        <v>189</v>
      </c>
      <c r="BK97" s="98" t="s">
        <v>85</v>
      </c>
      <c r="BL97" s="117" t="s">
        <v>85</v>
      </c>
    </row>
    <row r="98" spans="1:64" s="52" customFormat="1" ht="124.2" hidden="1">
      <c r="A98" s="105">
        <v>1096</v>
      </c>
      <c r="B98" s="123" t="s">
        <v>561</v>
      </c>
      <c r="C98" s="124" t="s">
        <v>562</v>
      </c>
      <c r="D98" s="125" t="s">
        <v>89</v>
      </c>
      <c r="E98" s="126" t="s">
        <v>563</v>
      </c>
      <c r="F98" s="127" t="s">
        <v>77</v>
      </c>
      <c r="G98" s="127" t="s">
        <v>77</v>
      </c>
      <c r="H98" s="128" t="s">
        <v>79</v>
      </c>
      <c r="I98" s="129" t="s">
        <v>564</v>
      </c>
      <c r="J98" s="64" t="s">
        <v>563</v>
      </c>
      <c r="K98" s="129" t="s">
        <v>565</v>
      </c>
      <c r="L98" s="64" t="s">
        <v>1</v>
      </c>
      <c r="M98" s="64" t="s">
        <v>1</v>
      </c>
      <c r="N98" s="130" t="s">
        <v>83</v>
      </c>
      <c r="O98" s="129" t="s">
        <v>118</v>
      </c>
      <c r="P98" s="64" t="s">
        <v>85</v>
      </c>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8"/>
      <c r="AY98" s="98"/>
      <c r="AZ98" s="98"/>
      <c r="BA98" s="98"/>
      <c r="BB98" s="98"/>
      <c r="BC98" s="98"/>
      <c r="BD98" s="98"/>
      <c r="BE98" s="98"/>
      <c r="BF98" s="98"/>
      <c r="BG98" s="98"/>
      <c r="BH98" s="98"/>
      <c r="BI98" s="97" cm="1">
        <f t="array" ref="BI98">SUM(IF('HABILITADOS Y RECHAZADOS LOTE 1'!$AX98:$BH98&lt;&gt;"", 'HABILITADOS Y RECHAZADOS LOTE 1'!$AX98:$BH98, 0))</f>
        <v>0</v>
      </c>
      <c r="BJ98" s="98" t="s">
        <v>159</v>
      </c>
      <c r="BK98" s="98" t="s">
        <v>85</v>
      </c>
      <c r="BL98" s="117" t="s">
        <v>85</v>
      </c>
    </row>
    <row r="99" spans="1:64" s="52" customFormat="1" ht="165.6" hidden="1">
      <c r="A99" s="93">
        <v>1097</v>
      </c>
      <c r="B99" s="123" t="s">
        <v>566</v>
      </c>
      <c r="C99" s="124" t="s">
        <v>567</v>
      </c>
      <c r="D99" s="125" t="s">
        <v>89</v>
      </c>
      <c r="E99" s="126" t="s">
        <v>568</v>
      </c>
      <c r="F99" s="127" t="s">
        <v>77</v>
      </c>
      <c r="G99" s="127" t="s">
        <v>77</v>
      </c>
      <c r="H99" s="128" t="s">
        <v>79</v>
      </c>
      <c r="I99" s="129" t="s">
        <v>569</v>
      </c>
      <c r="J99" s="64" t="s">
        <v>568</v>
      </c>
      <c r="K99" s="129" t="s">
        <v>570</v>
      </c>
      <c r="L99" s="64" t="s">
        <v>1</v>
      </c>
      <c r="M99" s="64" t="s">
        <v>146</v>
      </c>
      <c r="N99" s="130" t="s">
        <v>83</v>
      </c>
      <c r="O99" s="129" t="s">
        <v>571</v>
      </c>
      <c r="P99" s="64" t="s">
        <v>85</v>
      </c>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8"/>
      <c r="AY99" s="98"/>
      <c r="AZ99" s="98"/>
      <c r="BA99" s="98"/>
      <c r="BB99" s="98"/>
      <c r="BC99" s="98"/>
      <c r="BD99" s="98"/>
      <c r="BE99" s="98"/>
      <c r="BF99" s="98"/>
      <c r="BG99" s="98"/>
      <c r="BH99" s="98"/>
      <c r="BI99" s="97" cm="1">
        <f t="array" ref="BI99">SUM(IF('HABILITADOS Y RECHAZADOS LOTE 1'!$AX99:$BH99&lt;&gt;"", 'HABILITADOS Y RECHAZADOS LOTE 1'!$AX99:$BH99, 0))</f>
        <v>0</v>
      </c>
      <c r="BJ99" s="98" t="s">
        <v>334</v>
      </c>
      <c r="BK99" s="98" t="s">
        <v>85</v>
      </c>
      <c r="BL99" s="117" t="s">
        <v>85</v>
      </c>
    </row>
    <row r="100" spans="1:64" s="52" customFormat="1" ht="82.8" hidden="1">
      <c r="A100" s="93">
        <v>1098</v>
      </c>
      <c r="B100" s="123" t="s">
        <v>572</v>
      </c>
      <c r="C100" s="124" t="s">
        <v>573</v>
      </c>
      <c r="D100" s="125" t="s">
        <v>224</v>
      </c>
      <c r="E100" s="126" t="s">
        <v>574</v>
      </c>
      <c r="F100" s="127" t="s">
        <v>77</v>
      </c>
      <c r="G100" s="127" t="s">
        <v>77</v>
      </c>
      <c r="H100" s="128" t="s">
        <v>79</v>
      </c>
      <c r="I100" s="129" t="s">
        <v>575</v>
      </c>
      <c r="J100" s="64" t="s">
        <v>574</v>
      </c>
      <c r="K100" s="129" t="s">
        <v>576</v>
      </c>
      <c r="L100" s="64" t="s">
        <v>1</v>
      </c>
      <c r="M100" s="64" t="s">
        <v>2</v>
      </c>
      <c r="N100" s="130" t="s">
        <v>91</v>
      </c>
      <c r="O100" s="64" t="s">
        <v>85</v>
      </c>
      <c r="P100" s="129" t="str" cm="1">
        <f t="array" ref="P100">_xlfn.TEXTJOIN(", ", TRUE, IF('HABILITADOS Y RECHAZADOS LOTE 1'!$Q100:$AN100="SI", 'HABILITADOS Y RECHAZADOS LOTE 1'!$Q$2:$AN$2, ""))</f>
        <v>Alimentos nativos, Huevos, Amasijos, Pescados y mariscos, Verduras, hortalizas y derivados</v>
      </c>
      <c r="Q100" s="96" t="s">
        <v>2</v>
      </c>
      <c r="R100" s="96"/>
      <c r="S100" s="96"/>
      <c r="T100" s="96" t="s">
        <v>2</v>
      </c>
      <c r="U100" s="96"/>
      <c r="V100" s="96"/>
      <c r="W100" s="96"/>
      <c r="X100" s="96"/>
      <c r="Y100" s="96"/>
      <c r="Z100" s="96"/>
      <c r="AA100" s="96"/>
      <c r="AB100" s="96"/>
      <c r="AC100" s="96" t="s">
        <v>2</v>
      </c>
      <c r="AD100" s="96"/>
      <c r="AE100" s="96"/>
      <c r="AF100" s="96"/>
      <c r="AG100" s="96"/>
      <c r="AH100" s="96"/>
      <c r="AI100" s="96"/>
      <c r="AJ100" s="96"/>
      <c r="AK100" s="96" t="s">
        <v>2</v>
      </c>
      <c r="AL100" s="96"/>
      <c r="AM100" s="96" t="s">
        <v>2</v>
      </c>
      <c r="AN100" s="96"/>
      <c r="AO100" s="96" t="s">
        <v>1</v>
      </c>
      <c r="AP100" s="96" t="s">
        <v>1</v>
      </c>
      <c r="AQ100" s="96" t="s">
        <v>2</v>
      </c>
      <c r="AR100" s="96" t="s">
        <v>1</v>
      </c>
      <c r="AS100" s="96" t="s">
        <v>1</v>
      </c>
      <c r="AT100" s="96" t="s">
        <v>1</v>
      </c>
      <c r="AU100" s="96" t="s">
        <v>2</v>
      </c>
      <c r="AV100" s="96" t="s">
        <v>1</v>
      </c>
      <c r="AW100" s="96" t="s">
        <v>99</v>
      </c>
      <c r="AX100" s="98">
        <v>0</v>
      </c>
      <c r="AY100" s="98">
        <v>6</v>
      </c>
      <c r="AZ100" s="98">
        <v>0</v>
      </c>
      <c r="BA100" s="98">
        <v>0</v>
      </c>
      <c r="BB100" s="98">
        <v>0</v>
      </c>
      <c r="BC100" s="98">
        <v>0</v>
      </c>
      <c r="BD100" s="98">
        <v>10</v>
      </c>
      <c r="BE100" s="98">
        <v>0</v>
      </c>
      <c r="BF100" s="98">
        <v>0</v>
      </c>
      <c r="BG100" s="98">
        <v>0.25</v>
      </c>
      <c r="BH100" s="98">
        <v>0</v>
      </c>
      <c r="BI100" s="97" cm="1">
        <f t="array" ref="BI100">SUM(IF('HABILITADOS Y RECHAZADOS LOTE 1'!$AX100:$BH100&lt;&gt;"", 'HABILITADOS Y RECHAZADOS LOTE 1'!$AX100:$BH100, 0))</f>
        <v>16.25</v>
      </c>
      <c r="BJ100" s="98" t="s">
        <v>195</v>
      </c>
      <c r="BK100" s="98" t="s">
        <v>85</v>
      </c>
      <c r="BL100" s="117" t="s">
        <v>85</v>
      </c>
    </row>
    <row r="101" spans="1:64" s="52" customFormat="1" ht="27.6" hidden="1">
      <c r="A101" s="93">
        <v>1099</v>
      </c>
      <c r="B101" s="123" t="s">
        <v>577</v>
      </c>
      <c r="C101" s="124" t="s">
        <v>578</v>
      </c>
      <c r="D101" s="125" t="s">
        <v>89</v>
      </c>
      <c r="E101" s="126" t="s">
        <v>579</v>
      </c>
      <c r="F101" s="127" t="s">
        <v>78</v>
      </c>
      <c r="G101" s="127" t="s">
        <v>78</v>
      </c>
      <c r="H101" s="128" t="s">
        <v>91</v>
      </c>
      <c r="I101" s="129"/>
      <c r="J101" s="64" t="s">
        <v>579</v>
      </c>
      <c r="K101" s="129"/>
      <c r="L101" s="64" t="s">
        <v>1</v>
      </c>
      <c r="M101" s="64" t="s">
        <v>85</v>
      </c>
      <c r="N101" s="128" t="s">
        <v>91</v>
      </c>
      <c r="O101" s="64" t="s">
        <v>85</v>
      </c>
      <c r="P101" s="129" t="str" cm="1">
        <f t="array" ref="P101">_xlfn.TEXTJOIN(", ", TRUE, IF('HABILITADOS Y RECHAZADOS LOTE 1'!$Q101:$AN101="SI", 'HABILITADOS Y RECHAZADOS LOTE 1'!$Q$2:$AN$2, ""))</f>
        <v>Alimentos manufacturados, Sector defensa, Fruta procesada, Productos azucarados</v>
      </c>
      <c r="Q101" s="96" t="s">
        <v>1</v>
      </c>
      <c r="R101" s="96" t="s">
        <v>1</v>
      </c>
      <c r="S101" s="96" t="s">
        <v>1</v>
      </c>
      <c r="T101" s="96" t="s">
        <v>1</v>
      </c>
      <c r="U101" s="96" t="s">
        <v>1</v>
      </c>
      <c r="V101" s="96" t="s">
        <v>2</v>
      </c>
      <c r="W101" s="96" t="s">
        <v>1</v>
      </c>
      <c r="X101" s="96" t="s">
        <v>1</v>
      </c>
      <c r="Y101" s="96" t="s">
        <v>1</v>
      </c>
      <c r="Z101" s="96" t="s">
        <v>2</v>
      </c>
      <c r="AA101" s="96" t="s">
        <v>1</v>
      </c>
      <c r="AB101" s="96" t="s">
        <v>2</v>
      </c>
      <c r="AC101" s="96" t="s">
        <v>1</v>
      </c>
      <c r="AD101" s="96" t="s">
        <v>1</v>
      </c>
      <c r="AE101" s="96" t="s">
        <v>1</v>
      </c>
      <c r="AF101" s="96" t="s">
        <v>1</v>
      </c>
      <c r="AG101" s="96" t="s">
        <v>1</v>
      </c>
      <c r="AH101" s="96" t="s">
        <v>1</v>
      </c>
      <c r="AI101" s="96" t="s">
        <v>1</v>
      </c>
      <c r="AJ101" s="96" t="s">
        <v>1</v>
      </c>
      <c r="AK101" s="96" t="s">
        <v>1</v>
      </c>
      <c r="AL101" s="96" t="s">
        <v>2</v>
      </c>
      <c r="AM101" s="96" t="s">
        <v>1</v>
      </c>
      <c r="AN101" s="96" t="s">
        <v>1</v>
      </c>
      <c r="AO101" s="96" t="s">
        <v>1</v>
      </c>
      <c r="AP101" s="96" t="s">
        <v>1</v>
      </c>
      <c r="AQ101" s="96" t="s">
        <v>1</v>
      </c>
      <c r="AR101" s="96" t="s">
        <v>1</v>
      </c>
      <c r="AS101" s="96" t="s">
        <v>1</v>
      </c>
      <c r="AT101" s="96" t="s">
        <v>1</v>
      </c>
      <c r="AU101" s="96" t="s">
        <v>2</v>
      </c>
      <c r="AV101" s="96" t="s">
        <v>1</v>
      </c>
      <c r="AW101" s="96" t="s">
        <v>92</v>
      </c>
      <c r="AX101" s="98">
        <v>0</v>
      </c>
      <c r="AY101" s="98">
        <v>0</v>
      </c>
      <c r="AZ101" s="98">
        <v>0</v>
      </c>
      <c r="BA101" s="98">
        <v>0</v>
      </c>
      <c r="BB101" s="98">
        <v>0</v>
      </c>
      <c r="BC101" s="98">
        <v>0</v>
      </c>
      <c r="BD101" s="98">
        <v>0</v>
      </c>
      <c r="BE101" s="98">
        <v>0</v>
      </c>
      <c r="BF101" s="98">
        <v>0</v>
      </c>
      <c r="BG101" s="98">
        <v>0.25</v>
      </c>
      <c r="BH101" s="98">
        <v>0</v>
      </c>
      <c r="BI101" s="97" cm="1">
        <f t="array" ref="BI101">SUM(IF('HABILITADOS Y RECHAZADOS LOTE 1'!$AX101:$BH101&lt;&gt;"", 'HABILITADOS Y RECHAZADOS LOTE 1'!$AX101:$BH101, 0))</f>
        <v>0.25</v>
      </c>
      <c r="BJ101" s="98" t="s">
        <v>327</v>
      </c>
      <c r="BK101" s="98" t="s">
        <v>85</v>
      </c>
      <c r="BL101" s="117" t="s">
        <v>85</v>
      </c>
    </row>
    <row r="102" spans="1:64" s="52" customFormat="1" ht="179.4" hidden="1">
      <c r="A102" s="93">
        <v>1100</v>
      </c>
      <c r="B102" s="123" t="s">
        <v>580</v>
      </c>
      <c r="C102" s="124" t="s">
        <v>581</v>
      </c>
      <c r="D102" s="125" t="s">
        <v>89</v>
      </c>
      <c r="E102" s="126" t="s">
        <v>582</v>
      </c>
      <c r="F102" s="127" t="s">
        <v>78</v>
      </c>
      <c r="G102" s="127" t="s">
        <v>77</v>
      </c>
      <c r="H102" s="128" t="s">
        <v>79</v>
      </c>
      <c r="I102" s="129" t="s">
        <v>583</v>
      </c>
      <c r="J102" s="64" t="s">
        <v>582</v>
      </c>
      <c r="K102" s="129" t="s">
        <v>584</v>
      </c>
      <c r="L102" s="64" t="s">
        <v>1</v>
      </c>
      <c r="M102" s="64" t="s">
        <v>146</v>
      </c>
      <c r="N102" s="130" t="s">
        <v>147</v>
      </c>
      <c r="O102" s="129" t="s">
        <v>585</v>
      </c>
      <c r="P102" s="129" t="str" cm="1">
        <f t="array" ref="P102">_xlfn.TEXTJOIN(", ", TRUE, IF('HABILITADOS Y RECHAZADOS LOTE 1'!$Q102:$AN102="SI", "'"&amp;'HABILITADOS Y RECHAZADOS LOTE 1'!$Q$2:$AN$2&amp;"'", ""))</f>
        <v>'Carnes Frescas (Refrigeradas o Congeladas)', 'Verduras, hortalizas y derivados'</v>
      </c>
      <c r="Q102" s="96" t="s">
        <v>1</v>
      </c>
      <c r="R102" s="96" t="s">
        <v>2</v>
      </c>
      <c r="S102" s="96" t="s">
        <v>1</v>
      </c>
      <c r="T102" s="96" t="s">
        <v>1</v>
      </c>
      <c r="U102" s="96" t="s">
        <v>1</v>
      </c>
      <c r="V102" s="96" t="s">
        <v>1</v>
      </c>
      <c r="W102" s="96" t="s">
        <v>1</v>
      </c>
      <c r="X102" s="96" t="s">
        <v>1</v>
      </c>
      <c r="Y102" s="96" t="s">
        <v>1</v>
      </c>
      <c r="Z102" s="96" t="s">
        <v>1</v>
      </c>
      <c r="AA102" s="96" t="s">
        <v>1</v>
      </c>
      <c r="AB102" s="96" t="s">
        <v>1</v>
      </c>
      <c r="AC102" s="96" t="s">
        <v>1</v>
      </c>
      <c r="AD102" s="96" t="s">
        <v>1</v>
      </c>
      <c r="AE102" s="96" t="s">
        <v>1</v>
      </c>
      <c r="AF102" s="96" t="s">
        <v>1</v>
      </c>
      <c r="AG102" s="96" t="s">
        <v>1</v>
      </c>
      <c r="AH102" s="96" t="s">
        <v>1</v>
      </c>
      <c r="AI102" s="96" t="s">
        <v>1</v>
      </c>
      <c r="AJ102" s="96" t="s">
        <v>1</v>
      </c>
      <c r="AK102" s="96" t="s">
        <v>1</v>
      </c>
      <c r="AL102" s="96" t="s">
        <v>1</v>
      </c>
      <c r="AM102" s="96" t="s">
        <v>2</v>
      </c>
      <c r="AN102" s="96" t="s">
        <v>1</v>
      </c>
      <c r="AO102" s="96" t="s">
        <v>2</v>
      </c>
      <c r="AP102" s="96" t="s">
        <v>1</v>
      </c>
      <c r="AQ102" s="96" t="s">
        <v>1</v>
      </c>
      <c r="AR102" s="96" t="s">
        <v>1</v>
      </c>
      <c r="AS102" s="96" t="s">
        <v>1</v>
      </c>
      <c r="AT102" s="96" t="s">
        <v>1</v>
      </c>
      <c r="AU102" s="96" t="s">
        <v>2</v>
      </c>
      <c r="AV102" s="96" t="s">
        <v>1</v>
      </c>
      <c r="AW102" s="96" t="s">
        <v>92</v>
      </c>
      <c r="AX102" s="98">
        <v>0</v>
      </c>
      <c r="AY102" s="98">
        <v>6</v>
      </c>
      <c r="AZ102" s="98">
        <v>6</v>
      </c>
      <c r="BA102" s="98">
        <v>0</v>
      </c>
      <c r="BB102" s="98">
        <v>0</v>
      </c>
      <c r="BC102" s="98">
        <v>0</v>
      </c>
      <c r="BD102" s="98">
        <v>0</v>
      </c>
      <c r="BE102" s="98">
        <v>0</v>
      </c>
      <c r="BF102" s="98">
        <v>0.25</v>
      </c>
      <c r="BG102" s="98">
        <v>0.25</v>
      </c>
      <c r="BH102" s="98">
        <v>10</v>
      </c>
      <c r="BI102" s="97" cm="1">
        <f t="array" ref="BI102">SUM(IF('HABILITADOS Y RECHAZADOS LOTE 1'!$AX102:$BH102&lt;&gt;"", 'HABILITADOS Y RECHAZADOS LOTE 1'!$AX102:$BH102, 0))</f>
        <v>22.5</v>
      </c>
      <c r="BJ102" s="98" t="s">
        <v>586</v>
      </c>
      <c r="BK102" s="98" t="s">
        <v>85</v>
      </c>
      <c r="BL102" s="117" t="s">
        <v>85</v>
      </c>
    </row>
    <row r="103" spans="1:64" s="52" customFormat="1" ht="193.2" hidden="1">
      <c r="A103" s="93">
        <v>1101</v>
      </c>
      <c r="B103" s="123" t="s">
        <v>587</v>
      </c>
      <c r="C103" s="124" t="s">
        <v>588</v>
      </c>
      <c r="D103" s="125" t="s">
        <v>224</v>
      </c>
      <c r="E103" s="126" t="s">
        <v>589</v>
      </c>
      <c r="F103" s="127" t="s">
        <v>77</v>
      </c>
      <c r="G103" s="127" t="s">
        <v>77</v>
      </c>
      <c r="H103" s="128" t="s">
        <v>79</v>
      </c>
      <c r="I103" s="129" t="s">
        <v>590</v>
      </c>
      <c r="J103" s="64" t="s">
        <v>589</v>
      </c>
      <c r="K103" s="129" t="s">
        <v>591</v>
      </c>
      <c r="L103" s="64"/>
      <c r="M103" s="64" t="s">
        <v>2</v>
      </c>
      <c r="N103" s="130" t="s">
        <v>91</v>
      </c>
      <c r="O103" s="64" t="s">
        <v>85</v>
      </c>
      <c r="P103" s="129" t="str" cm="1">
        <f t="array" ref="P103">_xlfn.TEXTJOIN(", ", TRUE, IF('HABILITADOS Y RECHAZADOS LOTE 1'!$Q103:$AN103="SI", 'HABILITADOS Y RECHAZADOS LOTE 1'!$Q$2:$AN$2, ""))</f>
        <v>Frutas frescas</v>
      </c>
      <c r="Q103" s="96" t="s">
        <v>1</v>
      </c>
      <c r="R103" s="96" t="s">
        <v>1</v>
      </c>
      <c r="S103" s="96" t="s">
        <v>1</v>
      </c>
      <c r="T103" s="96" t="s">
        <v>1</v>
      </c>
      <c r="U103" s="96" t="s">
        <v>1</v>
      </c>
      <c r="V103" s="96" t="s">
        <v>1</v>
      </c>
      <c r="W103" s="96" t="s">
        <v>1</v>
      </c>
      <c r="X103" s="96" t="s">
        <v>1</v>
      </c>
      <c r="Y103" s="96" t="s">
        <v>1</v>
      </c>
      <c r="Z103" s="96" t="s">
        <v>1</v>
      </c>
      <c r="AA103" s="96" t="s">
        <v>2</v>
      </c>
      <c r="AB103" s="96" t="s">
        <v>1</v>
      </c>
      <c r="AC103" s="96" t="s">
        <v>1</v>
      </c>
      <c r="AD103" s="96" t="s">
        <v>1</v>
      </c>
      <c r="AE103" s="96" t="s">
        <v>1</v>
      </c>
      <c r="AF103" s="96" t="s">
        <v>1</v>
      </c>
      <c r="AG103" s="96" t="s">
        <v>1</v>
      </c>
      <c r="AH103" s="96" t="s">
        <v>1</v>
      </c>
      <c r="AI103" s="96" t="s">
        <v>1</v>
      </c>
      <c r="AJ103" s="96" t="s">
        <v>1</v>
      </c>
      <c r="AK103" s="96" t="s">
        <v>1</v>
      </c>
      <c r="AL103" s="96" t="s">
        <v>1</v>
      </c>
      <c r="AM103" s="96" t="s">
        <v>1</v>
      </c>
      <c r="AN103" s="96" t="s">
        <v>1</v>
      </c>
      <c r="AO103" s="96" t="s">
        <v>1</v>
      </c>
      <c r="AP103" s="96" t="s">
        <v>1</v>
      </c>
      <c r="AQ103" s="96" t="s">
        <v>1</v>
      </c>
      <c r="AR103" s="96" t="s">
        <v>1</v>
      </c>
      <c r="AS103" s="96" t="s">
        <v>1</v>
      </c>
      <c r="AT103" s="96" t="s">
        <v>1</v>
      </c>
      <c r="AU103" s="96" t="s">
        <v>1</v>
      </c>
      <c r="AV103" s="96" t="s">
        <v>1</v>
      </c>
      <c r="AW103" s="96" t="s">
        <v>92</v>
      </c>
      <c r="AX103" s="98">
        <v>0</v>
      </c>
      <c r="AY103" s="98">
        <v>0</v>
      </c>
      <c r="AZ103" s="98">
        <v>0</v>
      </c>
      <c r="BA103" s="98">
        <v>0</v>
      </c>
      <c r="BB103" s="98">
        <v>0</v>
      </c>
      <c r="BC103" s="98">
        <v>0</v>
      </c>
      <c r="BD103" s="98">
        <v>0</v>
      </c>
      <c r="BE103" s="98">
        <v>0</v>
      </c>
      <c r="BF103" s="98">
        <v>0</v>
      </c>
      <c r="BG103" s="98">
        <v>0</v>
      </c>
      <c r="BH103" s="98">
        <v>0</v>
      </c>
      <c r="BI103" s="97" cm="1">
        <f t="array" ref="BI103">SUM(IF('HABILITADOS Y RECHAZADOS LOTE 1'!$AX103:$BH103&lt;&gt;"", 'HABILITADOS Y RECHAZADOS LOTE 1'!$AX103:$BH103, 0))</f>
        <v>0</v>
      </c>
      <c r="BJ103" s="98" t="s">
        <v>86</v>
      </c>
      <c r="BK103" s="98" t="s">
        <v>85</v>
      </c>
      <c r="BL103" s="117" t="s">
        <v>85</v>
      </c>
    </row>
    <row r="104" spans="1:64" s="52" customFormat="1" ht="193.2" hidden="1">
      <c r="A104" s="93">
        <v>1102</v>
      </c>
      <c r="B104" s="123" t="s">
        <v>363</v>
      </c>
      <c r="C104" s="124" t="s">
        <v>592</v>
      </c>
      <c r="D104" s="125" t="s">
        <v>89</v>
      </c>
      <c r="E104" s="126" t="s">
        <v>593</v>
      </c>
      <c r="F104" s="127" t="s">
        <v>77</v>
      </c>
      <c r="G104" s="127" t="s">
        <v>77</v>
      </c>
      <c r="H104" s="128" t="s">
        <v>79</v>
      </c>
      <c r="I104" s="129" t="s">
        <v>594</v>
      </c>
      <c r="J104" s="64" t="s">
        <v>593</v>
      </c>
      <c r="K104" s="129" t="s">
        <v>595</v>
      </c>
      <c r="L104" s="64" t="s">
        <v>1</v>
      </c>
      <c r="M104" s="64" t="s">
        <v>1</v>
      </c>
      <c r="N104" s="130" t="s">
        <v>83</v>
      </c>
      <c r="O104" s="129" t="s">
        <v>596</v>
      </c>
      <c r="P104" s="64" t="s">
        <v>85</v>
      </c>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8"/>
      <c r="AY104" s="98"/>
      <c r="AZ104" s="98"/>
      <c r="BA104" s="98"/>
      <c r="BB104" s="98"/>
      <c r="BC104" s="98"/>
      <c r="BD104" s="98"/>
      <c r="BE104" s="98"/>
      <c r="BF104" s="98"/>
      <c r="BG104" s="98"/>
      <c r="BH104" s="98"/>
      <c r="BI104" s="97" cm="1">
        <f t="array" ref="BI104">SUM(IF('HABILITADOS Y RECHAZADOS LOTE 1'!$AX104:$BH104&lt;&gt;"", 'HABILITADOS Y RECHAZADOS LOTE 1'!$AX104:$BH104, 0))</f>
        <v>0</v>
      </c>
      <c r="BJ104" s="98" t="s">
        <v>367</v>
      </c>
      <c r="BK104" s="98" t="s">
        <v>85</v>
      </c>
      <c r="BL104" s="117" t="s">
        <v>85</v>
      </c>
    </row>
    <row r="105" spans="1:64" s="52" customFormat="1" ht="41.4" hidden="1">
      <c r="A105" s="93">
        <v>1103</v>
      </c>
      <c r="B105" s="123" t="s">
        <v>597</v>
      </c>
      <c r="C105" s="124" t="s">
        <v>598</v>
      </c>
      <c r="D105" s="125" t="s">
        <v>75</v>
      </c>
      <c r="E105" s="126" t="s">
        <v>599</v>
      </c>
      <c r="F105" s="127" t="s">
        <v>78</v>
      </c>
      <c r="G105" s="127" t="s">
        <v>77</v>
      </c>
      <c r="H105" s="128" t="s">
        <v>79</v>
      </c>
      <c r="I105" s="129" t="s">
        <v>209</v>
      </c>
      <c r="J105" s="64" t="s">
        <v>599</v>
      </c>
      <c r="K105" s="129" t="s">
        <v>600</v>
      </c>
      <c r="L105" s="64" t="s">
        <v>1</v>
      </c>
      <c r="M105" s="64" t="s">
        <v>2</v>
      </c>
      <c r="N105" s="130" t="s">
        <v>91</v>
      </c>
      <c r="O105" s="64" t="s">
        <v>85</v>
      </c>
      <c r="P105" s="129" t="str" cm="1">
        <f t="array" ref="P105">_xlfn.TEXTJOIN(", ", TRUE, IF('HABILITADOS Y RECHAZADOS LOTE 1'!$Q105:$AN105="SI", 'HABILITADOS Y RECHAZADOS LOTE 1'!$Q$2:$AN$2, ""))</f>
        <v>Sector defensa, Frutas frescas</v>
      </c>
      <c r="Q105" s="96" t="s">
        <v>1</v>
      </c>
      <c r="R105" s="96" t="s">
        <v>1</v>
      </c>
      <c r="S105" s="96" t="s">
        <v>1</v>
      </c>
      <c r="T105" s="96" t="s">
        <v>1</v>
      </c>
      <c r="U105" s="96" t="s">
        <v>1</v>
      </c>
      <c r="V105" s="96" t="s">
        <v>1</v>
      </c>
      <c r="W105" s="96" t="s">
        <v>1</v>
      </c>
      <c r="X105" s="96" t="s">
        <v>1</v>
      </c>
      <c r="Y105" s="96" t="s">
        <v>1</v>
      </c>
      <c r="Z105" s="96" t="s">
        <v>2</v>
      </c>
      <c r="AA105" s="96" t="s">
        <v>2</v>
      </c>
      <c r="AB105" s="96" t="s">
        <v>1</v>
      </c>
      <c r="AC105" s="96" t="s">
        <v>1</v>
      </c>
      <c r="AD105" s="96" t="s">
        <v>1</v>
      </c>
      <c r="AE105" s="96" t="s">
        <v>1</v>
      </c>
      <c r="AF105" s="96" t="s">
        <v>1</v>
      </c>
      <c r="AG105" s="96" t="s">
        <v>1</v>
      </c>
      <c r="AH105" s="96" t="s">
        <v>1</v>
      </c>
      <c r="AI105" s="96" t="s">
        <v>1</v>
      </c>
      <c r="AJ105" s="96" t="s">
        <v>1</v>
      </c>
      <c r="AK105" s="96" t="s">
        <v>1</v>
      </c>
      <c r="AL105" s="96" t="s">
        <v>1</v>
      </c>
      <c r="AM105" s="96" t="s">
        <v>1</v>
      </c>
      <c r="AN105" s="96" t="s">
        <v>1</v>
      </c>
      <c r="AO105" s="96" t="s">
        <v>1</v>
      </c>
      <c r="AP105" s="96" t="s">
        <v>1</v>
      </c>
      <c r="AQ105" s="96" t="s">
        <v>1</v>
      </c>
      <c r="AR105" s="96" t="s">
        <v>1</v>
      </c>
      <c r="AS105" s="96" t="s">
        <v>1</v>
      </c>
      <c r="AT105" s="96" t="s">
        <v>1</v>
      </c>
      <c r="AU105" s="96" t="s">
        <v>2</v>
      </c>
      <c r="AV105" s="96" t="s">
        <v>1</v>
      </c>
      <c r="AW105" s="96" t="s">
        <v>92</v>
      </c>
      <c r="AX105" s="98">
        <v>0</v>
      </c>
      <c r="AY105" s="98">
        <v>6</v>
      </c>
      <c r="AZ105" s="98">
        <v>0</v>
      </c>
      <c r="BA105" s="98">
        <v>0</v>
      </c>
      <c r="BB105" s="98">
        <v>0</v>
      </c>
      <c r="BC105" s="98">
        <v>0</v>
      </c>
      <c r="BD105" s="98">
        <v>0</v>
      </c>
      <c r="BE105" s="98">
        <v>0</v>
      </c>
      <c r="BF105" s="98">
        <v>0</v>
      </c>
      <c r="BG105" s="98">
        <v>0.25</v>
      </c>
      <c r="BH105" s="98">
        <v>10</v>
      </c>
      <c r="BI105" s="97" cm="1">
        <f t="array" ref="BI105">SUM(IF('HABILITADOS Y RECHAZADOS LOTE 1'!$AX105:$BH105&lt;&gt;"", 'HABILITADOS Y RECHAZADOS LOTE 1'!$AX105:$BH105, 0))</f>
        <v>16.25</v>
      </c>
      <c r="BJ105" s="98" t="s">
        <v>601</v>
      </c>
      <c r="BK105" s="98" t="s">
        <v>85</v>
      </c>
      <c r="BL105" s="117" t="s">
        <v>85</v>
      </c>
    </row>
    <row r="106" spans="1:64" s="52" customFormat="1" ht="179.4" hidden="1">
      <c r="A106" s="93">
        <v>1104</v>
      </c>
      <c r="B106" s="123" t="s">
        <v>602</v>
      </c>
      <c r="C106" s="124" t="s">
        <v>603</v>
      </c>
      <c r="D106" s="125" t="s">
        <v>89</v>
      </c>
      <c r="E106" s="126" t="s">
        <v>604</v>
      </c>
      <c r="F106" s="127" t="s">
        <v>77</v>
      </c>
      <c r="G106" s="127" t="s">
        <v>78</v>
      </c>
      <c r="H106" s="128" t="s">
        <v>79</v>
      </c>
      <c r="I106" s="129" t="s">
        <v>605</v>
      </c>
      <c r="J106" s="64" t="s">
        <v>604</v>
      </c>
      <c r="K106" s="129" t="s">
        <v>606</v>
      </c>
      <c r="L106" s="64" t="s">
        <v>2</v>
      </c>
      <c r="M106" s="64" t="s">
        <v>1</v>
      </c>
      <c r="N106" s="130" t="s">
        <v>83</v>
      </c>
      <c r="O106" s="129" t="s">
        <v>607</v>
      </c>
      <c r="P106" s="64" t="s">
        <v>85</v>
      </c>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8"/>
      <c r="AY106" s="98"/>
      <c r="AZ106" s="98"/>
      <c r="BA106" s="98"/>
      <c r="BB106" s="98"/>
      <c r="BC106" s="98"/>
      <c r="BD106" s="98"/>
      <c r="BE106" s="98"/>
      <c r="BF106" s="98"/>
      <c r="BG106" s="98"/>
      <c r="BH106" s="98"/>
      <c r="BI106" s="97" cm="1">
        <f t="array" ref="BI106">SUM(IF('HABILITADOS Y RECHAZADOS LOTE 1'!$AX106:$BH106&lt;&gt;"", 'HABILITADOS Y RECHAZADOS LOTE 1'!$AX106:$BH106, 0))</f>
        <v>0</v>
      </c>
      <c r="BJ106" s="98" t="s">
        <v>100</v>
      </c>
      <c r="BK106" s="98" t="s">
        <v>85</v>
      </c>
      <c r="BL106" s="117" t="s">
        <v>85</v>
      </c>
    </row>
    <row r="107" spans="1:64" s="52" customFormat="1" ht="262.2" hidden="1">
      <c r="A107" s="93">
        <v>1105</v>
      </c>
      <c r="B107" s="123" t="s">
        <v>608</v>
      </c>
      <c r="C107" s="124" t="s">
        <v>609</v>
      </c>
      <c r="D107" s="125" t="s">
        <v>224</v>
      </c>
      <c r="E107" s="126" t="s">
        <v>610</v>
      </c>
      <c r="F107" s="127" t="s">
        <v>77</v>
      </c>
      <c r="G107" s="127" t="s">
        <v>78</v>
      </c>
      <c r="H107" s="128" t="s">
        <v>79</v>
      </c>
      <c r="I107" s="129" t="s">
        <v>611</v>
      </c>
      <c r="J107" s="64" t="s">
        <v>610</v>
      </c>
      <c r="K107" s="129" t="s">
        <v>612</v>
      </c>
      <c r="L107" s="64" t="s">
        <v>1</v>
      </c>
      <c r="M107" s="64" t="s">
        <v>1</v>
      </c>
      <c r="N107" s="130" t="s">
        <v>83</v>
      </c>
      <c r="O107" s="129" t="s">
        <v>613</v>
      </c>
      <c r="P107" s="64" t="s">
        <v>85</v>
      </c>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8"/>
      <c r="AY107" s="98"/>
      <c r="AZ107" s="98"/>
      <c r="BA107" s="98"/>
      <c r="BB107" s="98"/>
      <c r="BC107" s="98"/>
      <c r="BD107" s="98"/>
      <c r="BE107" s="98"/>
      <c r="BF107" s="98"/>
      <c r="BG107" s="98"/>
      <c r="BH107" s="98"/>
      <c r="BI107" s="97" cm="1">
        <f t="array" ref="BI107">SUM(IF('HABILITADOS Y RECHAZADOS LOTE 1'!$AX107:$BH107&lt;&gt;"", 'HABILITADOS Y RECHAZADOS LOTE 1'!$AX107:$BH107, 0))</f>
        <v>0</v>
      </c>
      <c r="BJ107" s="98" t="s">
        <v>195</v>
      </c>
      <c r="BK107" s="98" t="s">
        <v>85</v>
      </c>
      <c r="BL107" s="117" t="s">
        <v>85</v>
      </c>
    </row>
    <row r="108" spans="1:64" s="52" customFormat="1" ht="27.6" hidden="1">
      <c r="A108" s="93">
        <v>1106</v>
      </c>
      <c r="B108" s="123" t="s">
        <v>614</v>
      </c>
      <c r="C108" s="124" t="s">
        <v>615</v>
      </c>
      <c r="D108" s="125" t="s">
        <v>89</v>
      </c>
      <c r="E108" s="126" t="s">
        <v>616</v>
      </c>
      <c r="F108" s="127" t="s">
        <v>77</v>
      </c>
      <c r="G108" s="127" t="s">
        <v>78</v>
      </c>
      <c r="H108" s="128" t="s">
        <v>79</v>
      </c>
      <c r="I108" s="129" t="s">
        <v>617</v>
      </c>
      <c r="J108" s="64" t="s">
        <v>616</v>
      </c>
      <c r="K108" s="129" t="s">
        <v>400</v>
      </c>
      <c r="L108" s="64" t="s">
        <v>1</v>
      </c>
      <c r="M108" s="64" t="s">
        <v>2</v>
      </c>
      <c r="N108" s="130" t="s">
        <v>91</v>
      </c>
      <c r="O108" s="64" t="s">
        <v>85</v>
      </c>
      <c r="P108" s="129" t="str" cm="1">
        <f t="array" ref="P108">_xlfn.TEXTJOIN(", ", TRUE, IF('HABILITADOS Y RECHAZADOS LOTE 1'!$Q108:$AN108="SI", 'HABILITADOS Y RECHAZADOS LOTE 1'!$Q$2:$AN$2, ""))</f>
        <v>Cereales y derivados, Frutas frescas, Leguminosas y derivados, Verduras, hortalizas y derivados</v>
      </c>
      <c r="Q108" s="96"/>
      <c r="R108" s="96"/>
      <c r="S108" s="96"/>
      <c r="T108" s="96"/>
      <c r="U108" s="96" t="s">
        <v>2</v>
      </c>
      <c r="V108" s="96"/>
      <c r="W108" s="96"/>
      <c r="X108" s="96"/>
      <c r="Y108" s="96"/>
      <c r="Z108" s="96"/>
      <c r="AA108" s="96" t="s">
        <v>2</v>
      </c>
      <c r="AB108" s="96"/>
      <c r="AC108" s="96"/>
      <c r="AD108" s="96"/>
      <c r="AE108" s="96"/>
      <c r="AF108" s="96"/>
      <c r="AG108" s="96"/>
      <c r="AH108" s="96"/>
      <c r="AI108" s="96"/>
      <c r="AJ108" s="96" t="s">
        <v>2</v>
      </c>
      <c r="AK108" s="96"/>
      <c r="AL108" s="96"/>
      <c r="AM108" s="96" t="s">
        <v>2</v>
      </c>
      <c r="AN108" s="96"/>
      <c r="AO108" s="96" t="s">
        <v>1</v>
      </c>
      <c r="AP108" s="96" t="s">
        <v>1</v>
      </c>
      <c r="AQ108" s="96" t="s">
        <v>1</v>
      </c>
      <c r="AR108" s="96" t="s">
        <v>1</v>
      </c>
      <c r="AS108" s="96" t="s">
        <v>1</v>
      </c>
      <c r="AT108" s="96" t="s">
        <v>1</v>
      </c>
      <c r="AU108" s="96" t="s">
        <v>2</v>
      </c>
      <c r="AV108" s="96" t="s">
        <v>1</v>
      </c>
      <c r="AW108" s="96" t="s">
        <v>99</v>
      </c>
      <c r="AX108" s="98">
        <v>0</v>
      </c>
      <c r="AY108" s="98">
        <v>0</v>
      </c>
      <c r="AZ108" s="98">
        <v>0</v>
      </c>
      <c r="BA108" s="98">
        <v>0</v>
      </c>
      <c r="BB108" s="98">
        <v>0</v>
      </c>
      <c r="BC108" s="98">
        <v>10</v>
      </c>
      <c r="BD108" s="98">
        <v>0</v>
      </c>
      <c r="BE108" s="98">
        <v>0</v>
      </c>
      <c r="BF108" s="98">
        <v>0.25</v>
      </c>
      <c r="BG108" s="98">
        <v>0.25</v>
      </c>
      <c r="BH108" s="98">
        <v>0</v>
      </c>
      <c r="BI108" s="97" cm="1">
        <f t="array" ref="BI108">SUM(IF('HABILITADOS Y RECHAZADOS LOTE 1'!$AX108:$BH108&lt;&gt;"", 'HABILITADOS Y RECHAZADOS LOTE 1'!$AX108:$BH108, 0))</f>
        <v>10.5</v>
      </c>
      <c r="BJ108" s="98" t="s">
        <v>195</v>
      </c>
      <c r="BK108" s="98" t="s">
        <v>85</v>
      </c>
      <c r="BL108" s="117" t="s">
        <v>85</v>
      </c>
    </row>
    <row r="109" spans="1:64" s="52" customFormat="1" ht="82.8" hidden="1">
      <c r="A109" s="93">
        <v>1107</v>
      </c>
      <c r="B109" s="123" t="s">
        <v>482</v>
      </c>
      <c r="C109" s="124" t="s">
        <v>618</v>
      </c>
      <c r="D109" s="125" t="s">
        <v>89</v>
      </c>
      <c r="E109" s="126" t="s">
        <v>619</v>
      </c>
      <c r="F109" s="127" t="s">
        <v>77</v>
      </c>
      <c r="G109" s="127" t="s">
        <v>77</v>
      </c>
      <c r="H109" s="128" t="s">
        <v>79</v>
      </c>
      <c r="I109" s="129" t="s">
        <v>620</v>
      </c>
      <c r="J109" s="64" t="s">
        <v>619</v>
      </c>
      <c r="K109" s="129" t="s">
        <v>621</v>
      </c>
      <c r="L109" s="64" t="s">
        <v>1</v>
      </c>
      <c r="M109" s="64" t="s">
        <v>146</v>
      </c>
      <c r="N109" s="130" t="s">
        <v>147</v>
      </c>
      <c r="O109" s="129" t="s">
        <v>622</v>
      </c>
      <c r="P109" s="129" t="str" cm="1">
        <f t="array" ref="P109">_xlfn.TEXTJOIN(", ", TRUE, IF('HABILITADOS Y RECHAZADOS LOTE 1'!$Q109:$AN109="SI", "'"&amp;'HABILITADOS Y RECHAZADOS LOTE 1'!$Q$2:$AN$2&amp;"'", ""))</f>
        <v>'Lácteos fermentados', 'Quesos', 'Verduras, hortalizas y derivados'</v>
      </c>
      <c r="Q109" s="96" t="s">
        <v>1</v>
      </c>
      <c r="R109" s="96" t="s">
        <v>1</v>
      </c>
      <c r="S109" s="96" t="s">
        <v>1</v>
      </c>
      <c r="T109" s="96" t="s">
        <v>1</v>
      </c>
      <c r="U109" s="96" t="s">
        <v>1</v>
      </c>
      <c r="V109" s="96" t="s">
        <v>1</v>
      </c>
      <c r="W109" s="96" t="s">
        <v>1</v>
      </c>
      <c r="X109" s="96" t="s">
        <v>1</v>
      </c>
      <c r="Y109" s="96" t="s">
        <v>1</v>
      </c>
      <c r="Z109" s="96" t="s">
        <v>1</v>
      </c>
      <c r="AA109" s="96" t="s">
        <v>1</v>
      </c>
      <c r="AB109" s="96" t="s">
        <v>1</v>
      </c>
      <c r="AC109" s="96" t="s">
        <v>1</v>
      </c>
      <c r="AD109" s="96" t="s">
        <v>1</v>
      </c>
      <c r="AE109" s="96" t="s">
        <v>1</v>
      </c>
      <c r="AF109" s="96" t="s">
        <v>1</v>
      </c>
      <c r="AG109" s="96" t="s">
        <v>1</v>
      </c>
      <c r="AH109" s="96" t="s">
        <v>2</v>
      </c>
      <c r="AI109" s="96" t="s">
        <v>2</v>
      </c>
      <c r="AJ109" s="96" t="s">
        <v>1</v>
      </c>
      <c r="AK109" s="96" t="s">
        <v>1</v>
      </c>
      <c r="AL109" s="96" t="s">
        <v>1</v>
      </c>
      <c r="AM109" s="96" t="s">
        <v>2</v>
      </c>
      <c r="AN109" s="96" t="s">
        <v>1</v>
      </c>
      <c r="AO109" s="96" t="s">
        <v>1</v>
      </c>
      <c r="AP109" s="96" t="s">
        <v>1</v>
      </c>
      <c r="AQ109" s="96" t="s">
        <v>1</v>
      </c>
      <c r="AR109" s="96" t="s">
        <v>1</v>
      </c>
      <c r="AS109" s="96" t="s">
        <v>1</v>
      </c>
      <c r="AT109" s="96" t="s">
        <v>1</v>
      </c>
      <c r="AU109" s="96" t="s">
        <v>2</v>
      </c>
      <c r="AV109" s="96" t="s">
        <v>1</v>
      </c>
      <c r="AW109" s="96" t="s">
        <v>92</v>
      </c>
      <c r="AX109" s="98">
        <v>6</v>
      </c>
      <c r="AY109" s="98">
        <v>6</v>
      </c>
      <c r="AZ109" s="98">
        <v>0</v>
      </c>
      <c r="BA109" s="98">
        <v>0</v>
      </c>
      <c r="BB109" s="98">
        <v>0</v>
      </c>
      <c r="BC109" s="98">
        <v>0</v>
      </c>
      <c r="BD109" s="98">
        <v>0</v>
      </c>
      <c r="BE109" s="98">
        <v>0</v>
      </c>
      <c r="BF109" s="98">
        <v>0</v>
      </c>
      <c r="BG109" s="98">
        <v>0.25</v>
      </c>
      <c r="BH109" s="98">
        <v>0</v>
      </c>
      <c r="BI109" s="97" cm="1">
        <f t="array" ref="BI109">SUM(IF('HABILITADOS Y RECHAZADOS LOTE 1'!$AX109:$BH109&lt;&gt;"", 'HABILITADOS Y RECHAZADOS LOTE 1'!$AX109:$BH109, 0))</f>
        <v>12.25</v>
      </c>
      <c r="BJ109" s="106" t="s">
        <v>395</v>
      </c>
      <c r="BK109" s="98" t="s">
        <v>85</v>
      </c>
      <c r="BL109" s="117" t="s">
        <v>85</v>
      </c>
    </row>
    <row r="110" spans="1:64" s="52" customFormat="1" ht="179.4" hidden="1">
      <c r="A110" s="93">
        <v>1108</v>
      </c>
      <c r="B110" s="123" t="s">
        <v>418</v>
      </c>
      <c r="C110" s="124" t="s">
        <v>623</v>
      </c>
      <c r="D110" s="125" t="s">
        <v>224</v>
      </c>
      <c r="E110" s="126" t="s">
        <v>624</v>
      </c>
      <c r="F110" s="64" t="s">
        <v>78</v>
      </c>
      <c r="G110" s="64" t="s">
        <v>77</v>
      </c>
      <c r="H110" s="128" t="s">
        <v>79</v>
      </c>
      <c r="I110" s="129" t="s">
        <v>625</v>
      </c>
      <c r="J110" s="64" t="s">
        <v>624</v>
      </c>
      <c r="K110" s="129" t="s">
        <v>626</v>
      </c>
      <c r="L110" s="64" t="s">
        <v>1</v>
      </c>
      <c r="M110" s="64" t="s">
        <v>146</v>
      </c>
      <c r="N110" s="130" t="s">
        <v>147</v>
      </c>
      <c r="O110" s="129" t="s">
        <v>627</v>
      </c>
      <c r="P110" s="129" t="str" cm="1">
        <f t="array" ref="P110">_xlfn.TEXTJOIN(", ", TRUE, IF('HABILITADOS Y RECHAZADOS LOTE 1'!$Q110:$AN110="SI", "'"&amp;'HABILITADOS Y RECHAZADOS LOTE 1'!$Q$2:$AN$2&amp;"'", ""))</f>
        <v>'Carnes Frescas (Refrigeradas o Congeladas)', 'Conservas de frutas/ hortalizas/ leguminosas', 'Frutas frescas', 'Galletas', 'Leguminosas y derivados', 'Verduras, hortalizas y derivados'</v>
      </c>
      <c r="Q110" s="96" t="s">
        <v>1</v>
      </c>
      <c r="R110" s="96" t="s">
        <v>2</v>
      </c>
      <c r="S110" s="96" t="s">
        <v>1</v>
      </c>
      <c r="T110" s="96" t="s">
        <v>1</v>
      </c>
      <c r="U110" s="96" t="s">
        <v>1</v>
      </c>
      <c r="V110" s="96" t="s">
        <v>1</v>
      </c>
      <c r="W110" s="96" t="s">
        <v>1</v>
      </c>
      <c r="X110" s="96" t="s">
        <v>2</v>
      </c>
      <c r="Y110" s="96" t="s">
        <v>1</v>
      </c>
      <c r="Z110" s="96" t="s">
        <v>1</v>
      </c>
      <c r="AA110" s="96" t="s">
        <v>2</v>
      </c>
      <c r="AB110" s="96" t="s">
        <v>1</v>
      </c>
      <c r="AC110" s="96" t="s">
        <v>1</v>
      </c>
      <c r="AD110" s="96" t="s">
        <v>2</v>
      </c>
      <c r="AE110" s="96" t="s">
        <v>1</v>
      </c>
      <c r="AF110" s="96" t="s">
        <v>1</v>
      </c>
      <c r="AG110" s="96" t="s">
        <v>1</v>
      </c>
      <c r="AH110" s="96" t="s">
        <v>1</v>
      </c>
      <c r="AI110" s="96" t="s">
        <v>1</v>
      </c>
      <c r="AJ110" s="96" t="s">
        <v>2</v>
      </c>
      <c r="AK110" s="96" t="s">
        <v>1</v>
      </c>
      <c r="AL110" s="96" t="s">
        <v>1</v>
      </c>
      <c r="AM110" s="96" t="s">
        <v>2</v>
      </c>
      <c r="AN110" s="96" t="s">
        <v>1</v>
      </c>
      <c r="AO110" s="96" t="s">
        <v>2</v>
      </c>
      <c r="AP110" s="96" t="s">
        <v>1</v>
      </c>
      <c r="AQ110" s="96" t="s">
        <v>1</v>
      </c>
      <c r="AR110" s="96" t="s">
        <v>1</v>
      </c>
      <c r="AS110" s="96" t="s">
        <v>1</v>
      </c>
      <c r="AT110" s="96" t="s">
        <v>1</v>
      </c>
      <c r="AU110" s="96" t="s">
        <v>2</v>
      </c>
      <c r="AV110" s="96" t="s">
        <v>1</v>
      </c>
      <c r="AW110" s="96" t="s">
        <v>92</v>
      </c>
      <c r="AX110" s="98">
        <v>0</v>
      </c>
      <c r="AY110" s="98">
        <v>6</v>
      </c>
      <c r="AZ110" s="98">
        <v>0</v>
      </c>
      <c r="BA110" s="98">
        <v>0</v>
      </c>
      <c r="BB110" s="98">
        <v>0</v>
      </c>
      <c r="BC110" s="98">
        <v>0</v>
      </c>
      <c r="BD110" s="98">
        <v>0</v>
      </c>
      <c r="BE110" s="98">
        <v>0</v>
      </c>
      <c r="BF110" s="98">
        <v>0.25</v>
      </c>
      <c r="BG110" s="98">
        <v>0.25</v>
      </c>
      <c r="BH110" s="98">
        <v>10</v>
      </c>
      <c r="BI110" s="97" cm="1">
        <f t="array" ref="BI110">SUM(IF('HABILITADOS Y RECHAZADOS LOTE 1'!$AX110:$BH110&lt;&gt;"", 'HABILITADOS Y RECHAZADOS LOTE 1'!$AX110:$BH110, 0))</f>
        <v>16.5</v>
      </c>
      <c r="BJ110" s="98" t="s">
        <v>628</v>
      </c>
      <c r="BK110" s="98" t="s">
        <v>85</v>
      </c>
      <c r="BL110" s="117" t="s">
        <v>85</v>
      </c>
    </row>
    <row r="111" spans="1:64" s="52" customFormat="1" ht="165.6" hidden="1">
      <c r="A111" s="93">
        <v>1109</v>
      </c>
      <c r="B111" s="123" t="s">
        <v>73</v>
      </c>
      <c r="C111" s="124" t="s">
        <v>629</v>
      </c>
      <c r="D111" s="125" t="s">
        <v>75</v>
      </c>
      <c r="E111" s="126" t="s">
        <v>630</v>
      </c>
      <c r="F111" s="127" t="s">
        <v>78</v>
      </c>
      <c r="G111" s="127" t="s">
        <v>77</v>
      </c>
      <c r="H111" s="128" t="s">
        <v>79</v>
      </c>
      <c r="I111" s="129" t="s">
        <v>631</v>
      </c>
      <c r="J111" s="64" t="s">
        <v>630</v>
      </c>
      <c r="K111" s="129" t="s">
        <v>632</v>
      </c>
      <c r="L111" s="64"/>
      <c r="M111" s="64" t="s">
        <v>146</v>
      </c>
      <c r="N111" s="130" t="s">
        <v>147</v>
      </c>
      <c r="O111" s="129" t="s">
        <v>633</v>
      </c>
      <c r="P111" s="129" t="str" cm="1">
        <f t="array" ref="P111">_xlfn.TEXTJOIN(", ", TRUE, IF('HABILITADOS Y RECHAZADOS LOTE 1'!$Q111:$AN111="SI", "'"&amp;'HABILITADOS Y RECHAZADOS LOTE 1'!$Q$2:$AN$2&amp;"'", ""))</f>
        <v>'Verduras, hortalizas y derivados'</v>
      </c>
      <c r="Q111" s="96" t="s">
        <v>1</v>
      </c>
      <c r="R111" s="96" t="s">
        <v>1</v>
      </c>
      <c r="S111" s="96" t="s">
        <v>1</v>
      </c>
      <c r="T111" s="96" t="s">
        <v>1</v>
      </c>
      <c r="U111" s="96" t="s">
        <v>1</v>
      </c>
      <c r="V111" s="96" t="s">
        <v>1</v>
      </c>
      <c r="W111" s="96" t="s">
        <v>1</v>
      </c>
      <c r="X111" s="96" t="s">
        <v>1</v>
      </c>
      <c r="Y111" s="96" t="s">
        <v>1</v>
      </c>
      <c r="Z111" s="96" t="s">
        <v>1</v>
      </c>
      <c r="AA111" s="96" t="s">
        <v>1</v>
      </c>
      <c r="AB111" s="96" t="s">
        <v>1</v>
      </c>
      <c r="AC111" s="96" t="s">
        <v>1</v>
      </c>
      <c r="AD111" s="96" t="s">
        <v>1</v>
      </c>
      <c r="AE111" s="96" t="s">
        <v>1</v>
      </c>
      <c r="AF111" s="96" t="s">
        <v>1</v>
      </c>
      <c r="AG111" s="96" t="s">
        <v>1</v>
      </c>
      <c r="AH111" s="96" t="s">
        <v>1</v>
      </c>
      <c r="AI111" s="96" t="s">
        <v>1</v>
      </c>
      <c r="AJ111" s="96" t="s">
        <v>1</v>
      </c>
      <c r="AK111" s="96" t="s">
        <v>1</v>
      </c>
      <c r="AL111" s="96" t="s">
        <v>1</v>
      </c>
      <c r="AM111" s="96" t="s">
        <v>2</v>
      </c>
      <c r="AN111" s="96" t="s">
        <v>1</v>
      </c>
      <c r="AO111" s="96" t="s">
        <v>2</v>
      </c>
      <c r="AP111" s="96" t="s">
        <v>1</v>
      </c>
      <c r="AQ111" s="96" t="s">
        <v>1</v>
      </c>
      <c r="AR111" s="96" t="s">
        <v>1</v>
      </c>
      <c r="AS111" s="96" t="s">
        <v>1</v>
      </c>
      <c r="AT111" s="96" t="s">
        <v>1</v>
      </c>
      <c r="AU111" s="96" t="s">
        <v>1</v>
      </c>
      <c r="AV111" s="96" t="s">
        <v>1</v>
      </c>
      <c r="AW111" s="96" t="s">
        <v>92</v>
      </c>
      <c r="AX111" s="98">
        <v>6</v>
      </c>
      <c r="AY111" s="98">
        <v>6</v>
      </c>
      <c r="AZ111" s="98">
        <v>0</v>
      </c>
      <c r="BA111" s="98">
        <v>0</v>
      </c>
      <c r="BB111" s="98">
        <v>0</v>
      </c>
      <c r="BC111" s="98">
        <v>0</v>
      </c>
      <c r="BD111" s="98">
        <v>0</v>
      </c>
      <c r="BE111" s="98">
        <v>0</v>
      </c>
      <c r="BF111" s="98">
        <v>0</v>
      </c>
      <c r="BG111" s="98">
        <v>0</v>
      </c>
      <c r="BH111" s="98">
        <v>0</v>
      </c>
      <c r="BI111" s="97" cm="1">
        <f t="array" ref="BI111">SUM(IF('HABILITADOS Y RECHAZADOS LOTE 1'!$AX111:$BH111&lt;&gt;"", 'HABILITADOS Y RECHAZADOS LOTE 1'!$AX111:$BH111, 0))</f>
        <v>12</v>
      </c>
      <c r="BJ111" s="98" t="s">
        <v>86</v>
      </c>
      <c r="BK111" s="98" t="s">
        <v>85</v>
      </c>
      <c r="BL111" s="117" t="s">
        <v>85</v>
      </c>
    </row>
    <row r="112" spans="1:64" s="52" customFormat="1" ht="151.80000000000001" hidden="1">
      <c r="A112" s="93">
        <v>1110</v>
      </c>
      <c r="B112" s="123" t="s">
        <v>73</v>
      </c>
      <c r="C112" s="124" t="s">
        <v>634</v>
      </c>
      <c r="D112" s="125" t="s">
        <v>89</v>
      </c>
      <c r="E112" s="126" t="s">
        <v>635</v>
      </c>
      <c r="F112" s="127" t="s">
        <v>77</v>
      </c>
      <c r="G112" s="127" t="s">
        <v>77</v>
      </c>
      <c r="H112" s="128" t="s">
        <v>79</v>
      </c>
      <c r="I112" s="129" t="s">
        <v>636</v>
      </c>
      <c r="J112" s="64" t="s">
        <v>635</v>
      </c>
      <c r="K112" s="129" t="s">
        <v>637</v>
      </c>
      <c r="L112" s="64" t="s">
        <v>1</v>
      </c>
      <c r="M112" s="64" t="s">
        <v>1</v>
      </c>
      <c r="N112" s="130" t="s">
        <v>83</v>
      </c>
      <c r="O112" s="129" t="s">
        <v>274</v>
      </c>
      <c r="P112" s="64" t="s">
        <v>85</v>
      </c>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8"/>
      <c r="AY112" s="98"/>
      <c r="AZ112" s="98"/>
      <c r="BA112" s="98"/>
      <c r="BB112" s="98"/>
      <c r="BC112" s="98"/>
      <c r="BD112" s="98"/>
      <c r="BE112" s="98"/>
      <c r="BF112" s="98"/>
      <c r="BG112" s="98"/>
      <c r="BH112" s="98"/>
      <c r="BI112" s="97" cm="1">
        <f t="array" ref="BI112">SUM(IF('HABILITADOS Y RECHAZADOS LOTE 1'!$AX112:$BH112&lt;&gt;"", 'HABILITADOS Y RECHAZADOS LOTE 1'!$AX112:$BH112, 0))</f>
        <v>0</v>
      </c>
      <c r="BJ112" s="98" t="s">
        <v>313</v>
      </c>
      <c r="BK112" s="98" t="s">
        <v>85</v>
      </c>
      <c r="BL112" s="117" t="s">
        <v>85</v>
      </c>
    </row>
    <row r="113" spans="1:64" s="52" customFormat="1" ht="27.6" hidden="1">
      <c r="A113" s="93">
        <v>1111</v>
      </c>
      <c r="B113" s="123" t="s">
        <v>638</v>
      </c>
      <c r="C113" s="124" t="s">
        <v>639</v>
      </c>
      <c r="D113" s="125" t="s">
        <v>89</v>
      </c>
      <c r="E113" s="126" t="s">
        <v>640</v>
      </c>
      <c r="F113" s="127" t="s">
        <v>78</v>
      </c>
      <c r="G113" s="127" t="s">
        <v>78</v>
      </c>
      <c r="H113" s="128" t="s">
        <v>91</v>
      </c>
      <c r="I113" s="129"/>
      <c r="J113" s="64" t="s">
        <v>640</v>
      </c>
      <c r="K113" s="129"/>
      <c r="L113" s="64"/>
      <c r="M113" s="64" t="s">
        <v>85</v>
      </c>
      <c r="N113" s="128" t="s">
        <v>91</v>
      </c>
      <c r="O113" s="64" t="s">
        <v>85</v>
      </c>
      <c r="P113" s="129" t="str" cm="1">
        <f t="array" ref="P113">_xlfn.TEXTJOIN(", ", TRUE, IF('HABILITADOS Y RECHAZADOS LOTE 1'!$Q113:$AN113="SI", 'HABILITADOS Y RECHAZADOS LOTE 1'!$Q$2:$AN$2, ""))</f>
        <v>Huevos, Sector defensa, Frutas frescas, Productos azucarados, Verduras, hortalizas y derivados</v>
      </c>
      <c r="Q113" s="96"/>
      <c r="R113" s="96"/>
      <c r="S113" s="96"/>
      <c r="T113" s="96" t="s">
        <v>2</v>
      </c>
      <c r="U113" s="96"/>
      <c r="V113" s="96"/>
      <c r="W113" s="96"/>
      <c r="X113" s="96"/>
      <c r="Y113" s="96"/>
      <c r="Z113" s="96" t="s">
        <v>2</v>
      </c>
      <c r="AA113" s="96" t="s">
        <v>2</v>
      </c>
      <c r="AB113" s="96"/>
      <c r="AC113" s="96"/>
      <c r="AD113" s="96"/>
      <c r="AE113" s="96"/>
      <c r="AF113" s="96"/>
      <c r="AG113" s="96"/>
      <c r="AH113" s="96"/>
      <c r="AI113" s="96"/>
      <c r="AJ113" s="96"/>
      <c r="AK113" s="96"/>
      <c r="AL113" s="96" t="s">
        <v>2</v>
      </c>
      <c r="AM113" s="96" t="s">
        <v>2</v>
      </c>
      <c r="AN113" s="96"/>
      <c r="AO113" s="96" t="s">
        <v>1</v>
      </c>
      <c r="AP113" s="96" t="s">
        <v>1</v>
      </c>
      <c r="AQ113" s="96" t="s">
        <v>2</v>
      </c>
      <c r="AR113" s="96" t="s">
        <v>1</v>
      </c>
      <c r="AS113" s="96" t="s">
        <v>1</v>
      </c>
      <c r="AT113" s="96" t="s">
        <v>1</v>
      </c>
      <c r="AU113" s="96" t="s">
        <v>2</v>
      </c>
      <c r="AV113" s="96" t="s">
        <v>1</v>
      </c>
      <c r="AW113" s="96" t="s">
        <v>92</v>
      </c>
      <c r="AX113" s="98">
        <v>0</v>
      </c>
      <c r="AY113" s="98">
        <v>6</v>
      </c>
      <c r="AZ113" s="98">
        <v>0</v>
      </c>
      <c r="BA113" s="98">
        <v>0</v>
      </c>
      <c r="BB113" s="98">
        <v>0</v>
      </c>
      <c r="BC113" s="98">
        <v>0</v>
      </c>
      <c r="BD113" s="98">
        <v>0</v>
      </c>
      <c r="BE113" s="98">
        <v>0</v>
      </c>
      <c r="BF113" s="98">
        <v>0</v>
      </c>
      <c r="BG113" s="98">
        <v>0.25</v>
      </c>
      <c r="BH113" s="98">
        <v>0</v>
      </c>
      <c r="BI113" s="97" cm="1">
        <f t="array" ref="BI113">SUM(IF('HABILITADOS Y RECHAZADOS LOTE 1'!$AX113:$BH113&lt;&gt;"", 'HABILITADOS Y RECHAZADOS LOTE 1'!$AX113:$BH113, 0))</f>
        <v>6.25</v>
      </c>
      <c r="BJ113" s="98" t="s">
        <v>206</v>
      </c>
      <c r="BK113" s="98" t="s">
        <v>85</v>
      </c>
      <c r="BL113" s="117" t="s">
        <v>85</v>
      </c>
    </row>
    <row r="114" spans="1:64" s="52" customFormat="1" ht="96.6" hidden="1">
      <c r="A114" s="93">
        <v>1112</v>
      </c>
      <c r="B114" s="123" t="s">
        <v>641</v>
      </c>
      <c r="C114" s="124" t="s">
        <v>642</v>
      </c>
      <c r="D114" s="125" t="s">
        <v>75</v>
      </c>
      <c r="E114" s="126" t="s">
        <v>643</v>
      </c>
      <c r="F114" s="127" t="s">
        <v>77</v>
      </c>
      <c r="G114" s="127" t="s">
        <v>77</v>
      </c>
      <c r="H114" s="128" t="s">
        <v>79</v>
      </c>
      <c r="I114" s="129" t="s">
        <v>644</v>
      </c>
      <c r="J114" s="64" t="s">
        <v>643</v>
      </c>
      <c r="K114" s="129" t="s">
        <v>645</v>
      </c>
      <c r="L114" s="64" t="s">
        <v>1</v>
      </c>
      <c r="M114" s="64" t="s">
        <v>2</v>
      </c>
      <c r="N114" s="130" t="s">
        <v>91</v>
      </c>
      <c r="O114" s="64" t="s">
        <v>85</v>
      </c>
      <c r="P114" s="129" t="str" cm="1">
        <f t="array" ref="P114">_xlfn.TEXTJOIN(", ", TRUE, IF('HABILITADOS Y RECHAZADOS LOTE 1'!$Q114:$AN114="SI", 'HABILITADOS Y RECHAZADOS LOTE 1'!$Q$2:$AN$2, ""))</f>
        <v>Frutas frescas, Verduras, hortalizas y derivados</v>
      </c>
      <c r="Q114" s="96" t="s">
        <v>1</v>
      </c>
      <c r="R114" s="96" t="s">
        <v>1</v>
      </c>
      <c r="S114" s="96" t="s">
        <v>1</v>
      </c>
      <c r="T114" s="96" t="s">
        <v>1</v>
      </c>
      <c r="U114" s="96" t="s">
        <v>1</v>
      </c>
      <c r="V114" s="96" t="s">
        <v>1</v>
      </c>
      <c r="W114" s="96" t="s">
        <v>1</v>
      </c>
      <c r="X114" s="96" t="s">
        <v>1</v>
      </c>
      <c r="Y114" s="96" t="s">
        <v>1</v>
      </c>
      <c r="Z114" s="96" t="s">
        <v>1</v>
      </c>
      <c r="AA114" s="96" t="s">
        <v>2</v>
      </c>
      <c r="AB114" s="96" t="s">
        <v>1</v>
      </c>
      <c r="AC114" s="96" t="s">
        <v>1</v>
      </c>
      <c r="AD114" s="96" t="s">
        <v>1</v>
      </c>
      <c r="AE114" s="96" t="s">
        <v>1</v>
      </c>
      <c r="AF114" s="96" t="s">
        <v>1</v>
      </c>
      <c r="AG114" s="96" t="s">
        <v>1</v>
      </c>
      <c r="AH114" s="96" t="s">
        <v>1</v>
      </c>
      <c r="AI114" s="96" t="s">
        <v>1</v>
      </c>
      <c r="AJ114" s="96" t="s">
        <v>1</v>
      </c>
      <c r="AK114" s="96" t="s">
        <v>1</v>
      </c>
      <c r="AL114" s="96" t="s">
        <v>1</v>
      </c>
      <c r="AM114" s="96" t="s">
        <v>2</v>
      </c>
      <c r="AN114" s="96" t="s">
        <v>1</v>
      </c>
      <c r="AO114" s="96" t="s">
        <v>1</v>
      </c>
      <c r="AP114" s="96" t="s">
        <v>1</v>
      </c>
      <c r="AQ114" s="96" t="s">
        <v>1</v>
      </c>
      <c r="AR114" s="96" t="s">
        <v>1</v>
      </c>
      <c r="AS114" s="96" t="s">
        <v>1</v>
      </c>
      <c r="AT114" s="96" t="s">
        <v>1</v>
      </c>
      <c r="AU114" s="96" t="s">
        <v>1</v>
      </c>
      <c r="AV114" s="96" t="s">
        <v>1</v>
      </c>
      <c r="AW114" s="96" t="s">
        <v>99</v>
      </c>
      <c r="AX114" s="98">
        <v>10</v>
      </c>
      <c r="AY114" s="98">
        <v>6</v>
      </c>
      <c r="AZ114" s="98">
        <v>0</v>
      </c>
      <c r="BA114" s="98">
        <v>0</v>
      </c>
      <c r="BB114" s="98">
        <v>0</v>
      </c>
      <c r="BC114" s="98">
        <v>0</v>
      </c>
      <c r="BD114" s="98">
        <v>0</v>
      </c>
      <c r="BE114" s="98">
        <v>0</v>
      </c>
      <c r="BF114" s="98">
        <v>0</v>
      </c>
      <c r="BG114" s="98">
        <v>0</v>
      </c>
      <c r="BH114" s="98">
        <v>10</v>
      </c>
      <c r="BI114" s="97" cm="1">
        <f t="array" ref="BI114">SUM(IF('HABILITADOS Y RECHAZADOS LOTE 1'!$AX114:$BH114&lt;&gt;"", 'HABILITADOS Y RECHAZADOS LOTE 1'!$AX114:$BH114, 0))</f>
        <v>26</v>
      </c>
      <c r="BJ114" s="98" t="s">
        <v>229</v>
      </c>
      <c r="BK114" s="98" t="s">
        <v>85</v>
      </c>
      <c r="BL114" s="117" t="s">
        <v>85</v>
      </c>
    </row>
    <row r="115" spans="1:64" s="52" customFormat="1" ht="248.4" hidden="1">
      <c r="A115" s="93">
        <v>1113</v>
      </c>
      <c r="B115" s="123" t="s">
        <v>646</v>
      </c>
      <c r="C115" s="124" t="s">
        <v>647</v>
      </c>
      <c r="D115" s="125" t="s">
        <v>75</v>
      </c>
      <c r="E115" s="126" t="s">
        <v>648</v>
      </c>
      <c r="F115" s="127" t="s">
        <v>77</v>
      </c>
      <c r="G115" s="127" t="s">
        <v>77</v>
      </c>
      <c r="H115" s="128" t="s">
        <v>83</v>
      </c>
      <c r="I115" s="129" t="s">
        <v>649</v>
      </c>
      <c r="J115" s="64" t="s">
        <v>648</v>
      </c>
      <c r="K115" s="129"/>
      <c r="L115" s="64"/>
      <c r="M115" s="64" t="s">
        <v>85</v>
      </c>
      <c r="N115" s="128" t="s">
        <v>83</v>
      </c>
      <c r="O115" s="129" t="s">
        <v>649</v>
      </c>
      <c r="P115" s="64" t="s">
        <v>85</v>
      </c>
      <c r="Q115" s="96" t="s">
        <v>1</v>
      </c>
      <c r="R115" s="96" t="s">
        <v>1</v>
      </c>
      <c r="S115" s="96" t="s">
        <v>1</v>
      </c>
      <c r="T115" s="96" t="s">
        <v>1</v>
      </c>
      <c r="U115" s="96" t="s">
        <v>1</v>
      </c>
      <c r="V115" s="96" t="s">
        <v>1</v>
      </c>
      <c r="W115" s="96" t="s">
        <v>1</v>
      </c>
      <c r="X115" s="96" t="s">
        <v>1</v>
      </c>
      <c r="Y115" s="96" t="s">
        <v>1</v>
      </c>
      <c r="Z115" s="96" t="s">
        <v>1</v>
      </c>
      <c r="AA115" s="96" t="s">
        <v>1</v>
      </c>
      <c r="AB115" s="96" t="s">
        <v>1</v>
      </c>
      <c r="AC115" s="96" t="s">
        <v>1</v>
      </c>
      <c r="AD115" s="96" t="s">
        <v>1</v>
      </c>
      <c r="AE115" s="96" t="s">
        <v>1</v>
      </c>
      <c r="AF115" s="96" t="s">
        <v>1</v>
      </c>
      <c r="AG115" s="96" t="s">
        <v>1</v>
      </c>
      <c r="AH115" s="96" t="s">
        <v>1</v>
      </c>
      <c r="AI115" s="96" t="s">
        <v>1</v>
      </c>
      <c r="AJ115" s="96" t="s">
        <v>1</v>
      </c>
      <c r="AK115" s="96" t="s">
        <v>1</v>
      </c>
      <c r="AL115" s="96" t="s">
        <v>1</v>
      </c>
      <c r="AM115" s="96" t="s">
        <v>1</v>
      </c>
      <c r="AN115" s="96" t="s">
        <v>1</v>
      </c>
      <c r="AO115" s="96"/>
      <c r="AP115" s="96"/>
      <c r="AQ115" s="96"/>
      <c r="AR115" s="96"/>
      <c r="AS115" s="96"/>
      <c r="AT115" s="96"/>
      <c r="AU115" s="96"/>
      <c r="AV115" s="96"/>
      <c r="AW115" s="96" t="s">
        <v>650</v>
      </c>
      <c r="AX115" s="98"/>
      <c r="AY115" s="98"/>
      <c r="AZ115" s="98"/>
      <c r="BA115" s="98"/>
      <c r="BB115" s="98"/>
      <c r="BC115" s="98"/>
      <c r="BD115" s="98"/>
      <c r="BE115" s="98"/>
      <c r="BF115" s="98"/>
      <c r="BG115" s="98"/>
      <c r="BH115" s="98"/>
      <c r="BI115" s="97" cm="1">
        <f t="array" ref="BI115">SUM(IF('HABILITADOS Y RECHAZADOS LOTE 1'!$AX115:$BH115&lt;&gt;"", 'HABILITADOS Y RECHAZADOS LOTE 1'!$AX115:$BH115, 0))</f>
        <v>0</v>
      </c>
      <c r="BJ115" s="98" t="s">
        <v>334</v>
      </c>
      <c r="BK115" s="98" t="s">
        <v>85</v>
      </c>
      <c r="BL115" s="117" t="s">
        <v>85</v>
      </c>
    </row>
    <row r="116" spans="1:64" s="52" customFormat="1" ht="27.6" hidden="1">
      <c r="A116" s="93">
        <v>1114</v>
      </c>
      <c r="B116" s="123" t="s">
        <v>651</v>
      </c>
      <c r="C116" s="124" t="s">
        <v>652</v>
      </c>
      <c r="D116" s="125" t="s">
        <v>224</v>
      </c>
      <c r="E116" s="126" t="s">
        <v>653</v>
      </c>
      <c r="F116" s="127" t="s">
        <v>77</v>
      </c>
      <c r="G116" s="127" t="s">
        <v>78</v>
      </c>
      <c r="H116" s="128" t="s">
        <v>79</v>
      </c>
      <c r="I116" s="129" t="s">
        <v>97</v>
      </c>
      <c r="J116" s="64" t="s">
        <v>653</v>
      </c>
      <c r="K116" s="129" t="s">
        <v>654</v>
      </c>
      <c r="L116" s="64"/>
      <c r="M116" s="64" t="s">
        <v>2</v>
      </c>
      <c r="N116" s="130" t="s">
        <v>91</v>
      </c>
      <c r="O116" s="64" t="s">
        <v>85</v>
      </c>
      <c r="P116" s="129" t="str" cm="1">
        <f t="array" ref="P116">_xlfn.TEXTJOIN(", ", TRUE, IF('HABILITADOS Y RECHAZADOS LOTE 1'!$Q116:$AN116="SI", 'HABILITADOS Y RECHAZADOS LOTE 1'!$Q$2:$AN$2, ""))</f>
        <v>Huevos, Quesos</v>
      </c>
      <c r="Q116" s="96" t="s">
        <v>1</v>
      </c>
      <c r="R116" s="96" t="s">
        <v>1</v>
      </c>
      <c r="S116" s="96" t="s">
        <v>1</v>
      </c>
      <c r="T116" s="96" t="s">
        <v>2</v>
      </c>
      <c r="U116" s="96" t="s">
        <v>1</v>
      </c>
      <c r="V116" s="96" t="s">
        <v>1</v>
      </c>
      <c r="W116" s="96" t="s">
        <v>1</v>
      </c>
      <c r="X116" s="96" t="s">
        <v>1</v>
      </c>
      <c r="Y116" s="96" t="s">
        <v>1</v>
      </c>
      <c r="Z116" s="96" t="s">
        <v>1</v>
      </c>
      <c r="AA116" s="96" t="s">
        <v>1</v>
      </c>
      <c r="AB116" s="96" t="s">
        <v>1</v>
      </c>
      <c r="AC116" s="96" t="s">
        <v>1</v>
      </c>
      <c r="AD116" s="96" t="s">
        <v>1</v>
      </c>
      <c r="AE116" s="96" t="s">
        <v>1</v>
      </c>
      <c r="AF116" s="96" t="s">
        <v>1</v>
      </c>
      <c r="AG116" s="96" t="s">
        <v>1</v>
      </c>
      <c r="AH116" s="96" t="s">
        <v>1</v>
      </c>
      <c r="AI116" s="96" t="s">
        <v>2</v>
      </c>
      <c r="AJ116" s="96" t="s">
        <v>1</v>
      </c>
      <c r="AK116" s="96" t="s">
        <v>1</v>
      </c>
      <c r="AL116" s="96" t="s">
        <v>1</v>
      </c>
      <c r="AM116" s="96" t="s">
        <v>1</v>
      </c>
      <c r="AN116" s="96" t="s">
        <v>1</v>
      </c>
      <c r="AO116" s="96" t="s">
        <v>2</v>
      </c>
      <c r="AP116" s="96" t="s">
        <v>1</v>
      </c>
      <c r="AQ116" s="96" t="s">
        <v>1</v>
      </c>
      <c r="AR116" s="96" t="s">
        <v>1</v>
      </c>
      <c r="AS116" s="96" t="s">
        <v>1</v>
      </c>
      <c r="AT116" s="96" t="s">
        <v>1</v>
      </c>
      <c r="AU116" s="96" t="s">
        <v>2</v>
      </c>
      <c r="AV116" s="96" t="s">
        <v>1</v>
      </c>
      <c r="AW116" s="96" t="s">
        <v>92</v>
      </c>
      <c r="AX116" s="98">
        <v>0</v>
      </c>
      <c r="AY116" s="98">
        <v>0</v>
      </c>
      <c r="AZ116" s="98">
        <v>0</v>
      </c>
      <c r="BA116" s="98">
        <v>0</v>
      </c>
      <c r="BB116" s="98">
        <v>0</v>
      </c>
      <c r="BC116" s="98">
        <v>0</v>
      </c>
      <c r="BD116" s="98">
        <v>0</v>
      </c>
      <c r="BE116" s="98">
        <v>0</v>
      </c>
      <c r="BF116" s="98">
        <v>0</v>
      </c>
      <c r="BG116" s="98">
        <v>0.25</v>
      </c>
      <c r="BH116" s="98">
        <v>10</v>
      </c>
      <c r="BI116" s="97" cm="1">
        <f t="array" ref="BI116">SUM(IF('HABILITADOS Y RECHAZADOS LOTE 1'!$AX116:$BH116&lt;&gt;"", 'HABILITADOS Y RECHAZADOS LOTE 1'!$AX116:$BH116, 0))</f>
        <v>10.25</v>
      </c>
      <c r="BJ116" s="98" t="s">
        <v>229</v>
      </c>
      <c r="BK116" s="98" t="s">
        <v>85</v>
      </c>
      <c r="BL116" s="117" t="s">
        <v>85</v>
      </c>
    </row>
    <row r="117" spans="1:64" s="52" customFormat="1" ht="82.8" hidden="1">
      <c r="A117" s="93">
        <v>1115</v>
      </c>
      <c r="B117" s="123" t="s">
        <v>655</v>
      </c>
      <c r="C117" s="124" t="s">
        <v>656</v>
      </c>
      <c r="D117" s="125" t="s">
        <v>224</v>
      </c>
      <c r="E117" s="126" t="s">
        <v>657</v>
      </c>
      <c r="F117" s="127" t="s">
        <v>77</v>
      </c>
      <c r="G117" s="127" t="s">
        <v>78</v>
      </c>
      <c r="H117" s="128" t="s">
        <v>79</v>
      </c>
      <c r="I117" s="129" t="s">
        <v>226</v>
      </c>
      <c r="J117" s="64" t="s">
        <v>657</v>
      </c>
      <c r="K117" s="129" t="s">
        <v>658</v>
      </c>
      <c r="L117" s="64" t="s">
        <v>1</v>
      </c>
      <c r="M117" s="64" t="s">
        <v>2</v>
      </c>
      <c r="N117" s="130" t="s">
        <v>91</v>
      </c>
      <c r="O117" s="64" t="s">
        <v>85</v>
      </c>
      <c r="P117" s="129" t="str" cm="1">
        <f t="array" ref="P117">_xlfn.TEXTJOIN(", ", TRUE, IF('HABILITADOS Y RECHAZADOS LOTE 1'!$Q117:$AN117="SI", 'HABILITADOS Y RECHAZADOS LOTE 1'!$Q$2:$AN$2, ""))</f>
        <v>Carnes Frescas (Refrigeradas o Congeladas), Derivados cárnicos, Huevos, Cereales y derivados, Alimentos manufacturados, Frutas frescas, Grasas, aceites y derivados, Lácteos no fermentados, Quesos, Leguminosas y derivados, Verduras, hortalizas y derivados, Bebidas</v>
      </c>
      <c r="Q117" s="96" t="s">
        <v>1</v>
      </c>
      <c r="R117" s="96" t="s">
        <v>2</v>
      </c>
      <c r="S117" s="96" t="s">
        <v>2</v>
      </c>
      <c r="T117" s="96" t="s">
        <v>2</v>
      </c>
      <c r="U117" s="96" t="s">
        <v>2</v>
      </c>
      <c r="V117" s="96" t="s">
        <v>2</v>
      </c>
      <c r="W117" s="96" t="s">
        <v>1</v>
      </c>
      <c r="X117" s="96" t="s">
        <v>1</v>
      </c>
      <c r="Y117" s="96" t="s">
        <v>1</v>
      </c>
      <c r="Z117" s="96" t="s">
        <v>1</v>
      </c>
      <c r="AA117" s="96" t="s">
        <v>2</v>
      </c>
      <c r="AB117" s="96" t="s">
        <v>1</v>
      </c>
      <c r="AC117" s="96" t="s">
        <v>1</v>
      </c>
      <c r="AD117" s="96" t="s">
        <v>1</v>
      </c>
      <c r="AE117" s="96" t="s">
        <v>1</v>
      </c>
      <c r="AF117" s="96" t="s">
        <v>2</v>
      </c>
      <c r="AG117" s="96" t="s">
        <v>2</v>
      </c>
      <c r="AH117" s="96" t="s">
        <v>1</v>
      </c>
      <c r="AI117" s="96" t="s">
        <v>2</v>
      </c>
      <c r="AJ117" s="96" t="s">
        <v>2</v>
      </c>
      <c r="AK117" s="96" t="s">
        <v>1</v>
      </c>
      <c r="AL117" s="96" t="s">
        <v>1</v>
      </c>
      <c r="AM117" s="96" t="s">
        <v>2</v>
      </c>
      <c r="AN117" s="96" t="s">
        <v>2</v>
      </c>
      <c r="AO117" s="96" t="s">
        <v>1</v>
      </c>
      <c r="AP117" s="96" t="s">
        <v>1</v>
      </c>
      <c r="AQ117" s="96" t="s">
        <v>1</v>
      </c>
      <c r="AR117" s="96" t="s">
        <v>1</v>
      </c>
      <c r="AS117" s="96" t="s">
        <v>1</v>
      </c>
      <c r="AT117" s="96" t="s">
        <v>1</v>
      </c>
      <c r="AU117" s="96" t="s">
        <v>2</v>
      </c>
      <c r="AV117" s="96" t="s">
        <v>1</v>
      </c>
      <c r="AW117" s="96" t="s">
        <v>92</v>
      </c>
      <c r="AX117" s="98">
        <v>6</v>
      </c>
      <c r="AY117" s="98">
        <v>6</v>
      </c>
      <c r="AZ117" s="98">
        <v>0</v>
      </c>
      <c r="BA117" s="98">
        <v>0</v>
      </c>
      <c r="BB117" s="98">
        <v>0</v>
      </c>
      <c r="BC117" s="98">
        <v>10</v>
      </c>
      <c r="BD117" s="98">
        <v>0</v>
      </c>
      <c r="BE117" s="98">
        <v>0</v>
      </c>
      <c r="BF117" s="98">
        <v>0</v>
      </c>
      <c r="BG117" s="98">
        <v>0.25</v>
      </c>
      <c r="BH117" s="98">
        <v>10</v>
      </c>
      <c r="BI117" s="97" cm="1">
        <f t="array" ref="BI117">SUM(IF('HABILITADOS Y RECHAZADOS LOTE 1'!$AX117:$BH117&lt;&gt;"", 'HABILITADOS Y RECHAZADOS LOTE 1'!$AX117:$BH117, 0))</f>
        <v>32.25</v>
      </c>
      <c r="BJ117" s="98" t="s">
        <v>659</v>
      </c>
      <c r="BK117" s="98" t="s">
        <v>85</v>
      </c>
      <c r="BL117" s="117" t="s">
        <v>85</v>
      </c>
    </row>
    <row r="118" spans="1:64" s="52" customFormat="1" ht="41.4" hidden="1">
      <c r="A118" s="93">
        <v>1116</v>
      </c>
      <c r="B118" s="123" t="s">
        <v>660</v>
      </c>
      <c r="C118" s="124" t="s">
        <v>661</v>
      </c>
      <c r="D118" s="125" t="s">
        <v>224</v>
      </c>
      <c r="E118" s="126" t="s">
        <v>662</v>
      </c>
      <c r="F118" s="127" t="s">
        <v>77</v>
      </c>
      <c r="G118" s="127" t="s">
        <v>78</v>
      </c>
      <c r="H118" s="128" t="s">
        <v>79</v>
      </c>
      <c r="I118" s="129" t="s">
        <v>663</v>
      </c>
      <c r="J118" s="64" t="s">
        <v>662</v>
      </c>
      <c r="K118" s="129" t="s">
        <v>417</v>
      </c>
      <c r="L118" s="64"/>
      <c r="M118" s="64" t="s">
        <v>2</v>
      </c>
      <c r="N118" s="130" t="s">
        <v>91</v>
      </c>
      <c r="O118" s="64" t="s">
        <v>85</v>
      </c>
      <c r="P118" s="129" t="str" cm="1">
        <f t="array" ref="P118">_xlfn.TEXTJOIN(", ", TRUE, IF('HABILITADOS Y RECHAZADOS LOTE 1'!$Q118:$AN118="SI", 'HABILITADOS Y RECHAZADOS LOTE 1'!$Q$2:$AN$2, ""))</f>
        <v>Lácteos no fermentados, Verduras, hortalizas y derivados</v>
      </c>
      <c r="Q118" s="96"/>
      <c r="R118" s="96"/>
      <c r="S118" s="96"/>
      <c r="T118" s="96"/>
      <c r="U118" s="96"/>
      <c r="V118" s="96"/>
      <c r="W118" s="96"/>
      <c r="X118" s="96"/>
      <c r="Y118" s="96"/>
      <c r="Z118" s="96"/>
      <c r="AA118" s="96"/>
      <c r="AB118" s="96"/>
      <c r="AC118" s="96"/>
      <c r="AD118" s="96"/>
      <c r="AE118" s="96"/>
      <c r="AF118" s="96"/>
      <c r="AG118" s="96" t="s">
        <v>2</v>
      </c>
      <c r="AH118" s="96"/>
      <c r="AI118" s="96"/>
      <c r="AJ118" s="96"/>
      <c r="AK118" s="96"/>
      <c r="AL118" s="96"/>
      <c r="AM118" s="96" t="s">
        <v>2</v>
      </c>
      <c r="AN118" s="96"/>
      <c r="AO118" s="96" t="s">
        <v>1</v>
      </c>
      <c r="AP118" s="96" t="s">
        <v>1</v>
      </c>
      <c r="AQ118" s="96" t="s">
        <v>1</v>
      </c>
      <c r="AR118" s="96" t="s">
        <v>1</v>
      </c>
      <c r="AS118" s="96" t="s">
        <v>1</v>
      </c>
      <c r="AT118" s="96" t="s">
        <v>1</v>
      </c>
      <c r="AU118" s="96" t="s">
        <v>2</v>
      </c>
      <c r="AV118" s="96" t="s">
        <v>1</v>
      </c>
      <c r="AW118" s="96" t="s">
        <v>92</v>
      </c>
      <c r="AX118" s="98">
        <v>0</v>
      </c>
      <c r="AY118" s="98">
        <v>0</v>
      </c>
      <c r="AZ118" s="98">
        <v>0</v>
      </c>
      <c r="BA118" s="98">
        <v>0</v>
      </c>
      <c r="BB118" s="98">
        <v>0</v>
      </c>
      <c r="BC118" s="98">
        <v>0</v>
      </c>
      <c r="BD118" s="98">
        <v>0</v>
      </c>
      <c r="BE118" s="98">
        <v>0</v>
      </c>
      <c r="BF118" s="98">
        <v>0</v>
      </c>
      <c r="BG118" s="98">
        <v>0.25</v>
      </c>
      <c r="BH118" s="98">
        <v>0</v>
      </c>
      <c r="BI118" s="97" cm="1">
        <f t="array" ref="BI118">SUM(IF('HABILITADOS Y RECHAZADOS LOTE 1'!$AX118:$BH118&lt;&gt;"", 'HABILITADOS Y RECHAZADOS LOTE 1'!$AX118:$BH118, 0))</f>
        <v>0.25</v>
      </c>
      <c r="BJ118" s="98" t="s">
        <v>299</v>
      </c>
      <c r="BK118" s="98" t="s">
        <v>85</v>
      </c>
      <c r="BL118" s="117" t="s">
        <v>85</v>
      </c>
    </row>
    <row r="119" spans="1:64" s="52" customFormat="1" ht="138" hidden="1">
      <c r="A119" s="93">
        <v>1117</v>
      </c>
      <c r="B119" s="123" t="s">
        <v>664</v>
      </c>
      <c r="C119" s="124" t="s">
        <v>665</v>
      </c>
      <c r="D119" s="125" t="s">
        <v>224</v>
      </c>
      <c r="E119" s="126" t="s">
        <v>666</v>
      </c>
      <c r="F119" s="127" t="s">
        <v>77</v>
      </c>
      <c r="G119" s="127" t="s">
        <v>78</v>
      </c>
      <c r="H119" s="128" t="s">
        <v>79</v>
      </c>
      <c r="I119" s="129" t="s">
        <v>667</v>
      </c>
      <c r="J119" s="64" t="s">
        <v>666</v>
      </c>
      <c r="K119" s="129" t="s">
        <v>668</v>
      </c>
      <c r="L119" s="64"/>
      <c r="M119" s="64" t="s">
        <v>2</v>
      </c>
      <c r="N119" s="130" t="s">
        <v>91</v>
      </c>
      <c r="O119" s="64" t="s">
        <v>85</v>
      </c>
      <c r="P119" s="129" t="str" cm="1">
        <f t="array" ref="P119">_xlfn.TEXTJOIN(", ", TRUE, IF('HABILITADOS Y RECHAZADOS LOTE 1'!$Q119:$AN119="SI", 'HABILITADOS Y RECHAZADOS LOTE 1'!$Q$2:$AN$2, ""))</f>
        <v>Carnes Frescas (Refrigeradas o Congeladas), Derivados cárnicos, Huevos, Cereales y derivados, Enlatados cárnicos y derivados, Conservas de frutas/ hortalizas/ leguminosas, Frutas frescas, Fruta procesada, Amasijos, Galletas, Productos de panificación, Grasas, aceites y derivados, Lácteos no fermentados, Lácteos fermentados, Quesos, Leguminosas y derivados, Pescados y mariscos, Productos azucarados, Verduras, hortalizas y derivados, Bebidas</v>
      </c>
      <c r="Q119" s="96"/>
      <c r="R119" s="96" t="s">
        <v>2</v>
      </c>
      <c r="S119" s="96" t="s">
        <v>2</v>
      </c>
      <c r="T119" s="96" t="s">
        <v>2</v>
      </c>
      <c r="U119" s="96" t="s">
        <v>2</v>
      </c>
      <c r="V119" s="96"/>
      <c r="W119" s="96" t="s">
        <v>2</v>
      </c>
      <c r="X119" s="96" t="s">
        <v>2</v>
      </c>
      <c r="Y119" s="96"/>
      <c r="Z119" s="96"/>
      <c r="AA119" s="96" t="s">
        <v>2</v>
      </c>
      <c r="AB119" s="96" t="s">
        <v>2</v>
      </c>
      <c r="AC119" s="96" t="s">
        <v>2</v>
      </c>
      <c r="AD119" s="96" t="s">
        <v>2</v>
      </c>
      <c r="AE119" s="96" t="s">
        <v>2</v>
      </c>
      <c r="AF119" s="96" t="s">
        <v>2</v>
      </c>
      <c r="AG119" s="96" t="s">
        <v>2</v>
      </c>
      <c r="AH119" s="96" t="s">
        <v>2</v>
      </c>
      <c r="AI119" s="96" t="s">
        <v>2</v>
      </c>
      <c r="AJ119" s="96" t="s">
        <v>2</v>
      </c>
      <c r="AK119" s="96" t="s">
        <v>2</v>
      </c>
      <c r="AL119" s="96" t="s">
        <v>2</v>
      </c>
      <c r="AM119" s="96" t="s">
        <v>2</v>
      </c>
      <c r="AN119" s="96" t="s">
        <v>2</v>
      </c>
      <c r="AO119" s="96" t="s">
        <v>1</v>
      </c>
      <c r="AP119" s="96" t="s">
        <v>1</v>
      </c>
      <c r="AQ119" s="96" t="s">
        <v>1</v>
      </c>
      <c r="AR119" s="96" t="s">
        <v>1</v>
      </c>
      <c r="AS119" s="96" t="s">
        <v>1</v>
      </c>
      <c r="AT119" s="96" t="s">
        <v>1</v>
      </c>
      <c r="AU119" s="96" t="s">
        <v>2</v>
      </c>
      <c r="AV119" s="96" t="s">
        <v>1</v>
      </c>
      <c r="AW119" s="96" t="s">
        <v>92</v>
      </c>
      <c r="AX119" s="98">
        <v>0</v>
      </c>
      <c r="AY119" s="98">
        <v>0</v>
      </c>
      <c r="AZ119" s="98">
        <v>0</v>
      </c>
      <c r="BA119" s="98">
        <v>0</v>
      </c>
      <c r="BB119" s="98">
        <v>0</v>
      </c>
      <c r="BC119" s="98">
        <v>0</v>
      </c>
      <c r="BD119" s="98">
        <v>0</v>
      </c>
      <c r="BE119" s="98">
        <v>0</v>
      </c>
      <c r="BF119" s="98">
        <v>0</v>
      </c>
      <c r="BG119" s="98">
        <v>0.25</v>
      </c>
      <c r="BH119" s="98">
        <v>0</v>
      </c>
      <c r="BI119" s="97" cm="1">
        <f t="array" ref="BI119">SUM(IF('HABILITADOS Y RECHAZADOS LOTE 1'!$AX119:$BH119&lt;&gt;"", 'HABILITADOS Y RECHAZADOS LOTE 1'!$AX119:$BH119, 0))</f>
        <v>0.25</v>
      </c>
      <c r="BJ119" s="98" t="s">
        <v>299</v>
      </c>
      <c r="BK119" s="98" t="s">
        <v>85</v>
      </c>
      <c r="BL119" s="117" t="s">
        <v>85</v>
      </c>
    </row>
    <row r="120" spans="1:64" s="52" customFormat="1" ht="179.4" hidden="1">
      <c r="A120" s="93">
        <v>1118</v>
      </c>
      <c r="B120" s="123" t="s">
        <v>669</v>
      </c>
      <c r="C120" s="124" t="s">
        <v>670</v>
      </c>
      <c r="D120" s="125" t="s">
        <v>224</v>
      </c>
      <c r="E120" s="126" t="s">
        <v>671</v>
      </c>
      <c r="F120" s="127" t="s">
        <v>77</v>
      </c>
      <c r="G120" s="127" t="s">
        <v>77</v>
      </c>
      <c r="H120" s="128" t="s">
        <v>79</v>
      </c>
      <c r="I120" s="129" t="s">
        <v>672</v>
      </c>
      <c r="J120" s="64" t="s">
        <v>671</v>
      </c>
      <c r="K120" s="129" t="s">
        <v>673</v>
      </c>
      <c r="L120" s="64" t="s">
        <v>2</v>
      </c>
      <c r="M120" s="64" t="s">
        <v>1</v>
      </c>
      <c r="N120" s="130" t="s">
        <v>83</v>
      </c>
      <c r="O120" s="129" t="s">
        <v>674</v>
      </c>
      <c r="P120" s="64" t="s">
        <v>85</v>
      </c>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8"/>
      <c r="AY120" s="98"/>
      <c r="AZ120" s="98"/>
      <c r="BA120" s="98"/>
      <c r="BB120" s="98"/>
      <c r="BC120" s="98"/>
      <c r="BD120" s="98"/>
      <c r="BE120" s="98"/>
      <c r="BF120" s="98"/>
      <c r="BG120" s="98"/>
      <c r="BH120" s="98"/>
      <c r="BI120" s="97" cm="1">
        <f t="array" ref="BI120">SUM(IF('HABILITADOS Y RECHAZADOS LOTE 1'!$AX120:$BH120&lt;&gt;"", 'HABILITADOS Y RECHAZADOS LOTE 1'!$AX120:$BH120, 0))</f>
        <v>0</v>
      </c>
      <c r="BJ120" s="98" t="s">
        <v>189</v>
      </c>
      <c r="BK120" s="98" t="s">
        <v>85</v>
      </c>
      <c r="BL120" s="117" t="s">
        <v>85</v>
      </c>
    </row>
    <row r="121" spans="1:64" s="52" customFormat="1" ht="151.80000000000001" hidden="1">
      <c r="A121" s="93">
        <v>1119</v>
      </c>
      <c r="B121" s="123" t="s">
        <v>555</v>
      </c>
      <c r="C121" s="124" t="s">
        <v>675</v>
      </c>
      <c r="D121" s="125" t="s">
        <v>89</v>
      </c>
      <c r="E121" s="126" t="s">
        <v>676</v>
      </c>
      <c r="F121" s="127" t="s">
        <v>77</v>
      </c>
      <c r="G121" s="127" t="s">
        <v>77</v>
      </c>
      <c r="H121" s="128" t="s">
        <v>79</v>
      </c>
      <c r="I121" s="129" t="s">
        <v>677</v>
      </c>
      <c r="J121" s="64" t="s">
        <v>678</v>
      </c>
      <c r="K121" s="129" t="s">
        <v>679</v>
      </c>
      <c r="L121" s="64" t="s">
        <v>1</v>
      </c>
      <c r="M121" s="64" t="s">
        <v>1</v>
      </c>
      <c r="N121" s="130" t="s">
        <v>83</v>
      </c>
      <c r="O121" s="129" t="s">
        <v>680</v>
      </c>
      <c r="P121" s="64" t="s">
        <v>85</v>
      </c>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8"/>
      <c r="AY121" s="98"/>
      <c r="AZ121" s="98"/>
      <c r="BA121" s="98"/>
      <c r="BB121" s="98"/>
      <c r="BC121" s="98"/>
      <c r="BD121" s="98"/>
      <c r="BE121" s="98"/>
      <c r="BF121" s="98"/>
      <c r="BG121" s="98"/>
      <c r="BH121" s="98"/>
      <c r="BI121" s="97" cm="1">
        <f t="array" ref="BI121">SUM(IF('HABILITADOS Y RECHAZADOS LOTE 1'!$AX121:$BH121&lt;&gt;"", 'HABILITADOS Y RECHAZADOS LOTE 1'!$AX121:$BH121, 0))</f>
        <v>0</v>
      </c>
      <c r="BJ121" s="98" t="s">
        <v>313</v>
      </c>
      <c r="BK121" s="98" t="s">
        <v>85</v>
      </c>
      <c r="BL121" s="117" t="s">
        <v>85</v>
      </c>
    </row>
    <row r="122" spans="1:64" s="52" customFormat="1" ht="110.4" hidden="1">
      <c r="A122" s="93">
        <v>1120</v>
      </c>
      <c r="B122" s="123" t="s">
        <v>681</v>
      </c>
      <c r="C122" s="124" t="s">
        <v>682</v>
      </c>
      <c r="D122" s="125"/>
      <c r="E122" s="126" t="s">
        <v>683</v>
      </c>
      <c r="F122" s="127" t="s">
        <v>77</v>
      </c>
      <c r="G122" s="127" t="s">
        <v>77</v>
      </c>
      <c r="H122" s="128" t="s">
        <v>79</v>
      </c>
      <c r="I122" s="129" t="s">
        <v>684</v>
      </c>
      <c r="J122" s="64" t="s">
        <v>683</v>
      </c>
      <c r="K122" s="129" t="s">
        <v>685</v>
      </c>
      <c r="L122" s="64" t="s">
        <v>1</v>
      </c>
      <c r="M122" s="64" t="s">
        <v>2</v>
      </c>
      <c r="N122" s="130" t="s">
        <v>91</v>
      </c>
      <c r="O122" s="64" t="s">
        <v>85</v>
      </c>
      <c r="P122" s="129" t="str" cm="1">
        <f t="array" ref="P122">_xlfn.TEXTJOIN(", ", TRUE, IF('HABILITADOS Y RECHAZADOS LOTE 1'!$Q122:$AN122="SI", 'HABILITADOS Y RECHAZADOS LOTE 1'!$Q$2:$AN$2, ""))</f>
        <v>Galletas, Productos de panificación</v>
      </c>
      <c r="Q122" s="96" t="s">
        <v>1</v>
      </c>
      <c r="R122" s="96" t="s">
        <v>1</v>
      </c>
      <c r="S122" s="96" t="s">
        <v>1</v>
      </c>
      <c r="T122" s="96" t="s">
        <v>1</v>
      </c>
      <c r="U122" s="96" t="s">
        <v>1</v>
      </c>
      <c r="V122" s="96" t="s">
        <v>1</v>
      </c>
      <c r="W122" s="96" t="s">
        <v>1</v>
      </c>
      <c r="X122" s="96" t="s">
        <v>1</v>
      </c>
      <c r="Y122" s="96" t="s">
        <v>1</v>
      </c>
      <c r="Z122" s="96" t="s">
        <v>1</v>
      </c>
      <c r="AA122" s="96" t="s">
        <v>1</v>
      </c>
      <c r="AB122" s="96" t="s">
        <v>1</v>
      </c>
      <c r="AC122" s="96" t="s">
        <v>1</v>
      </c>
      <c r="AD122" s="96" t="s">
        <v>2</v>
      </c>
      <c r="AE122" s="96" t="s">
        <v>2</v>
      </c>
      <c r="AF122" s="96" t="s">
        <v>1</v>
      </c>
      <c r="AG122" s="96" t="s">
        <v>1</v>
      </c>
      <c r="AH122" s="96" t="s">
        <v>1</v>
      </c>
      <c r="AI122" s="96" t="s">
        <v>1</v>
      </c>
      <c r="AJ122" s="96" t="s">
        <v>1</v>
      </c>
      <c r="AK122" s="96" t="s">
        <v>1</v>
      </c>
      <c r="AL122" s="96" t="s">
        <v>1</v>
      </c>
      <c r="AM122" s="96" t="s">
        <v>1</v>
      </c>
      <c r="AN122" s="96" t="s">
        <v>1</v>
      </c>
      <c r="AO122" s="96" t="s">
        <v>2</v>
      </c>
      <c r="AP122" s="96" t="s">
        <v>1</v>
      </c>
      <c r="AQ122" s="96" t="s">
        <v>1</v>
      </c>
      <c r="AR122" s="96" t="s">
        <v>1</v>
      </c>
      <c r="AS122" s="96" t="s">
        <v>1</v>
      </c>
      <c r="AT122" s="96" t="s">
        <v>1</v>
      </c>
      <c r="AU122" s="96" t="s">
        <v>2</v>
      </c>
      <c r="AV122" s="96" t="s">
        <v>1</v>
      </c>
      <c r="AW122" s="96" t="s">
        <v>92</v>
      </c>
      <c r="AX122" s="98">
        <v>0</v>
      </c>
      <c r="AY122" s="98">
        <v>0</v>
      </c>
      <c r="AZ122" s="98">
        <v>0</v>
      </c>
      <c r="BA122" s="98">
        <v>0</v>
      </c>
      <c r="BB122" s="98">
        <v>8</v>
      </c>
      <c r="BC122" s="98">
        <v>0</v>
      </c>
      <c r="BD122" s="98">
        <v>0</v>
      </c>
      <c r="BE122" s="98">
        <v>0</v>
      </c>
      <c r="BF122" s="98">
        <v>0</v>
      </c>
      <c r="BG122" s="98">
        <v>0</v>
      </c>
      <c r="BH122" s="98">
        <v>10</v>
      </c>
      <c r="BI122" s="97" cm="1">
        <f t="array" ref="BI122">SUM(IF('HABILITADOS Y RECHAZADOS LOTE 1'!$AX122:$BH122&lt;&gt;"", 'HABILITADOS Y RECHAZADOS LOTE 1'!$AX122:$BH122, 0))</f>
        <v>18</v>
      </c>
      <c r="BJ122" s="98" t="s">
        <v>435</v>
      </c>
      <c r="BK122" s="98" t="s">
        <v>85</v>
      </c>
      <c r="BL122" s="117" t="s">
        <v>85</v>
      </c>
    </row>
    <row r="123" spans="1:64" s="52" customFormat="1" ht="69" hidden="1">
      <c r="A123" s="93">
        <v>1121</v>
      </c>
      <c r="B123" s="123" t="s">
        <v>686</v>
      </c>
      <c r="C123" s="124" t="s">
        <v>687</v>
      </c>
      <c r="D123" s="125" t="s">
        <v>89</v>
      </c>
      <c r="E123" s="130" t="s">
        <v>688</v>
      </c>
      <c r="F123" s="127" t="s">
        <v>77</v>
      </c>
      <c r="G123" s="127" t="s">
        <v>78</v>
      </c>
      <c r="H123" s="128" t="s">
        <v>79</v>
      </c>
      <c r="I123" s="129" t="s">
        <v>226</v>
      </c>
      <c r="J123" s="64" t="s">
        <v>688</v>
      </c>
      <c r="K123" s="129" t="s">
        <v>689</v>
      </c>
      <c r="L123" s="64" t="s">
        <v>1</v>
      </c>
      <c r="M123" s="64" t="s">
        <v>2</v>
      </c>
      <c r="N123" s="130" t="s">
        <v>91</v>
      </c>
      <c r="O123" s="64" t="s">
        <v>85</v>
      </c>
      <c r="P123" s="129" t="str" cm="1">
        <f t="array" ref="P123">_xlfn.TEXTJOIN(", ", TRUE, IF('HABILITADOS Y RECHAZADOS LOTE 1'!$Q123:$AN123="SI", 'HABILITADOS Y RECHAZADOS LOTE 1'!$Q$2:$AN$2, ""))</f>
        <v>Carnes Frescas (Refrigeradas o Congeladas), Derivados cárnicos, Huevos, Cereales y derivados, Alimentos manufacturados, Sector defensa, Frutas frescas, Quesos, Pescados y mariscos, Productos azucarados, Verduras, hortalizas y derivados</v>
      </c>
      <c r="Q123" s="96" t="s">
        <v>1</v>
      </c>
      <c r="R123" s="96" t="s">
        <v>2</v>
      </c>
      <c r="S123" s="96" t="s">
        <v>2</v>
      </c>
      <c r="T123" s="96" t="s">
        <v>2</v>
      </c>
      <c r="U123" s="96" t="s">
        <v>2</v>
      </c>
      <c r="V123" s="96" t="s">
        <v>2</v>
      </c>
      <c r="W123" s="96" t="s">
        <v>1</v>
      </c>
      <c r="X123" s="96" t="s">
        <v>1</v>
      </c>
      <c r="Y123" s="96" t="s">
        <v>1</v>
      </c>
      <c r="Z123" s="96" t="s">
        <v>2</v>
      </c>
      <c r="AA123" s="96" t="s">
        <v>2</v>
      </c>
      <c r="AB123" s="96" t="s">
        <v>1</v>
      </c>
      <c r="AC123" s="96" t="s">
        <v>1</v>
      </c>
      <c r="AD123" s="96" t="s">
        <v>1</v>
      </c>
      <c r="AE123" s="96" t="s">
        <v>1</v>
      </c>
      <c r="AF123" s="96" t="s">
        <v>1</v>
      </c>
      <c r="AG123" s="96" t="s">
        <v>1</v>
      </c>
      <c r="AH123" s="96" t="s">
        <v>1</v>
      </c>
      <c r="AI123" s="96" t="s">
        <v>2</v>
      </c>
      <c r="AJ123" s="96" t="s">
        <v>1</v>
      </c>
      <c r="AK123" s="96" t="s">
        <v>2</v>
      </c>
      <c r="AL123" s="96" t="s">
        <v>2</v>
      </c>
      <c r="AM123" s="96" t="s">
        <v>2</v>
      </c>
      <c r="AN123" s="96" t="s">
        <v>1</v>
      </c>
      <c r="AO123" s="96" t="s">
        <v>1</v>
      </c>
      <c r="AP123" s="96" t="s">
        <v>1</v>
      </c>
      <c r="AQ123" s="96" t="s">
        <v>1</v>
      </c>
      <c r="AR123" s="96" t="s">
        <v>1</v>
      </c>
      <c r="AS123" s="96" t="s">
        <v>1</v>
      </c>
      <c r="AT123" s="96" t="s">
        <v>1</v>
      </c>
      <c r="AU123" s="96" t="s">
        <v>2</v>
      </c>
      <c r="AV123" s="96" t="s">
        <v>1</v>
      </c>
      <c r="AW123" s="96" t="s">
        <v>92</v>
      </c>
      <c r="AX123" s="98">
        <v>0</v>
      </c>
      <c r="AY123" s="98">
        <v>6</v>
      </c>
      <c r="AZ123" s="98">
        <v>0</v>
      </c>
      <c r="BA123" s="98">
        <v>0</v>
      </c>
      <c r="BB123" s="98">
        <v>0</v>
      </c>
      <c r="BC123" s="98">
        <v>0</v>
      </c>
      <c r="BD123" s="98">
        <v>0</v>
      </c>
      <c r="BE123" s="98">
        <v>0</v>
      </c>
      <c r="BF123" s="98">
        <v>0.25</v>
      </c>
      <c r="BG123" s="98">
        <v>0</v>
      </c>
      <c r="BH123" s="98">
        <v>0</v>
      </c>
      <c r="BI123" s="97" cm="1">
        <f t="array" ref="BI123">SUM(IF('HABILITADOS Y RECHAZADOS LOTE 1'!$AX123:$BH123&lt;&gt;"", 'HABILITADOS Y RECHAZADOS LOTE 1'!$AX123:$BH123, 0))</f>
        <v>6.25</v>
      </c>
      <c r="BJ123" s="98" t="s">
        <v>229</v>
      </c>
      <c r="BK123" s="98" t="s">
        <v>85</v>
      </c>
      <c r="BL123" s="117" t="s">
        <v>85</v>
      </c>
    </row>
    <row r="124" spans="1:64" s="52" customFormat="1" ht="124.2" hidden="1">
      <c r="A124" s="93">
        <v>1122</v>
      </c>
      <c r="B124" s="123" t="s">
        <v>690</v>
      </c>
      <c r="C124" s="124" t="s">
        <v>691</v>
      </c>
      <c r="D124" s="125" t="s">
        <v>89</v>
      </c>
      <c r="E124" s="126" t="s">
        <v>692</v>
      </c>
      <c r="F124" s="127" t="s">
        <v>78</v>
      </c>
      <c r="G124" s="127" t="s">
        <v>77</v>
      </c>
      <c r="H124" s="128" t="s">
        <v>79</v>
      </c>
      <c r="I124" s="129" t="s">
        <v>693</v>
      </c>
      <c r="J124" s="64" t="s">
        <v>692</v>
      </c>
      <c r="K124" s="129" t="s">
        <v>694</v>
      </c>
      <c r="L124" s="64" t="s">
        <v>1</v>
      </c>
      <c r="M124" s="64" t="s">
        <v>2</v>
      </c>
      <c r="N124" s="130" t="s">
        <v>91</v>
      </c>
      <c r="O124" s="64" t="s">
        <v>85</v>
      </c>
      <c r="P124" s="129" t="str" cm="1">
        <f t="array" ref="P124">_xlfn.TEXTJOIN(", ", TRUE, IF('HABILITADOS Y RECHAZADOS LOTE 1'!$Q124:$AN124="SI", 'HABILITADOS Y RECHAZADOS LOTE 1'!$Q$2:$AN$2, ""))</f>
        <v>Alimentos nativos, Carnes Frescas (Refrigeradas o Congeladas), Huevos, Cereales y derivados, Alimentos manufacturados, Conservas de frutas/ hortalizas/ leguminosas, Frutas frescas, Galletas, Productos de panificación, Grasas, aceites y derivados, Lácteos no fermentados, Lácteos fermentados, Quesos, Leguminosas y derivados, Productos azucarados, Verduras, hortalizas y derivados, Bebidas</v>
      </c>
      <c r="Q124" s="96" t="s">
        <v>2</v>
      </c>
      <c r="R124" s="96" t="s">
        <v>2</v>
      </c>
      <c r="S124" s="96" t="s">
        <v>1</v>
      </c>
      <c r="T124" s="96" t="s">
        <v>2</v>
      </c>
      <c r="U124" s="96" t="s">
        <v>2</v>
      </c>
      <c r="V124" s="96" t="s">
        <v>2</v>
      </c>
      <c r="W124" s="96" t="s">
        <v>1</v>
      </c>
      <c r="X124" s="96" t="s">
        <v>2</v>
      </c>
      <c r="Y124" s="96" t="s">
        <v>1</v>
      </c>
      <c r="Z124" s="96" t="s">
        <v>1</v>
      </c>
      <c r="AA124" s="96" t="s">
        <v>2</v>
      </c>
      <c r="AB124" s="96" t="s">
        <v>1</v>
      </c>
      <c r="AC124" s="96" t="s">
        <v>1</v>
      </c>
      <c r="AD124" s="96" t="s">
        <v>2</v>
      </c>
      <c r="AE124" s="96" t="s">
        <v>2</v>
      </c>
      <c r="AF124" s="96" t="s">
        <v>2</v>
      </c>
      <c r="AG124" s="96" t="s">
        <v>2</v>
      </c>
      <c r="AH124" s="96" t="s">
        <v>2</v>
      </c>
      <c r="AI124" s="96" t="s">
        <v>2</v>
      </c>
      <c r="AJ124" s="96" t="s">
        <v>2</v>
      </c>
      <c r="AK124" s="96" t="s">
        <v>1</v>
      </c>
      <c r="AL124" s="96" t="s">
        <v>2</v>
      </c>
      <c r="AM124" s="96" t="s">
        <v>2</v>
      </c>
      <c r="AN124" s="96" t="s">
        <v>2</v>
      </c>
      <c r="AO124" s="96" t="s">
        <v>1</v>
      </c>
      <c r="AP124" s="96" t="s">
        <v>1</v>
      </c>
      <c r="AQ124" s="96" t="s">
        <v>1</v>
      </c>
      <c r="AR124" s="96" t="s">
        <v>1</v>
      </c>
      <c r="AS124" s="96" t="s">
        <v>1</v>
      </c>
      <c r="AT124" s="96" t="s">
        <v>1</v>
      </c>
      <c r="AU124" s="96" t="s">
        <v>2</v>
      </c>
      <c r="AV124" s="96" t="s">
        <v>1</v>
      </c>
      <c r="AW124" s="96" t="s">
        <v>92</v>
      </c>
      <c r="AX124" s="98">
        <v>0</v>
      </c>
      <c r="AY124" s="98">
        <v>6</v>
      </c>
      <c r="AZ124" s="98">
        <v>0</v>
      </c>
      <c r="BA124" s="98">
        <v>0</v>
      </c>
      <c r="BB124" s="98">
        <v>0</v>
      </c>
      <c r="BC124" s="98">
        <v>10</v>
      </c>
      <c r="BD124" s="98">
        <v>0</v>
      </c>
      <c r="BE124" s="98">
        <v>0</v>
      </c>
      <c r="BF124" s="98">
        <v>0</v>
      </c>
      <c r="BG124" s="98">
        <v>0.25</v>
      </c>
      <c r="BH124" s="98">
        <v>0</v>
      </c>
      <c r="BI124" s="97" cm="1">
        <f t="array" ref="BI124">SUM(IF('HABILITADOS Y RECHAZADOS LOTE 1'!$AX124:$BH124&lt;&gt;"", 'HABILITADOS Y RECHAZADOS LOTE 1'!$AX124:$BH124, 0))</f>
        <v>16.25</v>
      </c>
      <c r="BJ124" s="106" t="s">
        <v>395</v>
      </c>
      <c r="BK124" s="98" t="s">
        <v>85</v>
      </c>
      <c r="BL124" s="117" t="s">
        <v>85</v>
      </c>
    </row>
    <row r="125" spans="1:64" s="52" customFormat="1" ht="234.6" hidden="1">
      <c r="A125" s="93">
        <v>1123</v>
      </c>
      <c r="B125" s="123" t="s">
        <v>504</v>
      </c>
      <c r="C125" s="124" t="s">
        <v>695</v>
      </c>
      <c r="D125" s="125" t="s">
        <v>75</v>
      </c>
      <c r="E125" s="126" t="s">
        <v>696</v>
      </c>
      <c r="F125" s="127" t="s">
        <v>77</v>
      </c>
      <c r="G125" s="127" t="s">
        <v>77</v>
      </c>
      <c r="H125" s="128" t="s">
        <v>79</v>
      </c>
      <c r="I125" s="129" t="s">
        <v>697</v>
      </c>
      <c r="J125" s="64" t="s">
        <v>696</v>
      </c>
      <c r="K125" s="129" t="s">
        <v>698</v>
      </c>
      <c r="L125" s="64" t="s">
        <v>1</v>
      </c>
      <c r="M125" s="64" t="s">
        <v>146</v>
      </c>
      <c r="N125" s="130" t="s">
        <v>83</v>
      </c>
      <c r="O125" s="129" t="s">
        <v>699</v>
      </c>
      <c r="P125" s="64" t="s">
        <v>85</v>
      </c>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8"/>
      <c r="AY125" s="98"/>
      <c r="AZ125" s="98"/>
      <c r="BA125" s="98"/>
      <c r="BB125" s="98"/>
      <c r="BC125" s="98"/>
      <c r="BD125" s="98"/>
      <c r="BE125" s="98"/>
      <c r="BF125" s="98"/>
      <c r="BG125" s="98"/>
      <c r="BH125" s="98"/>
      <c r="BI125" s="97" cm="1">
        <f t="array" ref="BI125">SUM(IF('HABILITADOS Y RECHAZADOS LOTE 1'!$AX125:$BH125&lt;&gt;"", 'HABILITADOS Y RECHAZADOS LOTE 1'!$AX125:$BH125, 0))</f>
        <v>0</v>
      </c>
      <c r="BJ125" s="98" t="s">
        <v>395</v>
      </c>
      <c r="BK125" s="98" t="s">
        <v>85</v>
      </c>
      <c r="BL125" s="117" t="s">
        <v>85</v>
      </c>
    </row>
    <row r="126" spans="1:64" s="52" customFormat="1" ht="165.6" hidden="1">
      <c r="A126" s="93">
        <v>1124</v>
      </c>
      <c r="B126" s="123" t="s">
        <v>555</v>
      </c>
      <c r="C126" s="124" t="s">
        <v>700</v>
      </c>
      <c r="D126" s="125" t="s">
        <v>89</v>
      </c>
      <c r="E126" s="126" t="s">
        <v>701</v>
      </c>
      <c r="F126" s="127" t="s">
        <v>77</v>
      </c>
      <c r="G126" s="127" t="s">
        <v>77</v>
      </c>
      <c r="H126" s="128" t="s">
        <v>79</v>
      </c>
      <c r="I126" s="134" t="s">
        <v>702</v>
      </c>
      <c r="J126" s="133" t="s">
        <v>701</v>
      </c>
      <c r="K126" s="129" t="s">
        <v>703</v>
      </c>
      <c r="L126" s="64" t="s">
        <v>1</v>
      </c>
      <c r="M126" s="64" t="s">
        <v>2</v>
      </c>
      <c r="N126" s="130" t="s">
        <v>83</v>
      </c>
      <c r="O126" s="129" t="s">
        <v>704</v>
      </c>
      <c r="P126" s="64" t="s">
        <v>85</v>
      </c>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8"/>
      <c r="AY126" s="98"/>
      <c r="AZ126" s="98"/>
      <c r="BA126" s="98"/>
      <c r="BB126" s="98"/>
      <c r="BC126" s="98"/>
      <c r="BD126" s="98"/>
      <c r="BE126" s="98"/>
      <c r="BF126" s="98"/>
      <c r="BG126" s="98"/>
      <c r="BH126" s="98"/>
      <c r="BI126" s="97" cm="1">
        <f t="array" ref="BI126">SUM(IF('HABILITADOS Y RECHAZADOS LOTE 1'!$AX126:$BH126&lt;&gt;"", 'HABILITADOS Y RECHAZADOS LOTE 1'!$AX126:$BH126, 0))</f>
        <v>0</v>
      </c>
      <c r="BJ126" s="98" t="s">
        <v>132</v>
      </c>
      <c r="BK126" s="98" t="s">
        <v>85</v>
      </c>
      <c r="BL126" s="117" t="s">
        <v>85</v>
      </c>
    </row>
    <row r="127" spans="1:64" s="52" customFormat="1" ht="207" hidden="1">
      <c r="A127" s="93">
        <v>1125</v>
      </c>
      <c r="B127" s="123" t="s">
        <v>602</v>
      </c>
      <c r="C127" s="124" t="s">
        <v>705</v>
      </c>
      <c r="D127" s="125" t="s">
        <v>89</v>
      </c>
      <c r="E127" s="126" t="s">
        <v>706</v>
      </c>
      <c r="F127" s="127" t="s">
        <v>78</v>
      </c>
      <c r="G127" s="127" t="s">
        <v>77</v>
      </c>
      <c r="H127" s="128" t="s">
        <v>79</v>
      </c>
      <c r="I127" s="129" t="s">
        <v>707</v>
      </c>
      <c r="J127" s="64" t="s">
        <v>706</v>
      </c>
      <c r="K127" s="129" t="s">
        <v>708</v>
      </c>
      <c r="L127" s="64" t="s">
        <v>2</v>
      </c>
      <c r="M127" s="64" t="s">
        <v>1</v>
      </c>
      <c r="N127" s="130" t="s">
        <v>83</v>
      </c>
      <c r="O127" s="129" t="s">
        <v>709</v>
      </c>
      <c r="P127" s="64" t="s">
        <v>85</v>
      </c>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8"/>
      <c r="AY127" s="98"/>
      <c r="AZ127" s="98"/>
      <c r="BA127" s="98"/>
      <c r="BB127" s="98"/>
      <c r="BC127" s="98"/>
      <c r="BD127" s="98"/>
      <c r="BE127" s="98"/>
      <c r="BF127" s="98"/>
      <c r="BG127" s="98"/>
      <c r="BH127" s="98"/>
      <c r="BI127" s="97" cm="1">
        <f t="array" ref="BI127">SUM(IF('HABILITADOS Y RECHAZADOS LOTE 1'!$AX127:$BH127&lt;&gt;"", 'HABILITADOS Y RECHAZADOS LOTE 1'!$AX127:$BH127, 0))</f>
        <v>0</v>
      </c>
      <c r="BJ127" s="98" t="s">
        <v>189</v>
      </c>
      <c r="BK127" s="98" t="s">
        <v>85</v>
      </c>
      <c r="BL127" s="117" t="s">
        <v>85</v>
      </c>
    </row>
    <row r="128" spans="1:64" s="52" customFormat="1" ht="82.8" hidden="1">
      <c r="A128" s="93">
        <v>1126</v>
      </c>
      <c r="B128" s="123" t="s">
        <v>710</v>
      </c>
      <c r="C128" s="124" t="s">
        <v>711</v>
      </c>
      <c r="D128" s="125" t="s">
        <v>89</v>
      </c>
      <c r="E128" s="126" t="s">
        <v>712</v>
      </c>
      <c r="F128" s="133" t="s">
        <v>77</v>
      </c>
      <c r="G128" s="133" t="s">
        <v>77</v>
      </c>
      <c r="H128" s="128" t="s">
        <v>79</v>
      </c>
      <c r="I128" s="129" t="s">
        <v>713</v>
      </c>
      <c r="J128" s="64" t="s">
        <v>712</v>
      </c>
      <c r="K128" s="129" t="s">
        <v>714</v>
      </c>
      <c r="L128" s="64" t="s">
        <v>1</v>
      </c>
      <c r="M128" s="64" t="s">
        <v>2</v>
      </c>
      <c r="N128" s="130" t="s">
        <v>91</v>
      </c>
      <c r="O128" s="64" t="s">
        <v>85</v>
      </c>
      <c r="P128" s="129" t="str" cm="1">
        <f t="array" ref="P128">_xlfn.TEXTJOIN(", ", TRUE, IF('HABILITADOS Y RECHAZADOS LOTE 1'!$Q128:$AN128="SI", 'HABILITADOS Y RECHAZADOS LOTE 1'!$Q$2:$AN$2, ""))</f>
        <v>Alimentos nativos, Huevos, Cereales y derivados, Sector defensa, Fruta procesada, Leguminosas y derivados, Verduras, hortalizas y derivados</v>
      </c>
      <c r="Q128" s="96" t="s">
        <v>2</v>
      </c>
      <c r="R128" s="96" t="s">
        <v>1</v>
      </c>
      <c r="S128" s="96" t="s">
        <v>1</v>
      </c>
      <c r="T128" s="96" t="s">
        <v>2</v>
      </c>
      <c r="U128" s="96" t="s">
        <v>2</v>
      </c>
      <c r="V128" s="96" t="s">
        <v>1</v>
      </c>
      <c r="W128" s="96" t="s">
        <v>1</v>
      </c>
      <c r="X128" s="96" t="s">
        <v>1</v>
      </c>
      <c r="Y128" s="96" t="s">
        <v>1</v>
      </c>
      <c r="Z128" s="96" t="s">
        <v>2</v>
      </c>
      <c r="AA128" s="96" t="s">
        <v>1</v>
      </c>
      <c r="AB128" s="96" t="s">
        <v>2</v>
      </c>
      <c r="AC128" s="96" t="s">
        <v>1</v>
      </c>
      <c r="AD128" s="96" t="s">
        <v>1</v>
      </c>
      <c r="AE128" s="96" t="s">
        <v>1</v>
      </c>
      <c r="AF128" s="96" t="s">
        <v>1</v>
      </c>
      <c r="AG128" s="96" t="s">
        <v>1</v>
      </c>
      <c r="AH128" s="96" t="s">
        <v>1</v>
      </c>
      <c r="AI128" s="96" t="s">
        <v>1</v>
      </c>
      <c r="AJ128" s="96" t="s">
        <v>2</v>
      </c>
      <c r="AK128" s="96" t="s">
        <v>1</v>
      </c>
      <c r="AL128" s="96" t="s">
        <v>1</v>
      </c>
      <c r="AM128" s="96" t="s">
        <v>2</v>
      </c>
      <c r="AN128" s="96" t="s">
        <v>1</v>
      </c>
      <c r="AO128" s="96" t="s">
        <v>1</v>
      </c>
      <c r="AP128" s="96" t="s">
        <v>1</v>
      </c>
      <c r="AQ128" s="96" t="s">
        <v>1</v>
      </c>
      <c r="AR128" s="96" t="s">
        <v>1</v>
      </c>
      <c r="AS128" s="96" t="s">
        <v>1</v>
      </c>
      <c r="AT128" s="96" t="s">
        <v>1</v>
      </c>
      <c r="AU128" s="96" t="s">
        <v>2</v>
      </c>
      <c r="AV128" s="96" t="s">
        <v>1</v>
      </c>
      <c r="AW128" s="96" t="s">
        <v>92</v>
      </c>
      <c r="AX128" s="98">
        <v>0</v>
      </c>
      <c r="AY128" s="98">
        <v>0</v>
      </c>
      <c r="AZ128" s="98">
        <v>0</v>
      </c>
      <c r="BA128" s="98">
        <v>0</v>
      </c>
      <c r="BB128" s="98">
        <v>0</v>
      </c>
      <c r="BC128" s="98">
        <v>0</v>
      </c>
      <c r="BD128" s="98">
        <v>0</v>
      </c>
      <c r="BE128" s="98">
        <v>0</v>
      </c>
      <c r="BF128" s="98">
        <v>0</v>
      </c>
      <c r="BG128" s="98">
        <v>0.25</v>
      </c>
      <c r="BH128" s="98">
        <v>0</v>
      </c>
      <c r="BI128" s="97" cm="1">
        <f t="array" ref="BI128">SUM(IF('HABILITADOS Y RECHAZADOS LOTE 1'!$AX128:$BH128&lt;&gt;"", 'HABILITADOS Y RECHAZADOS LOTE 1'!$AX128:$BH128, 0))</f>
        <v>0.25</v>
      </c>
      <c r="BJ128" s="98" t="s">
        <v>176</v>
      </c>
      <c r="BK128" s="98" t="s">
        <v>85</v>
      </c>
      <c r="BL128" s="117" t="s">
        <v>85</v>
      </c>
    </row>
    <row r="129" spans="1:64" s="52" customFormat="1" ht="82.8" hidden="1">
      <c r="A129" s="93">
        <v>1127</v>
      </c>
      <c r="B129" s="123" t="s">
        <v>715</v>
      </c>
      <c r="C129" s="124" t="s">
        <v>716</v>
      </c>
      <c r="D129" s="125" t="s">
        <v>75</v>
      </c>
      <c r="E129" s="126" t="s">
        <v>717</v>
      </c>
      <c r="F129" s="127" t="s">
        <v>78</v>
      </c>
      <c r="G129" s="127" t="s">
        <v>78</v>
      </c>
      <c r="H129" s="128" t="s">
        <v>91</v>
      </c>
      <c r="I129" s="129"/>
      <c r="J129" s="64" t="s">
        <v>717</v>
      </c>
      <c r="K129" s="129"/>
      <c r="L129" s="64" t="s">
        <v>1</v>
      </c>
      <c r="M129" s="64" t="s">
        <v>85</v>
      </c>
      <c r="N129" s="128" t="s">
        <v>91</v>
      </c>
      <c r="O129" s="64" t="s">
        <v>85</v>
      </c>
      <c r="P129" s="129" t="str" cm="1">
        <f t="array" ref="P129">_xlfn.TEXTJOIN(", ", TRUE, IF('HABILITADOS Y RECHAZADOS LOTE 1'!$Q129:$AN129="SI", 'HABILITADOS Y RECHAZADOS LOTE 1'!$Q$2:$AN$2, ""))</f>
        <v>Carnes Frescas (Refrigeradas o Congeladas), Huevos, Cereales y derivados, Sector defensa, Frutas frescas, Galletas, Productos de panificación, Grasas, aceites y derivados, Lácteos no fermentados, Quesos, Productos azucarados, Verduras, hortalizas y derivados, Bebidas</v>
      </c>
      <c r="Q129" s="96" t="s">
        <v>1</v>
      </c>
      <c r="R129" s="96" t="s">
        <v>2</v>
      </c>
      <c r="S129" s="96" t="s">
        <v>1</v>
      </c>
      <c r="T129" s="96" t="s">
        <v>2</v>
      </c>
      <c r="U129" s="96" t="s">
        <v>2</v>
      </c>
      <c r="V129" s="96" t="s">
        <v>1</v>
      </c>
      <c r="W129" s="96" t="s">
        <v>1</v>
      </c>
      <c r="X129" s="96" t="s">
        <v>1</v>
      </c>
      <c r="Y129" s="96" t="s">
        <v>1</v>
      </c>
      <c r="Z129" s="96" t="s">
        <v>2</v>
      </c>
      <c r="AA129" s="96" t="s">
        <v>2</v>
      </c>
      <c r="AB129" s="96" t="s">
        <v>1</v>
      </c>
      <c r="AC129" s="96" t="s">
        <v>1</v>
      </c>
      <c r="AD129" s="96" t="s">
        <v>2</v>
      </c>
      <c r="AE129" s="96" t="s">
        <v>2</v>
      </c>
      <c r="AF129" s="96" t="s">
        <v>2</v>
      </c>
      <c r="AG129" s="96" t="s">
        <v>2</v>
      </c>
      <c r="AH129" s="96" t="s">
        <v>1</v>
      </c>
      <c r="AI129" s="96" t="s">
        <v>2</v>
      </c>
      <c r="AJ129" s="96" t="s">
        <v>1</v>
      </c>
      <c r="AK129" s="96" t="s">
        <v>1</v>
      </c>
      <c r="AL129" s="96" t="s">
        <v>2</v>
      </c>
      <c r="AM129" s="96" t="s">
        <v>2</v>
      </c>
      <c r="AN129" s="96" t="s">
        <v>2</v>
      </c>
      <c r="AO129" s="96" t="s">
        <v>1</v>
      </c>
      <c r="AP129" s="96" t="s">
        <v>1</v>
      </c>
      <c r="AQ129" s="96" t="s">
        <v>1</v>
      </c>
      <c r="AR129" s="96" t="s">
        <v>1</v>
      </c>
      <c r="AS129" s="96" t="s">
        <v>1</v>
      </c>
      <c r="AT129" s="96" t="s">
        <v>1</v>
      </c>
      <c r="AU129" s="96" t="s">
        <v>2</v>
      </c>
      <c r="AV129" s="96" t="s">
        <v>1</v>
      </c>
      <c r="AW129" s="96" t="s">
        <v>92</v>
      </c>
      <c r="AX129" s="98">
        <v>0</v>
      </c>
      <c r="AY129" s="98">
        <v>0</v>
      </c>
      <c r="AZ129" s="98">
        <v>0</v>
      </c>
      <c r="BA129" s="98">
        <v>0</v>
      </c>
      <c r="BB129" s="98">
        <v>0</v>
      </c>
      <c r="BC129" s="98">
        <v>0</v>
      </c>
      <c r="BD129" s="98">
        <v>0</v>
      </c>
      <c r="BE129" s="98">
        <v>0</v>
      </c>
      <c r="BF129" s="98">
        <v>0</v>
      </c>
      <c r="BG129" s="98">
        <v>0.25</v>
      </c>
      <c r="BH129" s="98">
        <v>0</v>
      </c>
      <c r="BI129" s="97" cm="1">
        <f t="array" ref="BI129">SUM(IF('HABILITADOS Y RECHAZADOS LOTE 1'!$AX129:$BH129&lt;&gt;"", 'HABILITADOS Y RECHAZADOS LOTE 1'!$AX129:$BH129, 0))</f>
        <v>0.25</v>
      </c>
      <c r="BJ129" s="98" t="s">
        <v>327</v>
      </c>
      <c r="BK129" s="98" t="s">
        <v>85</v>
      </c>
      <c r="BL129" s="117" t="s">
        <v>85</v>
      </c>
    </row>
    <row r="130" spans="1:64" s="52" customFormat="1" ht="55.2" hidden="1">
      <c r="A130" s="93">
        <v>1128</v>
      </c>
      <c r="B130" s="123" t="s">
        <v>718</v>
      </c>
      <c r="C130" s="124" t="s">
        <v>719</v>
      </c>
      <c r="D130" s="125" t="s">
        <v>75</v>
      </c>
      <c r="E130" s="126" t="s">
        <v>720</v>
      </c>
      <c r="F130" s="127" t="s">
        <v>77</v>
      </c>
      <c r="G130" s="127" t="s">
        <v>78</v>
      </c>
      <c r="H130" s="128" t="s">
        <v>79</v>
      </c>
      <c r="I130" s="129" t="s">
        <v>721</v>
      </c>
      <c r="J130" s="64" t="s">
        <v>722</v>
      </c>
      <c r="K130" s="129" t="s">
        <v>723</v>
      </c>
      <c r="L130" s="64" t="s">
        <v>1</v>
      </c>
      <c r="M130" s="64" t="s">
        <v>2</v>
      </c>
      <c r="N130" s="130" t="s">
        <v>91</v>
      </c>
      <c r="O130" s="64" t="s">
        <v>85</v>
      </c>
      <c r="P130" s="129" t="str" cm="1">
        <f t="array" ref="P130">_xlfn.TEXTJOIN(", ", TRUE, IF('HABILITADOS Y RECHAZADOS LOTE 1'!$Q130:$AN130="SI", 'HABILITADOS Y RECHAZADOS LOTE 1'!$Q$2:$AN$2, ""))</f>
        <v>Carnes Frescas (Refrigeradas o Congeladas)</v>
      </c>
      <c r="Q130" s="96" t="s">
        <v>1</v>
      </c>
      <c r="R130" s="96" t="s">
        <v>2</v>
      </c>
      <c r="S130" s="96" t="s">
        <v>1</v>
      </c>
      <c r="T130" s="96" t="s">
        <v>1</v>
      </c>
      <c r="U130" s="96" t="s">
        <v>1</v>
      </c>
      <c r="V130" s="96" t="s">
        <v>1</v>
      </c>
      <c r="W130" s="96" t="s">
        <v>1</v>
      </c>
      <c r="X130" s="96" t="s">
        <v>1</v>
      </c>
      <c r="Y130" s="96" t="s">
        <v>1</v>
      </c>
      <c r="Z130" s="96" t="s">
        <v>1</v>
      </c>
      <c r="AA130" s="96" t="s">
        <v>1</v>
      </c>
      <c r="AB130" s="96" t="s">
        <v>1</v>
      </c>
      <c r="AC130" s="96" t="s">
        <v>1</v>
      </c>
      <c r="AD130" s="96" t="s">
        <v>1</v>
      </c>
      <c r="AE130" s="96" t="s">
        <v>1</v>
      </c>
      <c r="AF130" s="96" t="s">
        <v>1</v>
      </c>
      <c r="AG130" s="96" t="s">
        <v>1</v>
      </c>
      <c r="AH130" s="96" t="s">
        <v>1</v>
      </c>
      <c r="AI130" s="96" t="s">
        <v>1</v>
      </c>
      <c r="AJ130" s="96" t="s">
        <v>1</v>
      </c>
      <c r="AK130" s="96" t="s">
        <v>1</v>
      </c>
      <c r="AL130" s="96" t="s">
        <v>1</v>
      </c>
      <c r="AM130" s="96" t="s">
        <v>1</v>
      </c>
      <c r="AN130" s="96" t="s">
        <v>1</v>
      </c>
      <c r="AO130" s="96" t="s">
        <v>1</v>
      </c>
      <c r="AP130" s="96" t="s">
        <v>1</v>
      </c>
      <c r="AQ130" s="96" t="s">
        <v>1</v>
      </c>
      <c r="AR130" s="96" t="s">
        <v>1</v>
      </c>
      <c r="AS130" s="96" t="s">
        <v>1</v>
      </c>
      <c r="AT130" s="96" t="s">
        <v>1</v>
      </c>
      <c r="AU130" s="96" t="s">
        <v>1</v>
      </c>
      <c r="AV130" s="96" t="s">
        <v>1</v>
      </c>
      <c r="AW130" s="96" t="s">
        <v>92</v>
      </c>
      <c r="AX130" s="98">
        <v>6</v>
      </c>
      <c r="AY130" s="98">
        <v>6</v>
      </c>
      <c r="AZ130" s="98">
        <v>0</v>
      </c>
      <c r="BA130" s="98">
        <v>0</v>
      </c>
      <c r="BB130" s="98">
        <v>0</v>
      </c>
      <c r="BC130" s="98">
        <v>0</v>
      </c>
      <c r="BD130" s="98">
        <v>0</v>
      </c>
      <c r="BE130" s="98">
        <v>0</v>
      </c>
      <c r="BF130" s="98">
        <v>0</v>
      </c>
      <c r="BG130" s="98">
        <v>0</v>
      </c>
      <c r="BH130" s="98">
        <v>10</v>
      </c>
      <c r="BI130" s="97" cm="1">
        <f t="array" ref="BI130">SUM(IF('HABILITADOS Y RECHAZADOS LOTE 1'!$AX130:$BH130&lt;&gt;"", 'HABILITADOS Y RECHAZADOS LOTE 1'!$AX130:$BH130, 0))</f>
        <v>22</v>
      </c>
      <c r="BJ130" s="98" t="s">
        <v>159</v>
      </c>
      <c r="BK130" s="98" t="s">
        <v>85</v>
      </c>
      <c r="BL130" s="117" t="s">
        <v>85</v>
      </c>
    </row>
    <row r="131" spans="1:64" s="52" customFormat="1" ht="220.8" hidden="1">
      <c r="A131" s="93">
        <v>1129</v>
      </c>
      <c r="B131" s="123" t="s">
        <v>724</v>
      </c>
      <c r="C131" s="124" t="s">
        <v>725</v>
      </c>
      <c r="D131" s="125" t="s">
        <v>224</v>
      </c>
      <c r="E131" s="126" t="s">
        <v>726</v>
      </c>
      <c r="F131" s="127" t="s">
        <v>77</v>
      </c>
      <c r="G131" s="127" t="s">
        <v>77</v>
      </c>
      <c r="H131" s="128" t="s">
        <v>79</v>
      </c>
      <c r="I131" s="129" t="s">
        <v>727</v>
      </c>
      <c r="J131" s="132" t="s">
        <v>726</v>
      </c>
      <c r="K131" s="129" t="s">
        <v>728</v>
      </c>
      <c r="L131" s="64" t="s">
        <v>1</v>
      </c>
      <c r="M131" s="64" t="s">
        <v>1</v>
      </c>
      <c r="N131" s="130" t="s">
        <v>83</v>
      </c>
      <c r="O131" s="129" t="s">
        <v>729</v>
      </c>
      <c r="P131" s="64" t="s">
        <v>85</v>
      </c>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8"/>
      <c r="AY131" s="98"/>
      <c r="AZ131" s="98"/>
      <c r="BA131" s="98"/>
      <c r="BB131" s="98"/>
      <c r="BC131" s="98"/>
      <c r="BD131" s="98"/>
      <c r="BE131" s="98"/>
      <c r="BF131" s="98"/>
      <c r="BG131" s="98"/>
      <c r="BH131" s="98"/>
      <c r="BI131" s="97" cm="1">
        <f t="array" ref="BI131">SUM(IF('HABILITADOS Y RECHAZADOS LOTE 1'!$AX131:$BH131&lt;&gt;"", 'HABILITADOS Y RECHAZADOS LOTE 1'!$AX131:$BH131, 0))</f>
        <v>0</v>
      </c>
      <c r="BJ131" s="98" t="s">
        <v>125</v>
      </c>
      <c r="BK131" s="98" t="s">
        <v>85</v>
      </c>
      <c r="BL131" s="117" t="s">
        <v>85</v>
      </c>
    </row>
    <row r="132" spans="1:64" s="52" customFormat="1" ht="55.2" hidden="1">
      <c r="A132" s="93">
        <v>1130</v>
      </c>
      <c r="B132" s="123" t="s">
        <v>730</v>
      </c>
      <c r="C132" s="124" t="s">
        <v>731</v>
      </c>
      <c r="D132" s="125" t="s">
        <v>89</v>
      </c>
      <c r="E132" s="126" t="s">
        <v>732</v>
      </c>
      <c r="F132" s="133" t="s">
        <v>77</v>
      </c>
      <c r="G132" s="133" t="s">
        <v>78</v>
      </c>
      <c r="H132" s="128" t="s">
        <v>79</v>
      </c>
      <c r="I132" s="129" t="s">
        <v>733</v>
      </c>
      <c r="J132" s="64" t="s">
        <v>734</v>
      </c>
      <c r="K132" s="129" t="s">
        <v>735</v>
      </c>
      <c r="L132" s="64" t="s">
        <v>2</v>
      </c>
      <c r="M132" s="64" t="s">
        <v>2</v>
      </c>
      <c r="N132" s="130" t="s">
        <v>91</v>
      </c>
      <c r="O132" s="64" t="s">
        <v>85</v>
      </c>
      <c r="P132" s="129" t="str" cm="1">
        <f t="array" ref="P132">_xlfn.TEXTJOIN(", ", TRUE, IF('HABILITADOS Y RECHAZADOS LOTE 1'!$Q132:$AN132="SI", 'HABILITADOS Y RECHAZADOS LOTE 1'!$Q$2:$AN$2, ""))</f>
        <v>Sector defensa</v>
      </c>
      <c r="Q132" s="96" t="s">
        <v>1</v>
      </c>
      <c r="R132" s="96" t="s">
        <v>1</v>
      </c>
      <c r="S132" s="96" t="s">
        <v>1</v>
      </c>
      <c r="T132" s="96" t="s">
        <v>1</v>
      </c>
      <c r="U132" s="96" t="s">
        <v>1</v>
      </c>
      <c r="V132" s="96" t="s">
        <v>1</v>
      </c>
      <c r="W132" s="96" t="s">
        <v>1</v>
      </c>
      <c r="X132" s="96" t="s">
        <v>1</v>
      </c>
      <c r="Y132" s="96" t="s">
        <v>1</v>
      </c>
      <c r="Z132" s="96" t="s">
        <v>2</v>
      </c>
      <c r="AA132" s="96" t="s">
        <v>1</v>
      </c>
      <c r="AB132" s="96" t="s">
        <v>1</v>
      </c>
      <c r="AC132" s="96" t="s">
        <v>1</v>
      </c>
      <c r="AD132" s="96" t="s">
        <v>1</v>
      </c>
      <c r="AE132" s="96" t="s">
        <v>1</v>
      </c>
      <c r="AF132" s="96" t="s">
        <v>1</v>
      </c>
      <c r="AG132" s="96" t="s">
        <v>1</v>
      </c>
      <c r="AH132" s="96" t="s">
        <v>1</v>
      </c>
      <c r="AI132" s="96" t="s">
        <v>1</v>
      </c>
      <c r="AJ132" s="96" t="s">
        <v>1</v>
      </c>
      <c r="AK132" s="96" t="s">
        <v>1</v>
      </c>
      <c r="AL132" s="96" t="s">
        <v>1</v>
      </c>
      <c r="AM132" s="96" t="s">
        <v>1</v>
      </c>
      <c r="AN132" s="96" t="s">
        <v>1</v>
      </c>
      <c r="AO132" s="96" t="s">
        <v>2</v>
      </c>
      <c r="AP132" s="96" t="s">
        <v>1</v>
      </c>
      <c r="AQ132" s="96" t="s">
        <v>1</v>
      </c>
      <c r="AR132" s="96" t="s">
        <v>1</v>
      </c>
      <c r="AS132" s="96" t="s">
        <v>1</v>
      </c>
      <c r="AT132" s="96" t="s">
        <v>1</v>
      </c>
      <c r="AU132" s="96" t="s">
        <v>1</v>
      </c>
      <c r="AV132" s="96" t="s">
        <v>1</v>
      </c>
      <c r="AW132" s="96" t="s">
        <v>92</v>
      </c>
      <c r="AX132" s="98">
        <v>0</v>
      </c>
      <c r="AY132" s="98">
        <v>0</v>
      </c>
      <c r="AZ132" s="98">
        <v>0</v>
      </c>
      <c r="BA132" s="98">
        <v>0</v>
      </c>
      <c r="BB132" s="98">
        <v>0</v>
      </c>
      <c r="BC132" s="98">
        <v>0</v>
      </c>
      <c r="BD132" s="98">
        <v>0</v>
      </c>
      <c r="BE132" s="98">
        <v>0</v>
      </c>
      <c r="BF132" s="98">
        <v>0</v>
      </c>
      <c r="BG132" s="98">
        <v>0.25</v>
      </c>
      <c r="BH132" s="98">
        <v>0</v>
      </c>
      <c r="BI132" s="97" cm="1">
        <f t="array" ref="BI132">SUM(IF('HABILITADOS Y RECHAZADOS LOTE 1'!$AX132:$BH132&lt;&gt;"", 'HABILITADOS Y RECHAZADOS LOTE 1'!$AX132:$BH132, 0))</f>
        <v>0.25</v>
      </c>
      <c r="BJ132" s="98" t="s">
        <v>500</v>
      </c>
      <c r="BK132" s="98" t="s">
        <v>85</v>
      </c>
      <c r="BL132" s="117" t="s">
        <v>85</v>
      </c>
    </row>
    <row r="133" spans="1:64" s="52" customFormat="1" ht="193.2" hidden="1">
      <c r="A133" s="93">
        <v>1131</v>
      </c>
      <c r="B133" s="123" t="s">
        <v>363</v>
      </c>
      <c r="C133" s="124" t="s">
        <v>736</v>
      </c>
      <c r="D133" s="125" t="s">
        <v>224</v>
      </c>
      <c r="E133" s="126" t="s">
        <v>737</v>
      </c>
      <c r="F133" s="127" t="s">
        <v>77</v>
      </c>
      <c r="G133" s="127" t="s">
        <v>77</v>
      </c>
      <c r="H133" s="128" t="s">
        <v>79</v>
      </c>
      <c r="I133" s="129" t="s">
        <v>738</v>
      </c>
      <c r="J133" s="64" t="s">
        <v>737</v>
      </c>
      <c r="K133" s="134" t="s">
        <v>739</v>
      </c>
      <c r="L133" s="64" t="s">
        <v>1</v>
      </c>
      <c r="M133" s="64" t="s">
        <v>1</v>
      </c>
      <c r="N133" s="130" t="s">
        <v>83</v>
      </c>
      <c r="O133" s="129" t="s">
        <v>740</v>
      </c>
      <c r="P133" s="64" t="s">
        <v>85</v>
      </c>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8"/>
      <c r="AY133" s="98"/>
      <c r="AZ133" s="98"/>
      <c r="BA133" s="98"/>
      <c r="BB133" s="98"/>
      <c r="BC133" s="98"/>
      <c r="BD133" s="98"/>
      <c r="BE133" s="98"/>
      <c r="BF133" s="98"/>
      <c r="BG133" s="98"/>
      <c r="BH133" s="98"/>
      <c r="BI133" s="97" cm="1">
        <f t="array" ref="BI133">SUM(IF('HABILITADOS Y RECHAZADOS LOTE 1'!$AX133:$BH133&lt;&gt;"", 'HABILITADOS Y RECHAZADOS LOTE 1'!$AX133:$BH133, 0))</f>
        <v>0</v>
      </c>
      <c r="BJ133" s="98" t="s">
        <v>294</v>
      </c>
      <c r="BK133" s="98" t="s">
        <v>85</v>
      </c>
      <c r="BL133" s="117" t="s">
        <v>85</v>
      </c>
    </row>
    <row r="134" spans="1:64" s="52" customFormat="1" ht="110.4" hidden="1">
      <c r="A134" s="93">
        <v>1132</v>
      </c>
      <c r="B134" s="123" t="s">
        <v>741</v>
      </c>
      <c r="C134" s="124" t="s">
        <v>742</v>
      </c>
      <c r="D134" s="125" t="s">
        <v>89</v>
      </c>
      <c r="E134" s="126" t="s">
        <v>743</v>
      </c>
      <c r="F134" s="133" t="s">
        <v>77</v>
      </c>
      <c r="G134" s="133" t="s">
        <v>77</v>
      </c>
      <c r="H134" s="128" t="s">
        <v>79</v>
      </c>
      <c r="I134" s="129" t="s">
        <v>744</v>
      </c>
      <c r="J134" s="64" t="s">
        <v>743</v>
      </c>
      <c r="K134" s="129" t="s">
        <v>745</v>
      </c>
      <c r="L134" s="64"/>
      <c r="M134" s="64" t="s">
        <v>2</v>
      </c>
      <c r="N134" s="130" t="s">
        <v>91</v>
      </c>
      <c r="O134" s="64" t="s">
        <v>85</v>
      </c>
      <c r="P134" s="129" t="str" cm="1">
        <f t="array" ref="P134">_xlfn.TEXTJOIN(", ", TRUE, IF('HABILITADOS Y RECHAZADOS LOTE 1'!$Q134:$AN134="SI", 'HABILITADOS Y RECHAZADOS LOTE 1'!$Q$2:$AN$2, ""))</f>
        <v>Carnes Frescas (Refrigeradas o Congeladas), Huevos, Cereales y derivados, Sector defensa, Frutas frescas, Grasas, aceites y derivados, Leguminosas y derivados, Verduras, hortalizas y derivados</v>
      </c>
      <c r="Q134" s="96" t="s">
        <v>1</v>
      </c>
      <c r="R134" s="96" t="s">
        <v>2</v>
      </c>
      <c r="S134" s="96" t="s">
        <v>1</v>
      </c>
      <c r="T134" s="96" t="s">
        <v>2</v>
      </c>
      <c r="U134" s="96" t="s">
        <v>2</v>
      </c>
      <c r="V134" s="96" t="s">
        <v>1</v>
      </c>
      <c r="W134" s="96" t="s">
        <v>1</v>
      </c>
      <c r="X134" s="96" t="s">
        <v>1</v>
      </c>
      <c r="Y134" s="96" t="s">
        <v>1</v>
      </c>
      <c r="Z134" s="96" t="s">
        <v>2</v>
      </c>
      <c r="AA134" s="96" t="s">
        <v>2</v>
      </c>
      <c r="AB134" s="96" t="s">
        <v>1</v>
      </c>
      <c r="AC134" s="96" t="s">
        <v>1</v>
      </c>
      <c r="AD134" s="96" t="s">
        <v>1</v>
      </c>
      <c r="AE134" s="96" t="s">
        <v>1</v>
      </c>
      <c r="AF134" s="96" t="s">
        <v>2</v>
      </c>
      <c r="AG134" s="96" t="s">
        <v>1</v>
      </c>
      <c r="AH134" s="96" t="s">
        <v>1</v>
      </c>
      <c r="AI134" s="96" t="s">
        <v>1</v>
      </c>
      <c r="AJ134" s="96" t="s">
        <v>2</v>
      </c>
      <c r="AK134" s="96" t="s">
        <v>1</v>
      </c>
      <c r="AL134" s="96" t="s">
        <v>1</v>
      </c>
      <c r="AM134" s="96" t="s">
        <v>2</v>
      </c>
      <c r="AN134" s="96" t="s">
        <v>1</v>
      </c>
      <c r="AO134" s="96" t="s">
        <v>1</v>
      </c>
      <c r="AP134" s="96" t="s">
        <v>1</v>
      </c>
      <c r="AQ134" s="96" t="s">
        <v>1</v>
      </c>
      <c r="AR134" s="96" t="s">
        <v>1</v>
      </c>
      <c r="AS134" s="96" t="s">
        <v>1</v>
      </c>
      <c r="AT134" s="96" t="s">
        <v>1</v>
      </c>
      <c r="AU134" s="96" t="s">
        <v>2</v>
      </c>
      <c r="AV134" s="96" t="s">
        <v>1</v>
      </c>
      <c r="AW134" s="96" t="s">
        <v>92</v>
      </c>
      <c r="AX134" s="98">
        <v>0</v>
      </c>
      <c r="AY134" s="98">
        <v>6</v>
      </c>
      <c r="AZ134" s="98">
        <v>0</v>
      </c>
      <c r="BA134" s="98">
        <v>0</v>
      </c>
      <c r="BB134" s="98">
        <v>5</v>
      </c>
      <c r="BC134" s="98">
        <v>10</v>
      </c>
      <c r="BD134" s="98">
        <v>0</v>
      </c>
      <c r="BE134" s="98">
        <v>0</v>
      </c>
      <c r="BF134" s="98">
        <v>0</v>
      </c>
      <c r="BG134" s="98">
        <v>0</v>
      </c>
      <c r="BH134" s="98">
        <v>10</v>
      </c>
      <c r="BI134" s="97" cm="1">
        <f t="array" ref="BI134">SUM(IF('HABILITADOS Y RECHAZADOS LOTE 1'!$AX134:$BH134&lt;&gt;"", 'HABILITADOS Y RECHAZADOS LOTE 1'!$AX134:$BH134, 0))</f>
        <v>31</v>
      </c>
      <c r="BJ134" s="98" t="s">
        <v>112</v>
      </c>
      <c r="BK134" s="98" t="s">
        <v>85</v>
      </c>
      <c r="BL134" s="117" t="s">
        <v>85</v>
      </c>
    </row>
    <row r="135" spans="1:64" s="52" customFormat="1" ht="276" hidden="1">
      <c r="A135" s="93">
        <v>1133</v>
      </c>
      <c r="B135" s="123" t="s">
        <v>746</v>
      </c>
      <c r="C135" s="124" t="s">
        <v>747</v>
      </c>
      <c r="D135" s="125" t="s">
        <v>89</v>
      </c>
      <c r="E135" s="126" t="s">
        <v>748</v>
      </c>
      <c r="F135" s="127" t="s">
        <v>78</v>
      </c>
      <c r="G135" s="127" t="s">
        <v>78</v>
      </c>
      <c r="H135" s="128" t="s">
        <v>91</v>
      </c>
      <c r="I135" s="129"/>
      <c r="J135" s="64" t="s">
        <v>748</v>
      </c>
      <c r="K135" s="129"/>
      <c r="L135" s="64" t="s">
        <v>1</v>
      </c>
      <c r="M135" s="64" t="s">
        <v>85</v>
      </c>
      <c r="N135" s="128" t="s">
        <v>147</v>
      </c>
      <c r="O135" s="129" t="s">
        <v>749</v>
      </c>
      <c r="P135" s="129" t="str" cm="1">
        <f t="array" ref="P135">_xlfn.TEXTJOIN(", ", TRUE, IF('HABILITADOS Y RECHAZADOS LOTE 1'!$Q135:$AN135="SI", "'"&amp;'HABILITADOS Y RECHAZADOS LOTE 1'!$Q$2:$AN$2&amp;"'", ""))</f>
        <v>'Galletas', 'Productos de panificación'</v>
      </c>
      <c r="Q135" s="96" t="s">
        <v>1</v>
      </c>
      <c r="R135" s="96" t="s">
        <v>1</v>
      </c>
      <c r="S135" s="96" t="s">
        <v>1</v>
      </c>
      <c r="T135" s="96" t="s">
        <v>1</v>
      </c>
      <c r="U135" s="96" t="s">
        <v>1</v>
      </c>
      <c r="V135" s="96" t="s">
        <v>1</v>
      </c>
      <c r="W135" s="96" t="s">
        <v>1</v>
      </c>
      <c r="X135" s="96" t="s">
        <v>1</v>
      </c>
      <c r="Y135" s="96" t="s">
        <v>1</v>
      </c>
      <c r="Z135" s="96" t="s">
        <v>1</v>
      </c>
      <c r="AA135" s="96" t="s">
        <v>1</v>
      </c>
      <c r="AB135" s="96" t="s">
        <v>1</v>
      </c>
      <c r="AC135" s="96" t="s">
        <v>1</v>
      </c>
      <c r="AD135" s="96" t="s">
        <v>2</v>
      </c>
      <c r="AE135" s="96" t="s">
        <v>2</v>
      </c>
      <c r="AF135" s="96" t="s">
        <v>1</v>
      </c>
      <c r="AG135" s="96" t="s">
        <v>1</v>
      </c>
      <c r="AH135" s="96" t="s">
        <v>1</v>
      </c>
      <c r="AI135" s="96" t="s">
        <v>1</v>
      </c>
      <c r="AJ135" s="96" t="s">
        <v>1</v>
      </c>
      <c r="AK135" s="96" t="s">
        <v>1</v>
      </c>
      <c r="AL135" s="96" t="s">
        <v>1</v>
      </c>
      <c r="AM135" s="96" t="s">
        <v>1</v>
      </c>
      <c r="AN135" s="96" t="s">
        <v>1</v>
      </c>
      <c r="AO135" s="96" t="s">
        <v>1</v>
      </c>
      <c r="AP135" s="96" t="s">
        <v>1</v>
      </c>
      <c r="AQ135" s="96" t="s">
        <v>1</v>
      </c>
      <c r="AR135" s="96" t="s">
        <v>1</v>
      </c>
      <c r="AS135" s="96" t="s">
        <v>1</v>
      </c>
      <c r="AT135" s="96" t="s">
        <v>1</v>
      </c>
      <c r="AU135" s="96" t="s">
        <v>2</v>
      </c>
      <c r="AV135" s="96" t="s">
        <v>1</v>
      </c>
      <c r="AW135" s="96" t="s">
        <v>92</v>
      </c>
      <c r="AX135" s="98">
        <v>0</v>
      </c>
      <c r="AY135" s="98">
        <v>0</v>
      </c>
      <c r="AZ135" s="98">
        <v>0</v>
      </c>
      <c r="BA135" s="98">
        <v>0</v>
      </c>
      <c r="BB135" s="98">
        <v>0</v>
      </c>
      <c r="BC135" s="98">
        <v>0</v>
      </c>
      <c r="BD135" s="98">
        <v>0</v>
      </c>
      <c r="BE135" s="98">
        <v>0</v>
      </c>
      <c r="BF135" s="98">
        <v>0</v>
      </c>
      <c r="BG135" s="98">
        <v>0.25</v>
      </c>
      <c r="BH135" s="98">
        <v>0</v>
      </c>
      <c r="BI135" s="97" cm="1">
        <f t="array" ref="BI135">SUM(IF('HABILITADOS Y RECHAZADOS LOTE 1'!$AX135:$BH135&lt;&gt;"", 'HABILITADOS Y RECHAZADOS LOTE 1'!$AX135:$BH135, 0))</f>
        <v>0.25</v>
      </c>
      <c r="BJ135" s="98" t="s">
        <v>327</v>
      </c>
      <c r="BK135" s="98" t="s">
        <v>1</v>
      </c>
      <c r="BL135" s="120" t="s">
        <v>749</v>
      </c>
    </row>
    <row r="136" spans="1:64" s="52" customFormat="1" ht="124.2" hidden="1">
      <c r="A136" s="93">
        <v>1134</v>
      </c>
      <c r="B136" s="123" t="s">
        <v>750</v>
      </c>
      <c r="C136" s="124" t="s">
        <v>751</v>
      </c>
      <c r="D136" s="125" t="s">
        <v>224</v>
      </c>
      <c r="E136" s="126" t="s">
        <v>752</v>
      </c>
      <c r="F136" s="127" t="s">
        <v>78</v>
      </c>
      <c r="G136" s="127" t="s">
        <v>77</v>
      </c>
      <c r="H136" s="128" t="s">
        <v>79</v>
      </c>
      <c r="I136" s="129" t="s">
        <v>753</v>
      </c>
      <c r="J136" s="64" t="s">
        <v>754</v>
      </c>
      <c r="K136" s="129" t="s">
        <v>755</v>
      </c>
      <c r="L136" s="64" t="s">
        <v>1</v>
      </c>
      <c r="M136" s="64" t="s">
        <v>2</v>
      </c>
      <c r="N136" s="130" t="s">
        <v>83</v>
      </c>
      <c r="O136" s="129" t="s">
        <v>756</v>
      </c>
      <c r="P136" s="64" t="s">
        <v>85</v>
      </c>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8"/>
      <c r="AY136" s="98"/>
      <c r="AZ136" s="98"/>
      <c r="BA136" s="98"/>
      <c r="BB136" s="98"/>
      <c r="BC136" s="98"/>
      <c r="BD136" s="98"/>
      <c r="BE136" s="98"/>
      <c r="BF136" s="98"/>
      <c r="BG136" s="98"/>
      <c r="BH136" s="98"/>
      <c r="BI136" s="97" cm="1">
        <f t="array" ref="BI136">SUM(IF('HABILITADOS Y RECHAZADOS LOTE 1'!$AX136:$BH136&lt;&gt;"", 'HABILITADOS Y RECHAZADOS LOTE 1'!$AX136:$BH136, 0))</f>
        <v>0</v>
      </c>
      <c r="BJ136" s="98" t="s">
        <v>469</v>
      </c>
      <c r="BK136" s="98" t="s">
        <v>85</v>
      </c>
      <c r="BL136" s="117" t="s">
        <v>85</v>
      </c>
    </row>
    <row r="137" spans="1:64" s="52" customFormat="1" ht="69" hidden="1">
      <c r="A137" s="93">
        <v>1135</v>
      </c>
      <c r="B137" s="123" t="s">
        <v>757</v>
      </c>
      <c r="C137" s="124" t="s">
        <v>758</v>
      </c>
      <c r="D137" s="125" t="s">
        <v>89</v>
      </c>
      <c r="E137" s="126" t="s">
        <v>759</v>
      </c>
      <c r="F137" s="127" t="s">
        <v>77</v>
      </c>
      <c r="G137" s="127" t="s">
        <v>77</v>
      </c>
      <c r="H137" s="128" t="s">
        <v>79</v>
      </c>
      <c r="I137" s="129" t="s">
        <v>760</v>
      </c>
      <c r="J137" s="64" t="s">
        <v>759</v>
      </c>
      <c r="K137" s="129" t="s">
        <v>761</v>
      </c>
      <c r="L137" s="64" t="s">
        <v>1</v>
      </c>
      <c r="M137" s="64" t="s">
        <v>2</v>
      </c>
      <c r="N137" s="130" t="s">
        <v>91</v>
      </c>
      <c r="O137" s="64" t="s">
        <v>85</v>
      </c>
      <c r="P137" s="129" t="str" cm="1">
        <f t="array" ref="P137">_xlfn.TEXTJOIN(", ", TRUE, IF('HABILITADOS Y RECHAZADOS LOTE 1'!$Q137:$AN137="SI", 'HABILITADOS Y RECHAZADOS LOTE 1'!$Q$2:$AN$2, ""))</f>
        <v>Frutas frescas, Lácteos fermentados, Verduras, hortalizas y derivados</v>
      </c>
      <c r="Q137" s="96" t="s">
        <v>1</v>
      </c>
      <c r="R137" s="96" t="s">
        <v>1</v>
      </c>
      <c r="S137" s="96" t="s">
        <v>1</v>
      </c>
      <c r="T137" s="96" t="s">
        <v>1</v>
      </c>
      <c r="U137" s="96" t="s">
        <v>1</v>
      </c>
      <c r="V137" s="96" t="s">
        <v>1</v>
      </c>
      <c r="W137" s="96" t="s">
        <v>1</v>
      </c>
      <c r="X137" s="96" t="s">
        <v>1</v>
      </c>
      <c r="Y137" s="96" t="s">
        <v>1</v>
      </c>
      <c r="Z137" s="96" t="s">
        <v>1</v>
      </c>
      <c r="AA137" s="96" t="s">
        <v>2</v>
      </c>
      <c r="AB137" s="96" t="s">
        <v>1</v>
      </c>
      <c r="AC137" s="96" t="s">
        <v>1</v>
      </c>
      <c r="AD137" s="96" t="s">
        <v>1</v>
      </c>
      <c r="AE137" s="96" t="s">
        <v>1</v>
      </c>
      <c r="AF137" s="96" t="s">
        <v>1</v>
      </c>
      <c r="AG137" s="96" t="s">
        <v>1</v>
      </c>
      <c r="AH137" s="96" t="s">
        <v>2</v>
      </c>
      <c r="AI137" s="96" t="s">
        <v>1</v>
      </c>
      <c r="AJ137" s="96" t="s">
        <v>1</v>
      </c>
      <c r="AK137" s="96" t="s">
        <v>1</v>
      </c>
      <c r="AL137" s="96" t="s">
        <v>1</v>
      </c>
      <c r="AM137" s="96" t="s">
        <v>2</v>
      </c>
      <c r="AN137" s="96" t="s">
        <v>1</v>
      </c>
      <c r="AO137" s="96" t="s">
        <v>1</v>
      </c>
      <c r="AP137" s="96" t="s">
        <v>1</v>
      </c>
      <c r="AQ137" s="96" t="s">
        <v>1</v>
      </c>
      <c r="AR137" s="96" t="s">
        <v>1</v>
      </c>
      <c r="AS137" s="96" t="s">
        <v>1</v>
      </c>
      <c r="AT137" s="96" t="s">
        <v>1</v>
      </c>
      <c r="AU137" s="96" t="s">
        <v>2</v>
      </c>
      <c r="AV137" s="96" t="s">
        <v>1</v>
      </c>
      <c r="AW137" s="96" t="s">
        <v>92</v>
      </c>
      <c r="AX137" s="98">
        <v>6</v>
      </c>
      <c r="AY137" s="98">
        <v>6</v>
      </c>
      <c r="AZ137" s="98">
        <v>0</v>
      </c>
      <c r="BA137" s="98">
        <v>0</v>
      </c>
      <c r="BB137" s="98">
        <v>0</v>
      </c>
      <c r="BC137" s="98">
        <v>0</v>
      </c>
      <c r="BD137" s="98">
        <v>0</v>
      </c>
      <c r="BE137" s="98">
        <v>0</v>
      </c>
      <c r="BF137" s="98">
        <v>0</v>
      </c>
      <c r="BG137" s="98">
        <v>0.25</v>
      </c>
      <c r="BH137" s="98">
        <v>10</v>
      </c>
      <c r="BI137" s="97" cm="1">
        <f t="array" ref="BI137">SUM(IF('HABILITADOS Y RECHAZADOS LOTE 1'!$AX137:$BH137&lt;&gt;"", 'HABILITADOS Y RECHAZADOS LOTE 1'!$AX137:$BH137, 0))</f>
        <v>22.25</v>
      </c>
      <c r="BJ137" s="98" t="s">
        <v>435</v>
      </c>
      <c r="BK137" s="98" t="s">
        <v>85</v>
      </c>
      <c r="BL137" s="117" t="s">
        <v>85</v>
      </c>
    </row>
    <row r="138" spans="1:64" s="52" customFormat="1" ht="55.2" hidden="1">
      <c r="A138" s="93">
        <v>1136</v>
      </c>
      <c r="B138" s="123" t="s">
        <v>73</v>
      </c>
      <c r="C138" s="124" t="s">
        <v>762</v>
      </c>
      <c r="D138" s="125" t="s">
        <v>89</v>
      </c>
      <c r="E138" s="126" t="s">
        <v>763</v>
      </c>
      <c r="F138" s="127" t="s">
        <v>77</v>
      </c>
      <c r="G138" s="127" t="s">
        <v>78</v>
      </c>
      <c r="H138" s="128" t="s">
        <v>79</v>
      </c>
      <c r="I138" s="129" t="s">
        <v>764</v>
      </c>
      <c r="J138" s="64" t="s">
        <v>763</v>
      </c>
      <c r="K138" s="129" t="s">
        <v>765</v>
      </c>
      <c r="L138" s="64" t="s">
        <v>1</v>
      </c>
      <c r="M138" s="64" t="s">
        <v>2</v>
      </c>
      <c r="N138" s="130" t="s">
        <v>91</v>
      </c>
      <c r="O138" s="64" t="s">
        <v>85</v>
      </c>
      <c r="P138" s="129" t="str" cm="1">
        <f t="array" ref="P138">_xlfn.TEXTJOIN(", ", TRUE, IF('HABILITADOS Y RECHAZADOS LOTE 1'!$Q138:$AN138="SI", 'HABILITADOS Y RECHAZADOS LOTE 1'!$Q$2:$AN$2, ""))</f>
        <v>Sector defensa, Verduras, hortalizas y derivados</v>
      </c>
      <c r="Q138" s="96"/>
      <c r="R138" s="96"/>
      <c r="S138" s="96"/>
      <c r="T138" s="96"/>
      <c r="U138" s="96"/>
      <c r="V138" s="96"/>
      <c r="W138" s="96"/>
      <c r="X138" s="96"/>
      <c r="Y138" s="96"/>
      <c r="Z138" s="96" t="s">
        <v>2</v>
      </c>
      <c r="AA138" s="96"/>
      <c r="AB138" s="96"/>
      <c r="AC138" s="96"/>
      <c r="AD138" s="96"/>
      <c r="AE138" s="96"/>
      <c r="AF138" s="96"/>
      <c r="AG138" s="96"/>
      <c r="AH138" s="96"/>
      <c r="AI138" s="96"/>
      <c r="AJ138" s="96"/>
      <c r="AK138" s="96"/>
      <c r="AL138" s="96"/>
      <c r="AM138" s="96" t="s">
        <v>2</v>
      </c>
      <c r="AN138" s="96"/>
      <c r="AO138" s="96" t="s">
        <v>1</v>
      </c>
      <c r="AP138" s="96" t="s">
        <v>1</v>
      </c>
      <c r="AQ138" s="96" t="s">
        <v>1</v>
      </c>
      <c r="AR138" s="96" t="s">
        <v>1</v>
      </c>
      <c r="AS138" s="96" t="s">
        <v>1</v>
      </c>
      <c r="AT138" s="96" t="s">
        <v>1</v>
      </c>
      <c r="AU138" s="96" t="s">
        <v>2</v>
      </c>
      <c r="AV138" s="96" t="s">
        <v>1</v>
      </c>
      <c r="AW138" s="96" t="s">
        <v>92</v>
      </c>
      <c r="AX138" s="98">
        <v>0</v>
      </c>
      <c r="AY138" s="98">
        <v>0</v>
      </c>
      <c r="AZ138" s="98">
        <v>0</v>
      </c>
      <c r="BA138" s="98">
        <v>0</v>
      </c>
      <c r="BB138" s="98">
        <v>0</v>
      </c>
      <c r="BC138" s="98">
        <v>0</v>
      </c>
      <c r="BD138" s="98">
        <v>10</v>
      </c>
      <c r="BE138" s="98">
        <v>0</v>
      </c>
      <c r="BF138" s="98">
        <v>0</v>
      </c>
      <c r="BG138" s="98">
        <v>0.25</v>
      </c>
      <c r="BH138" s="98">
        <v>0</v>
      </c>
      <c r="BI138" s="97" cm="1">
        <f t="array" ref="BI138">SUM(IF('HABILITADOS Y RECHAZADOS LOTE 1'!$AX138:$BH138&lt;&gt;"", 'HABILITADOS Y RECHAZADOS LOTE 1'!$AX138:$BH138, 0))</f>
        <v>10.25</v>
      </c>
      <c r="BJ138" s="98" t="s">
        <v>166</v>
      </c>
      <c r="BK138" s="98" t="s">
        <v>85</v>
      </c>
      <c r="BL138" s="117" t="s">
        <v>85</v>
      </c>
    </row>
    <row r="139" spans="1:64" s="52" customFormat="1" ht="179.4" hidden="1">
      <c r="A139" s="93">
        <v>1137</v>
      </c>
      <c r="B139" s="123" t="s">
        <v>766</v>
      </c>
      <c r="C139" s="124" t="s">
        <v>767</v>
      </c>
      <c r="D139" s="125" t="s">
        <v>75</v>
      </c>
      <c r="E139" s="126" t="s">
        <v>768</v>
      </c>
      <c r="F139" s="127" t="s">
        <v>77</v>
      </c>
      <c r="G139" s="127" t="s">
        <v>77</v>
      </c>
      <c r="H139" s="128" t="s">
        <v>79</v>
      </c>
      <c r="I139" s="129" t="s">
        <v>769</v>
      </c>
      <c r="J139" s="64" t="s">
        <v>768</v>
      </c>
      <c r="K139" s="129" t="s">
        <v>770</v>
      </c>
      <c r="L139" s="64"/>
      <c r="M139" s="64" t="s">
        <v>146</v>
      </c>
      <c r="N139" s="130" t="s">
        <v>83</v>
      </c>
      <c r="O139" s="129" t="s">
        <v>771</v>
      </c>
      <c r="P139" s="64" t="s">
        <v>85</v>
      </c>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8"/>
      <c r="AY139" s="98"/>
      <c r="AZ139" s="98"/>
      <c r="BA139" s="98"/>
      <c r="BB139" s="98"/>
      <c r="BC139" s="98"/>
      <c r="BD139" s="98"/>
      <c r="BE139" s="98"/>
      <c r="BF139" s="98"/>
      <c r="BG139" s="98"/>
      <c r="BH139" s="98"/>
      <c r="BI139" s="97" cm="1">
        <f t="array" ref="BI139">SUM(IF('HABILITADOS Y RECHAZADOS LOTE 1'!$AX139:$BH139&lt;&gt;"", 'HABILITADOS Y RECHAZADOS LOTE 1'!$AX139:$BH139, 0))</f>
        <v>0</v>
      </c>
      <c r="BJ139" s="98" t="s">
        <v>395</v>
      </c>
      <c r="BK139" s="98" t="s">
        <v>85</v>
      </c>
      <c r="BL139" s="117" t="s">
        <v>85</v>
      </c>
    </row>
    <row r="140" spans="1:64" s="52" customFormat="1" ht="82.8" hidden="1">
      <c r="A140" s="93">
        <v>1138</v>
      </c>
      <c r="B140" s="123" t="s">
        <v>772</v>
      </c>
      <c r="C140" s="124" t="s">
        <v>773</v>
      </c>
      <c r="D140" s="125" t="s">
        <v>89</v>
      </c>
      <c r="E140" s="126" t="s">
        <v>774</v>
      </c>
      <c r="F140" s="127" t="s">
        <v>78</v>
      </c>
      <c r="G140" s="127" t="s">
        <v>77</v>
      </c>
      <c r="H140" s="128" t="s">
        <v>79</v>
      </c>
      <c r="I140" s="129" t="s">
        <v>775</v>
      </c>
      <c r="J140" s="64" t="s">
        <v>774</v>
      </c>
      <c r="K140" s="129" t="s">
        <v>776</v>
      </c>
      <c r="L140" s="64" t="s">
        <v>1</v>
      </c>
      <c r="M140" s="64" t="s">
        <v>2</v>
      </c>
      <c r="N140" s="130" t="s">
        <v>91</v>
      </c>
      <c r="O140" s="64" t="s">
        <v>85</v>
      </c>
      <c r="P140" s="129" t="str" cm="1">
        <f t="array" ref="P140">_xlfn.TEXTJOIN(", ", TRUE, IF('HABILITADOS Y RECHAZADOS LOTE 1'!$Q140:$AN140="SI", 'HABILITADOS Y RECHAZADOS LOTE 1'!$Q$2:$AN$2, ""))</f>
        <v>Carnes Frescas (Refrigeradas o Congeladas), Huevos</v>
      </c>
      <c r="Q140" s="96" t="s">
        <v>1</v>
      </c>
      <c r="R140" s="96" t="s">
        <v>2</v>
      </c>
      <c r="S140" s="96" t="s">
        <v>1</v>
      </c>
      <c r="T140" s="96" t="s">
        <v>2</v>
      </c>
      <c r="U140" s="96" t="s">
        <v>1</v>
      </c>
      <c r="V140" s="96" t="s">
        <v>1</v>
      </c>
      <c r="W140" s="96" t="s">
        <v>1</v>
      </c>
      <c r="X140" s="96" t="s">
        <v>1</v>
      </c>
      <c r="Y140" s="96" t="s">
        <v>1</v>
      </c>
      <c r="Z140" s="96" t="s">
        <v>1</v>
      </c>
      <c r="AA140" s="96" t="s">
        <v>1</v>
      </c>
      <c r="AB140" s="96" t="s">
        <v>1</v>
      </c>
      <c r="AC140" s="96" t="s">
        <v>1</v>
      </c>
      <c r="AD140" s="96" t="s">
        <v>1</v>
      </c>
      <c r="AE140" s="96" t="s">
        <v>1</v>
      </c>
      <c r="AF140" s="96" t="s">
        <v>1</v>
      </c>
      <c r="AG140" s="96" t="s">
        <v>1</v>
      </c>
      <c r="AH140" s="96" t="s">
        <v>1</v>
      </c>
      <c r="AI140" s="96" t="s">
        <v>1</v>
      </c>
      <c r="AJ140" s="96" t="s">
        <v>1</v>
      </c>
      <c r="AK140" s="96" t="s">
        <v>1</v>
      </c>
      <c r="AL140" s="96" t="s">
        <v>1</v>
      </c>
      <c r="AM140" s="96" t="s">
        <v>1</v>
      </c>
      <c r="AN140" s="96" t="s">
        <v>1</v>
      </c>
      <c r="AO140" s="96" t="s">
        <v>2</v>
      </c>
      <c r="AP140" s="96" t="s">
        <v>1</v>
      </c>
      <c r="AQ140" s="96" t="s">
        <v>1</v>
      </c>
      <c r="AR140" s="96" t="s">
        <v>1</v>
      </c>
      <c r="AS140" s="96" t="s">
        <v>1</v>
      </c>
      <c r="AT140" s="96" t="s">
        <v>2</v>
      </c>
      <c r="AU140" s="96" t="s">
        <v>2</v>
      </c>
      <c r="AV140" s="96" t="s">
        <v>1</v>
      </c>
      <c r="AW140" s="96" t="s">
        <v>92</v>
      </c>
      <c r="AX140" s="98">
        <v>0</v>
      </c>
      <c r="AY140" s="98">
        <v>6</v>
      </c>
      <c r="AZ140" s="98">
        <v>6</v>
      </c>
      <c r="BA140" s="98">
        <v>0</v>
      </c>
      <c r="BB140" s="98">
        <v>0</v>
      </c>
      <c r="BC140" s="98">
        <v>0</v>
      </c>
      <c r="BD140" s="98">
        <v>0</v>
      </c>
      <c r="BE140" s="98">
        <v>0</v>
      </c>
      <c r="BF140" s="98">
        <v>0.25</v>
      </c>
      <c r="BG140" s="98">
        <v>0.25</v>
      </c>
      <c r="BH140" s="98">
        <v>0</v>
      </c>
      <c r="BI140" s="97" cm="1">
        <f t="array" ref="BI140">SUM(IF('HABILITADOS Y RECHAZADOS LOTE 1'!$AX140:$BH140&lt;&gt;"", 'HABILITADOS Y RECHAZADOS LOTE 1'!$AX140:$BH140, 0))</f>
        <v>12.5</v>
      </c>
      <c r="BJ140" s="98" t="s">
        <v>777</v>
      </c>
      <c r="BK140" s="98" t="s">
        <v>85</v>
      </c>
      <c r="BL140" s="117" t="s">
        <v>85</v>
      </c>
    </row>
    <row r="141" spans="1:64" s="52" customFormat="1" ht="210" hidden="1">
      <c r="A141" s="93">
        <v>1139</v>
      </c>
      <c r="B141" s="123" t="s">
        <v>778</v>
      </c>
      <c r="C141" s="124" t="s">
        <v>779</v>
      </c>
      <c r="D141" s="125" t="s">
        <v>89</v>
      </c>
      <c r="E141" s="126" t="s">
        <v>780</v>
      </c>
      <c r="F141" s="127" t="s">
        <v>77</v>
      </c>
      <c r="G141" s="127" t="s">
        <v>77</v>
      </c>
      <c r="H141" s="128" t="s">
        <v>79</v>
      </c>
      <c r="I141" s="129" t="s">
        <v>781</v>
      </c>
      <c r="J141" s="132" t="s">
        <v>780</v>
      </c>
      <c r="K141" s="129" t="s">
        <v>782</v>
      </c>
      <c r="L141" s="64" t="s">
        <v>1</v>
      </c>
      <c r="M141" s="64" t="s">
        <v>1</v>
      </c>
      <c r="N141" s="130" t="s">
        <v>83</v>
      </c>
      <c r="O141" s="129" t="s">
        <v>783</v>
      </c>
      <c r="P141" s="64" t="s">
        <v>85</v>
      </c>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8"/>
      <c r="AY141" s="98"/>
      <c r="AZ141" s="98"/>
      <c r="BA141" s="98"/>
      <c r="BB141" s="98"/>
      <c r="BC141" s="98"/>
      <c r="BD141" s="98"/>
      <c r="BE141" s="98"/>
      <c r="BF141" s="98"/>
      <c r="BG141" s="98"/>
      <c r="BH141" s="98"/>
      <c r="BI141" s="97" cm="1">
        <f t="array" ref="BI141">SUM(IF('HABILITADOS Y RECHAZADOS LOTE 1'!$AX141:$BH141&lt;&gt;"", 'HABILITADOS Y RECHAZADOS LOTE 1'!$AX141:$BH141, 0))</f>
        <v>0</v>
      </c>
      <c r="BJ141" s="98" t="s">
        <v>784</v>
      </c>
      <c r="BK141" s="98" t="s">
        <v>85</v>
      </c>
      <c r="BL141" s="117" t="s">
        <v>85</v>
      </c>
    </row>
    <row r="142" spans="1:64" s="52" customFormat="1" ht="110.4" hidden="1">
      <c r="A142" s="93">
        <v>1140</v>
      </c>
      <c r="B142" s="123" t="s">
        <v>785</v>
      </c>
      <c r="C142" s="126" t="s">
        <v>786</v>
      </c>
      <c r="D142" s="132" t="s">
        <v>75</v>
      </c>
      <c r="E142" s="130" t="s">
        <v>787</v>
      </c>
      <c r="F142" s="127" t="s">
        <v>77</v>
      </c>
      <c r="G142" s="127" t="s">
        <v>77</v>
      </c>
      <c r="H142" s="128" t="s">
        <v>79</v>
      </c>
      <c r="I142" s="129" t="s">
        <v>788</v>
      </c>
      <c r="J142" s="64" t="s">
        <v>787</v>
      </c>
      <c r="K142" s="129" t="s">
        <v>789</v>
      </c>
      <c r="L142" s="64" t="s">
        <v>1</v>
      </c>
      <c r="M142" s="64" t="s">
        <v>1</v>
      </c>
      <c r="N142" s="130" t="s">
        <v>83</v>
      </c>
      <c r="O142" s="129" t="s">
        <v>790</v>
      </c>
      <c r="P142" s="64" t="s">
        <v>85</v>
      </c>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8"/>
      <c r="AY142" s="98"/>
      <c r="AZ142" s="98"/>
      <c r="BA142" s="98"/>
      <c r="BB142" s="98"/>
      <c r="BC142" s="98"/>
      <c r="BD142" s="98"/>
      <c r="BE142" s="98"/>
      <c r="BF142" s="98"/>
      <c r="BG142" s="98"/>
      <c r="BH142" s="98"/>
      <c r="BI142" s="97" cm="1">
        <f t="array" ref="BI142">SUM(IF('HABILITADOS Y RECHAZADOS LOTE 1'!$AX142:$BH142&lt;&gt;"", 'HABILITADOS Y RECHAZADOS LOTE 1'!$AX142:$BH142, 0))</f>
        <v>0</v>
      </c>
      <c r="BJ142" s="98" t="s">
        <v>327</v>
      </c>
      <c r="BK142" s="98" t="s">
        <v>85</v>
      </c>
      <c r="BL142" s="117" t="s">
        <v>85</v>
      </c>
    </row>
    <row r="143" spans="1:64" s="52" customFormat="1" ht="27.6" hidden="1">
      <c r="A143" s="93">
        <v>1141</v>
      </c>
      <c r="B143" s="123" t="s">
        <v>791</v>
      </c>
      <c r="C143" s="124" t="s">
        <v>792</v>
      </c>
      <c r="D143" s="125" t="s">
        <v>224</v>
      </c>
      <c r="E143" s="126" t="s">
        <v>793</v>
      </c>
      <c r="F143" s="133" t="s">
        <v>77</v>
      </c>
      <c r="G143" s="133" t="s">
        <v>78</v>
      </c>
      <c r="H143" s="128" t="s">
        <v>79</v>
      </c>
      <c r="I143" s="129" t="s">
        <v>97</v>
      </c>
      <c r="J143" s="64" t="s">
        <v>793</v>
      </c>
      <c r="K143" s="129" t="s">
        <v>794</v>
      </c>
      <c r="L143" s="64" t="s">
        <v>1</v>
      </c>
      <c r="M143" s="64" t="s">
        <v>2</v>
      </c>
      <c r="N143" s="130" t="s">
        <v>91</v>
      </c>
      <c r="O143" s="64" t="s">
        <v>85</v>
      </c>
      <c r="P143" s="129" t="str" cm="1">
        <f t="array" ref="P143">_xlfn.TEXTJOIN(", ", TRUE, IF('HABILITADOS Y RECHAZADOS LOTE 1'!$Q143:$AN143="SI", 'HABILITADOS Y RECHAZADOS LOTE 1'!$Q$2:$AN$2, ""))</f>
        <v>Frutas frescas</v>
      </c>
      <c r="Q143" s="96" t="s">
        <v>1</v>
      </c>
      <c r="R143" s="96" t="s">
        <v>1</v>
      </c>
      <c r="S143" s="96" t="s">
        <v>1</v>
      </c>
      <c r="T143" s="96" t="s">
        <v>1</v>
      </c>
      <c r="U143" s="96" t="s">
        <v>1</v>
      </c>
      <c r="V143" s="96" t="s">
        <v>1</v>
      </c>
      <c r="W143" s="96" t="s">
        <v>1</v>
      </c>
      <c r="X143" s="96" t="s">
        <v>1</v>
      </c>
      <c r="Y143" s="96" t="s">
        <v>1</v>
      </c>
      <c r="Z143" s="96" t="s">
        <v>1</v>
      </c>
      <c r="AA143" s="96" t="s">
        <v>2</v>
      </c>
      <c r="AB143" s="96" t="s">
        <v>1</v>
      </c>
      <c r="AC143" s="96" t="s">
        <v>1</v>
      </c>
      <c r="AD143" s="96" t="s">
        <v>1</v>
      </c>
      <c r="AE143" s="96" t="s">
        <v>1</v>
      </c>
      <c r="AF143" s="96" t="s">
        <v>1</v>
      </c>
      <c r="AG143" s="96" t="s">
        <v>1</v>
      </c>
      <c r="AH143" s="96" t="s">
        <v>1</v>
      </c>
      <c r="AI143" s="96" t="s">
        <v>1</v>
      </c>
      <c r="AJ143" s="96" t="s">
        <v>1</v>
      </c>
      <c r="AK143" s="96" t="s">
        <v>1</v>
      </c>
      <c r="AL143" s="96" t="s">
        <v>1</v>
      </c>
      <c r="AM143" s="96" t="s">
        <v>1</v>
      </c>
      <c r="AN143" s="96" t="s">
        <v>1</v>
      </c>
      <c r="AO143" s="96" t="s">
        <v>1</v>
      </c>
      <c r="AP143" s="96" t="s">
        <v>1</v>
      </c>
      <c r="AQ143" s="96" t="s">
        <v>1</v>
      </c>
      <c r="AR143" s="96" t="s">
        <v>1</v>
      </c>
      <c r="AS143" s="96" t="s">
        <v>1</v>
      </c>
      <c r="AT143" s="96" t="s">
        <v>1</v>
      </c>
      <c r="AU143" s="96" t="s">
        <v>2</v>
      </c>
      <c r="AV143" s="96" t="s">
        <v>1</v>
      </c>
      <c r="AW143" s="96" t="s">
        <v>92</v>
      </c>
      <c r="AX143" s="98">
        <v>6</v>
      </c>
      <c r="AY143" s="98">
        <v>0</v>
      </c>
      <c r="AZ143" s="98">
        <v>0</v>
      </c>
      <c r="BA143" s="98">
        <v>0</v>
      </c>
      <c r="BB143" s="98">
        <v>0</v>
      </c>
      <c r="BC143" s="98">
        <v>0</v>
      </c>
      <c r="BD143" s="98">
        <v>0</v>
      </c>
      <c r="BE143" s="98">
        <v>0</v>
      </c>
      <c r="BF143" s="98">
        <v>0</v>
      </c>
      <c r="BG143" s="98">
        <v>0.25</v>
      </c>
      <c r="BH143" s="98">
        <v>0</v>
      </c>
      <c r="BI143" s="97" cm="1">
        <f t="array" ref="BI143">SUM(IF('HABILITADOS Y RECHAZADOS LOTE 1'!$AX143:$BH143&lt;&gt;"", 'HABILITADOS Y RECHAZADOS LOTE 1'!$AX143:$BH143, 0))</f>
        <v>6.25</v>
      </c>
      <c r="BJ143" s="98" t="s">
        <v>176</v>
      </c>
      <c r="BK143" s="98" t="s">
        <v>85</v>
      </c>
      <c r="BL143" s="117" t="s">
        <v>85</v>
      </c>
    </row>
    <row r="144" spans="1:64" s="52" customFormat="1" ht="124.2" hidden="1">
      <c r="A144" s="93">
        <v>1142</v>
      </c>
      <c r="B144" s="123" t="s">
        <v>795</v>
      </c>
      <c r="C144" s="124" t="s">
        <v>796</v>
      </c>
      <c r="D144" s="125" t="s">
        <v>75</v>
      </c>
      <c r="E144" s="126" t="s">
        <v>797</v>
      </c>
      <c r="F144" s="133" t="s">
        <v>78</v>
      </c>
      <c r="G144" s="133" t="s">
        <v>77</v>
      </c>
      <c r="H144" s="128" t="s">
        <v>79</v>
      </c>
      <c r="I144" s="129" t="s">
        <v>798</v>
      </c>
      <c r="J144" s="64" t="s">
        <v>797</v>
      </c>
      <c r="K144" s="129" t="s">
        <v>799</v>
      </c>
      <c r="L144" s="64"/>
      <c r="M144" s="64" t="s">
        <v>2</v>
      </c>
      <c r="N144" s="130" t="s">
        <v>91</v>
      </c>
      <c r="O144" s="64" t="s">
        <v>85</v>
      </c>
      <c r="P144" s="129" t="str" cm="1">
        <f t="array" ref="P144">_xlfn.TEXTJOIN(", ", TRUE, IF('HABILITADOS Y RECHAZADOS LOTE 1'!$Q144:$AN144="SI", 'HABILITADOS Y RECHAZADOS LOTE 1'!$Q$2:$AN$2, ""))</f>
        <v>Alimentos nativos, Huevos, Frutas frescas, Verduras, hortalizas y derivados</v>
      </c>
      <c r="Q144" s="96" t="s">
        <v>2</v>
      </c>
      <c r="R144" s="96" t="s">
        <v>1</v>
      </c>
      <c r="S144" s="96" t="s">
        <v>1</v>
      </c>
      <c r="T144" s="96" t="s">
        <v>2</v>
      </c>
      <c r="U144" s="96" t="s">
        <v>1</v>
      </c>
      <c r="V144" s="96" t="s">
        <v>1</v>
      </c>
      <c r="W144" s="96" t="s">
        <v>1</v>
      </c>
      <c r="X144" s="96" t="s">
        <v>1</v>
      </c>
      <c r="Y144" s="96" t="s">
        <v>1</v>
      </c>
      <c r="Z144" s="96" t="s">
        <v>1</v>
      </c>
      <c r="AA144" s="96" t="s">
        <v>2</v>
      </c>
      <c r="AB144" s="96" t="s">
        <v>1</v>
      </c>
      <c r="AC144" s="96" t="s">
        <v>1</v>
      </c>
      <c r="AD144" s="96" t="s">
        <v>1</v>
      </c>
      <c r="AE144" s="96" t="s">
        <v>1</v>
      </c>
      <c r="AF144" s="96" t="s">
        <v>1</v>
      </c>
      <c r="AG144" s="96" t="s">
        <v>1</v>
      </c>
      <c r="AH144" s="96" t="s">
        <v>1</v>
      </c>
      <c r="AI144" s="96" t="s">
        <v>1</v>
      </c>
      <c r="AJ144" s="96" t="s">
        <v>1</v>
      </c>
      <c r="AK144" s="96" t="s">
        <v>1</v>
      </c>
      <c r="AL144" s="96" t="s">
        <v>1</v>
      </c>
      <c r="AM144" s="96" t="s">
        <v>2</v>
      </c>
      <c r="AN144" s="96" t="s">
        <v>1</v>
      </c>
      <c r="AO144" s="96" t="s">
        <v>1</v>
      </c>
      <c r="AP144" s="96" t="s">
        <v>1</v>
      </c>
      <c r="AQ144" s="96" t="s">
        <v>1</v>
      </c>
      <c r="AR144" s="96" t="s">
        <v>1</v>
      </c>
      <c r="AS144" s="96" t="s">
        <v>1</v>
      </c>
      <c r="AT144" s="96" t="s">
        <v>1</v>
      </c>
      <c r="AU144" s="96" t="s">
        <v>1</v>
      </c>
      <c r="AV144" s="96" t="s">
        <v>1</v>
      </c>
      <c r="AW144" s="96" t="s">
        <v>92</v>
      </c>
      <c r="AX144" s="98">
        <v>0</v>
      </c>
      <c r="AY144" s="98">
        <v>6</v>
      </c>
      <c r="AZ144" s="98">
        <v>0</v>
      </c>
      <c r="BA144" s="98">
        <v>0</v>
      </c>
      <c r="BB144" s="98">
        <v>0</v>
      </c>
      <c r="BC144" s="98">
        <v>0</v>
      </c>
      <c r="BD144" s="98">
        <v>0</v>
      </c>
      <c r="BE144" s="98">
        <v>0</v>
      </c>
      <c r="BF144" s="98">
        <v>0</v>
      </c>
      <c r="BG144" s="98">
        <v>0</v>
      </c>
      <c r="BH144" s="98">
        <v>0</v>
      </c>
      <c r="BI144" s="97" cm="1">
        <f t="array" ref="BI144">SUM(IF('HABILITADOS Y RECHAZADOS LOTE 1'!$AX144:$BH144&lt;&gt;"", 'HABILITADOS Y RECHAZADOS LOTE 1'!$AX144:$BH144, 0))</f>
        <v>6</v>
      </c>
      <c r="BJ144" s="98" t="s">
        <v>86</v>
      </c>
      <c r="BK144" s="98" t="s">
        <v>85</v>
      </c>
      <c r="BL144" s="117" t="s">
        <v>85</v>
      </c>
    </row>
    <row r="145" spans="1:64" s="52" customFormat="1" ht="69" hidden="1">
      <c r="A145" s="93">
        <v>1143</v>
      </c>
      <c r="B145" s="123" t="s">
        <v>800</v>
      </c>
      <c r="C145" s="124" t="s">
        <v>801</v>
      </c>
      <c r="D145" s="125" t="s">
        <v>89</v>
      </c>
      <c r="E145" s="126" t="s">
        <v>802</v>
      </c>
      <c r="F145" s="133" t="s">
        <v>78</v>
      </c>
      <c r="G145" s="133" t="s">
        <v>77</v>
      </c>
      <c r="H145" s="128" t="s">
        <v>79</v>
      </c>
      <c r="I145" s="129" t="s">
        <v>803</v>
      </c>
      <c r="J145" s="64" t="s">
        <v>804</v>
      </c>
      <c r="K145" s="129" t="s">
        <v>805</v>
      </c>
      <c r="L145" s="64" t="s">
        <v>1</v>
      </c>
      <c r="M145" s="64" t="s">
        <v>2</v>
      </c>
      <c r="N145" s="130" t="s">
        <v>91</v>
      </c>
      <c r="O145" s="64" t="s">
        <v>85</v>
      </c>
      <c r="P145" s="129" t="str" cm="1">
        <f t="array" ref="P145">_xlfn.TEXTJOIN(", ", TRUE, IF('HABILITADOS Y RECHAZADOS LOTE 1'!$Q145:$AN145="SI", 'HABILITADOS Y RECHAZADOS LOTE 1'!$Q$2:$AN$2, ""))</f>
        <v>Carnes Frescas (Refrigeradas o Congeladas), Huevos, Cereales y derivados, Sector defensa, Fruta procesada, Quesos, Pescados y mariscos, Verduras, hortalizas y derivados</v>
      </c>
      <c r="Q145" s="96" t="s">
        <v>1</v>
      </c>
      <c r="R145" s="96" t="s">
        <v>2</v>
      </c>
      <c r="S145" s="96" t="s">
        <v>1</v>
      </c>
      <c r="T145" s="96" t="s">
        <v>2</v>
      </c>
      <c r="U145" s="96" t="s">
        <v>2</v>
      </c>
      <c r="V145" s="96" t="s">
        <v>1</v>
      </c>
      <c r="W145" s="96" t="s">
        <v>1</v>
      </c>
      <c r="X145" s="96" t="s">
        <v>1</v>
      </c>
      <c r="Y145" s="96" t="s">
        <v>1</v>
      </c>
      <c r="Z145" s="96" t="s">
        <v>2</v>
      </c>
      <c r="AA145" s="96" t="s">
        <v>1</v>
      </c>
      <c r="AB145" s="96" t="s">
        <v>2</v>
      </c>
      <c r="AC145" s="96" t="s">
        <v>1</v>
      </c>
      <c r="AD145" s="96" t="s">
        <v>1</v>
      </c>
      <c r="AE145" s="96" t="s">
        <v>1</v>
      </c>
      <c r="AF145" s="96" t="s">
        <v>1</v>
      </c>
      <c r="AG145" s="96" t="s">
        <v>1</v>
      </c>
      <c r="AH145" s="96" t="s">
        <v>1</v>
      </c>
      <c r="AI145" s="96" t="s">
        <v>2</v>
      </c>
      <c r="AJ145" s="96" t="s">
        <v>1</v>
      </c>
      <c r="AK145" s="96" t="s">
        <v>2</v>
      </c>
      <c r="AL145" s="96" t="s">
        <v>1</v>
      </c>
      <c r="AM145" s="96" t="s">
        <v>2</v>
      </c>
      <c r="AN145" s="96" t="s">
        <v>1</v>
      </c>
      <c r="AO145" s="96" t="s">
        <v>1</v>
      </c>
      <c r="AP145" s="96" t="s">
        <v>1</v>
      </c>
      <c r="AQ145" s="96" t="s">
        <v>1</v>
      </c>
      <c r="AR145" s="96" t="s">
        <v>1</v>
      </c>
      <c r="AS145" s="96" t="s">
        <v>1</v>
      </c>
      <c r="AT145" s="96" t="s">
        <v>1</v>
      </c>
      <c r="AU145" s="96" t="s">
        <v>2</v>
      </c>
      <c r="AV145" s="96" t="s">
        <v>1</v>
      </c>
      <c r="AW145" s="96" t="s">
        <v>92</v>
      </c>
      <c r="AX145" s="98">
        <v>0</v>
      </c>
      <c r="AY145" s="98">
        <v>6</v>
      </c>
      <c r="AZ145" s="98">
        <v>0</v>
      </c>
      <c r="BA145" s="98">
        <v>0</v>
      </c>
      <c r="BB145" s="98">
        <v>0</v>
      </c>
      <c r="BC145" s="98">
        <v>10</v>
      </c>
      <c r="BD145" s="98">
        <v>0</v>
      </c>
      <c r="BE145" s="98">
        <v>0</v>
      </c>
      <c r="BF145" s="98">
        <v>0</v>
      </c>
      <c r="BG145" s="98">
        <v>0.25</v>
      </c>
      <c r="BH145" s="98">
        <v>0</v>
      </c>
      <c r="BI145" s="97" cm="1">
        <f t="array" ref="BI145">SUM(IF('HABILITADOS Y RECHAZADOS LOTE 1'!$AX145:$BH145&lt;&gt;"", 'HABILITADOS Y RECHAZADOS LOTE 1'!$AX145:$BH145, 0))</f>
        <v>16.25</v>
      </c>
      <c r="BJ145" s="98" t="s">
        <v>176</v>
      </c>
      <c r="BK145" s="98" t="s">
        <v>85</v>
      </c>
      <c r="BL145" s="117" t="s">
        <v>85</v>
      </c>
    </row>
    <row r="146" spans="1:64" s="52" customFormat="1" ht="82.8" hidden="1">
      <c r="A146" s="93">
        <v>1144</v>
      </c>
      <c r="B146" s="123" t="s">
        <v>806</v>
      </c>
      <c r="C146" s="124" t="s">
        <v>807</v>
      </c>
      <c r="D146" s="125" t="s">
        <v>75</v>
      </c>
      <c r="E146" s="126" t="s">
        <v>808</v>
      </c>
      <c r="F146" s="133" t="s">
        <v>78</v>
      </c>
      <c r="G146" s="133" t="s">
        <v>77</v>
      </c>
      <c r="H146" s="128" t="s">
        <v>79</v>
      </c>
      <c r="I146" s="129" t="s">
        <v>184</v>
      </c>
      <c r="J146" s="64" t="s">
        <v>808</v>
      </c>
      <c r="K146" s="129" t="s">
        <v>809</v>
      </c>
      <c r="L146" s="64"/>
      <c r="M146" s="64" t="s">
        <v>1</v>
      </c>
      <c r="N146" s="130" t="s">
        <v>147</v>
      </c>
      <c r="O146" s="129" t="s">
        <v>810</v>
      </c>
      <c r="P146" s="129" t="str" cm="1">
        <f t="array" ref="P146">_xlfn.TEXTJOIN(", ", TRUE, IF('HABILITADOS Y RECHAZADOS LOTE 1'!$Q146:$AN146="SI", "'"&amp;'HABILITADOS Y RECHAZADOS LOTE 1'!$Q$2:$AN$2&amp;"'", ""))</f>
        <v>'Frutas frescas'</v>
      </c>
      <c r="Q146" s="96"/>
      <c r="R146" s="96" t="s">
        <v>1</v>
      </c>
      <c r="S146" s="96" t="s">
        <v>1</v>
      </c>
      <c r="T146" s="96" t="s">
        <v>1</v>
      </c>
      <c r="U146" s="96" t="s">
        <v>1</v>
      </c>
      <c r="V146" s="96" t="s">
        <v>1</v>
      </c>
      <c r="W146" s="96" t="s">
        <v>1</v>
      </c>
      <c r="X146" s="96" t="s">
        <v>1</v>
      </c>
      <c r="Y146" s="96" t="s">
        <v>1</v>
      </c>
      <c r="Z146" s="96" t="s">
        <v>1</v>
      </c>
      <c r="AA146" s="96" t="s">
        <v>2</v>
      </c>
      <c r="AB146" s="96" t="s">
        <v>1</v>
      </c>
      <c r="AC146" s="96" t="s">
        <v>1</v>
      </c>
      <c r="AD146" s="96" t="s">
        <v>1</v>
      </c>
      <c r="AE146" s="96" t="s">
        <v>1</v>
      </c>
      <c r="AF146" s="96" t="s">
        <v>1</v>
      </c>
      <c r="AG146" s="96" t="s">
        <v>1</v>
      </c>
      <c r="AH146" s="96" t="s">
        <v>1</v>
      </c>
      <c r="AI146" s="96" t="s">
        <v>1</v>
      </c>
      <c r="AJ146" s="96" t="s">
        <v>1</v>
      </c>
      <c r="AK146" s="96" t="s">
        <v>1</v>
      </c>
      <c r="AL146" s="96" t="s">
        <v>1</v>
      </c>
      <c r="AM146" s="96" t="s">
        <v>1</v>
      </c>
      <c r="AN146" s="96" t="s">
        <v>1</v>
      </c>
      <c r="AO146" s="96" t="s">
        <v>1</v>
      </c>
      <c r="AP146" s="96" t="s">
        <v>1</v>
      </c>
      <c r="AQ146" s="96" t="s">
        <v>1</v>
      </c>
      <c r="AR146" s="96" t="s">
        <v>1</v>
      </c>
      <c r="AS146" s="96" t="s">
        <v>1</v>
      </c>
      <c r="AT146" s="96" t="s">
        <v>1</v>
      </c>
      <c r="AU146" s="96" t="s">
        <v>2</v>
      </c>
      <c r="AV146" s="96" t="s">
        <v>1</v>
      </c>
      <c r="AW146" s="96" t="s">
        <v>92</v>
      </c>
      <c r="AX146" s="98">
        <v>0</v>
      </c>
      <c r="AY146" s="98">
        <v>6</v>
      </c>
      <c r="AZ146" s="98">
        <v>0</v>
      </c>
      <c r="BA146" s="98">
        <v>0</v>
      </c>
      <c r="BB146" s="98">
        <v>0</v>
      </c>
      <c r="BC146" s="98">
        <v>0</v>
      </c>
      <c r="BD146" s="98">
        <v>0</v>
      </c>
      <c r="BE146" s="98">
        <v>0</v>
      </c>
      <c r="BF146" s="98">
        <v>0</v>
      </c>
      <c r="BG146" s="98">
        <v>0.25</v>
      </c>
      <c r="BH146" s="98">
        <v>10</v>
      </c>
      <c r="BI146" s="97" cm="1">
        <f t="array" ref="BI146">SUM(IF('HABILITADOS Y RECHAZADOS LOTE 1'!$AX146:$BH146&lt;&gt;"", 'HABILITADOS Y RECHAZADOS LOTE 1'!$AX146:$BH146, 0))</f>
        <v>16.25</v>
      </c>
      <c r="BJ146" s="98" t="s">
        <v>159</v>
      </c>
      <c r="BK146" s="98" t="s">
        <v>85</v>
      </c>
      <c r="BL146" s="117" t="s">
        <v>85</v>
      </c>
    </row>
    <row r="147" spans="1:64" s="52" customFormat="1" ht="193.2" hidden="1">
      <c r="A147" s="93">
        <v>1145</v>
      </c>
      <c r="B147" s="123" t="s">
        <v>811</v>
      </c>
      <c r="C147" s="124" t="s">
        <v>812</v>
      </c>
      <c r="D147" s="125" t="s">
        <v>224</v>
      </c>
      <c r="E147" s="126" t="s">
        <v>813</v>
      </c>
      <c r="F147" s="127" t="s">
        <v>77</v>
      </c>
      <c r="G147" s="127" t="s">
        <v>77</v>
      </c>
      <c r="H147" s="128" t="s">
        <v>79</v>
      </c>
      <c r="I147" s="129" t="s">
        <v>814</v>
      </c>
      <c r="J147" s="64" t="s">
        <v>813</v>
      </c>
      <c r="K147" s="129" t="s">
        <v>815</v>
      </c>
      <c r="L147" s="64" t="s">
        <v>1</v>
      </c>
      <c r="M147" s="64" t="s">
        <v>2</v>
      </c>
      <c r="N147" s="130" t="s">
        <v>83</v>
      </c>
      <c r="O147" s="129" t="s">
        <v>816</v>
      </c>
      <c r="P147" s="64" t="s">
        <v>85</v>
      </c>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8"/>
      <c r="AY147" s="98"/>
      <c r="AZ147" s="98"/>
      <c r="BA147" s="98"/>
      <c r="BB147" s="98"/>
      <c r="BC147" s="98"/>
      <c r="BD147" s="98"/>
      <c r="BE147" s="98"/>
      <c r="BF147" s="98"/>
      <c r="BG147" s="98"/>
      <c r="BH147" s="98"/>
      <c r="BI147" s="97" cm="1">
        <f t="array" ref="BI147">SUM(IF('HABILITADOS Y RECHAZADOS LOTE 1'!$AX147:$BH147&lt;&gt;"", 'HABILITADOS Y RECHAZADOS LOTE 1'!$AX147:$BH147, 0))</f>
        <v>0</v>
      </c>
      <c r="BJ147" s="98" t="s">
        <v>313</v>
      </c>
      <c r="BK147" s="98" t="s">
        <v>85</v>
      </c>
      <c r="BL147" s="117" t="s">
        <v>85</v>
      </c>
    </row>
    <row r="148" spans="1:64" s="52" customFormat="1" ht="110.4" hidden="1">
      <c r="A148" s="93">
        <v>1146</v>
      </c>
      <c r="B148" s="123" t="s">
        <v>817</v>
      </c>
      <c r="C148" s="124" t="s">
        <v>818</v>
      </c>
      <c r="D148" s="125" t="s">
        <v>89</v>
      </c>
      <c r="E148" s="126" t="s">
        <v>819</v>
      </c>
      <c r="F148" s="127" t="s">
        <v>77</v>
      </c>
      <c r="G148" s="127" t="s">
        <v>77</v>
      </c>
      <c r="H148" s="128" t="s">
        <v>79</v>
      </c>
      <c r="I148" s="129" t="s">
        <v>820</v>
      </c>
      <c r="J148" s="64" t="s">
        <v>819</v>
      </c>
      <c r="K148" s="129" t="s">
        <v>821</v>
      </c>
      <c r="L148" s="64" t="s">
        <v>1</v>
      </c>
      <c r="M148" s="64" t="s">
        <v>2</v>
      </c>
      <c r="N148" s="130" t="s">
        <v>91</v>
      </c>
      <c r="O148" s="64" t="s">
        <v>85</v>
      </c>
      <c r="P148" s="129" t="str" cm="1">
        <f t="array" ref="P148">_xlfn.TEXTJOIN(", ", TRUE, IF('HABILITADOS Y RECHAZADOS LOTE 1'!$Q148:$AN148="SI", 'HABILITADOS Y RECHAZADOS LOTE 1'!$Q$2:$AN$2, ""))</f>
        <v>Carnes Frescas (Refrigeradas o Congeladas), Huevos, Conservas de frutas/ hortalizas/ leguminosas, Frutas frescas, Galletas, Verduras, hortalizas y derivados</v>
      </c>
      <c r="Q148" s="96" t="s">
        <v>1</v>
      </c>
      <c r="R148" s="96" t="s">
        <v>2</v>
      </c>
      <c r="S148" s="96" t="s">
        <v>1</v>
      </c>
      <c r="T148" s="96" t="s">
        <v>2</v>
      </c>
      <c r="U148" s="96" t="s">
        <v>1</v>
      </c>
      <c r="V148" s="96" t="s">
        <v>1</v>
      </c>
      <c r="W148" s="96" t="s">
        <v>1</v>
      </c>
      <c r="X148" s="96" t="s">
        <v>2</v>
      </c>
      <c r="Y148" s="96" t="s">
        <v>1</v>
      </c>
      <c r="Z148" s="96" t="s">
        <v>1</v>
      </c>
      <c r="AA148" s="96" t="s">
        <v>2</v>
      </c>
      <c r="AB148" s="96" t="s">
        <v>1</v>
      </c>
      <c r="AC148" s="96" t="s">
        <v>1</v>
      </c>
      <c r="AD148" s="96" t="s">
        <v>2</v>
      </c>
      <c r="AE148" s="96" t="s">
        <v>1</v>
      </c>
      <c r="AF148" s="96" t="s">
        <v>1</v>
      </c>
      <c r="AG148" s="96" t="s">
        <v>1</v>
      </c>
      <c r="AH148" s="96" t="s">
        <v>1</v>
      </c>
      <c r="AI148" s="96" t="s">
        <v>1</v>
      </c>
      <c r="AJ148" s="96" t="s">
        <v>1</v>
      </c>
      <c r="AK148" s="96" t="s">
        <v>1</v>
      </c>
      <c r="AL148" s="96" t="s">
        <v>1</v>
      </c>
      <c r="AM148" s="96" t="s">
        <v>2</v>
      </c>
      <c r="AN148" s="96" t="s">
        <v>1</v>
      </c>
      <c r="AO148" s="96" t="s">
        <v>1</v>
      </c>
      <c r="AP148" s="96" t="s">
        <v>1</v>
      </c>
      <c r="AQ148" s="96" t="s">
        <v>1</v>
      </c>
      <c r="AR148" s="96" t="s">
        <v>1</v>
      </c>
      <c r="AS148" s="96" t="s">
        <v>1</v>
      </c>
      <c r="AT148" s="96" t="s">
        <v>1</v>
      </c>
      <c r="AU148" s="96" t="s">
        <v>2</v>
      </c>
      <c r="AV148" s="96" t="s">
        <v>1</v>
      </c>
      <c r="AW148" s="96" t="s">
        <v>92</v>
      </c>
      <c r="AX148" s="98">
        <v>0</v>
      </c>
      <c r="AY148" s="98">
        <v>6</v>
      </c>
      <c r="AZ148" s="98">
        <v>0</v>
      </c>
      <c r="BA148" s="98">
        <v>0</v>
      </c>
      <c r="BB148" s="98">
        <v>0</v>
      </c>
      <c r="BC148" s="98">
        <v>0</v>
      </c>
      <c r="BD148" s="98">
        <v>0</v>
      </c>
      <c r="BE148" s="98">
        <v>0</v>
      </c>
      <c r="BF148" s="98">
        <v>0</v>
      </c>
      <c r="BG148" s="98">
        <v>0.25</v>
      </c>
      <c r="BH148" s="98">
        <v>0</v>
      </c>
      <c r="BI148" s="97" cm="1">
        <f t="array" ref="BI148">SUM(IF('HABILITADOS Y RECHAZADOS LOTE 1'!$AX148:$BH148&lt;&gt;"", 'HABILITADOS Y RECHAZADOS LOTE 1'!$AX148:$BH148, 0))</f>
        <v>6.25</v>
      </c>
      <c r="BJ148" s="98" t="s">
        <v>659</v>
      </c>
      <c r="BK148" s="98" t="s">
        <v>85</v>
      </c>
      <c r="BL148" s="117" t="s">
        <v>85</v>
      </c>
    </row>
    <row r="149" spans="1:64" s="52" customFormat="1" ht="96.6" hidden="1">
      <c r="A149" s="93">
        <v>1147</v>
      </c>
      <c r="B149" s="123" t="s">
        <v>822</v>
      </c>
      <c r="C149" s="124" t="s">
        <v>823</v>
      </c>
      <c r="D149" s="125" t="s">
        <v>224</v>
      </c>
      <c r="E149" s="126" t="s">
        <v>824</v>
      </c>
      <c r="F149" s="127" t="s">
        <v>77</v>
      </c>
      <c r="G149" s="127" t="s">
        <v>78</v>
      </c>
      <c r="H149" s="128" t="s">
        <v>79</v>
      </c>
      <c r="I149" s="129" t="s">
        <v>825</v>
      </c>
      <c r="J149" s="64" t="s">
        <v>824</v>
      </c>
      <c r="K149" s="129" t="s">
        <v>826</v>
      </c>
      <c r="L149" s="64"/>
      <c r="M149" s="64" t="s">
        <v>2</v>
      </c>
      <c r="N149" s="130" t="s">
        <v>91</v>
      </c>
      <c r="O149" s="64" t="s">
        <v>85</v>
      </c>
      <c r="P149" s="129" t="str" cm="1">
        <f t="array" ref="P149">_xlfn.TEXTJOIN(", ", TRUE, IF('HABILITADOS Y RECHAZADOS LOTE 1'!$Q149:$AN149="SI", 'HABILITADOS Y RECHAZADOS LOTE 1'!$Q$2:$AN$2, ""))</f>
        <v>Huevos</v>
      </c>
      <c r="Q149" s="96" t="s">
        <v>1</v>
      </c>
      <c r="R149" s="96" t="s">
        <v>1</v>
      </c>
      <c r="S149" s="96" t="s">
        <v>1</v>
      </c>
      <c r="T149" s="96" t="s">
        <v>2</v>
      </c>
      <c r="U149" s="96" t="s">
        <v>1</v>
      </c>
      <c r="V149" s="96" t="s">
        <v>1</v>
      </c>
      <c r="W149" s="96" t="s">
        <v>1</v>
      </c>
      <c r="X149" s="96" t="s">
        <v>1</v>
      </c>
      <c r="Y149" s="96" t="s">
        <v>1</v>
      </c>
      <c r="Z149" s="96" t="s">
        <v>1</v>
      </c>
      <c r="AA149" s="96" t="s">
        <v>1</v>
      </c>
      <c r="AB149" s="96" t="s">
        <v>1</v>
      </c>
      <c r="AC149" s="96" t="s">
        <v>1</v>
      </c>
      <c r="AD149" s="96" t="s">
        <v>1</v>
      </c>
      <c r="AE149" s="96" t="s">
        <v>1</v>
      </c>
      <c r="AF149" s="96" t="s">
        <v>1</v>
      </c>
      <c r="AG149" s="96" t="s">
        <v>1</v>
      </c>
      <c r="AH149" s="96" t="s">
        <v>1</v>
      </c>
      <c r="AI149" s="96" t="s">
        <v>1</v>
      </c>
      <c r="AJ149" s="96" t="s">
        <v>1</v>
      </c>
      <c r="AK149" s="96" t="s">
        <v>1</v>
      </c>
      <c r="AL149" s="96" t="s">
        <v>1</v>
      </c>
      <c r="AM149" s="96" t="s">
        <v>1</v>
      </c>
      <c r="AN149" s="96" t="s">
        <v>1</v>
      </c>
      <c r="AO149" s="96" t="s">
        <v>1</v>
      </c>
      <c r="AP149" s="96" t="s">
        <v>1</v>
      </c>
      <c r="AQ149" s="96" t="s">
        <v>1</v>
      </c>
      <c r="AR149" s="96" t="s">
        <v>1</v>
      </c>
      <c r="AS149" s="96" t="s">
        <v>1</v>
      </c>
      <c r="AT149" s="96" t="s">
        <v>1</v>
      </c>
      <c r="AU149" s="96" t="s">
        <v>2</v>
      </c>
      <c r="AV149" s="96" t="s">
        <v>1</v>
      </c>
      <c r="AW149" s="96" t="s">
        <v>92</v>
      </c>
      <c r="AX149" s="98">
        <v>6</v>
      </c>
      <c r="AY149" s="98">
        <v>6</v>
      </c>
      <c r="AZ149" s="98">
        <v>0</v>
      </c>
      <c r="BA149" s="98">
        <v>0</v>
      </c>
      <c r="BB149" s="98">
        <v>0</v>
      </c>
      <c r="BC149" s="98">
        <v>0</v>
      </c>
      <c r="BD149" s="98">
        <v>0</v>
      </c>
      <c r="BE149" s="98">
        <v>0</v>
      </c>
      <c r="BF149" s="98">
        <v>0</v>
      </c>
      <c r="BG149" s="98">
        <v>0.25</v>
      </c>
      <c r="BH149" s="98">
        <v>10</v>
      </c>
      <c r="BI149" s="97" cm="1">
        <f t="array" ref="BI149">SUM(IF('HABILITADOS Y RECHAZADOS LOTE 1'!$AX149:$BH149&lt;&gt;"", 'HABILITADOS Y RECHAZADOS LOTE 1'!$AX149:$BH149, 0))</f>
        <v>22.25</v>
      </c>
      <c r="BJ149" s="98" t="s">
        <v>229</v>
      </c>
      <c r="BK149" s="98" t="s">
        <v>85</v>
      </c>
      <c r="BL149" s="117" t="s">
        <v>85</v>
      </c>
    </row>
    <row r="150" spans="1:64" s="52" customFormat="1" ht="82.8" hidden="1">
      <c r="A150" s="93">
        <v>1148</v>
      </c>
      <c r="B150" s="123" t="s">
        <v>827</v>
      </c>
      <c r="C150" s="124" t="s">
        <v>828</v>
      </c>
      <c r="D150" s="125" t="s">
        <v>75</v>
      </c>
      <c r="E150" s="126" t="s">
        <v>829</v>
      </c>
      <c r="F150" s="127" t="s">
        <v>77</v>
      </c>
      <c r="G150" s="127" t="s">
        <v>77</v>
      </c>
      <c r="H150" s="128" t="s">
        <v>79</v>
      </c>
      <c r="I150" s="129" t="s">
        <v>830</v>
      </c>
      <c r="J150" s="64" t="s">
        <v>829</v>
      </c>
      <c r="K150" s="129" t="s">
        <v>831</v>
      </c>
      <c r="L150" s="64" t="s">
        <v>1</v>
      </c>
      <c r="M150" s="64" t="s">
        <v>2</v>
      </c>
      <c r="N150" s="130" t="s">
        <v>91</v>
      </c>
      <c r="O150" s="64" t="s">
        <v>85</v>
      </c>
      <c r="P150" s="129" t="str" cm="1">
        <f t="array" ref="P150">_xlfn.TEXTJOIN(", ", TRUE, IF('HABILITADOS Y RECHAZADOS LOTE 1'!$Q150:$AN150="SI", 'HABILITADOS Y RECHAZADOS LOTE 1'!$Q$2:$AN$2, ""))</f>
        <v>Sector defensa</v>
      </c>
      <c r="Q150" s="96"/>
      <c r="R150" s="96"/>
      <c r="S150" s="96"/>
      <c r="T150" s="96"/>
      <c r="U150" s="96"/>
      <c r="V150" s="96"/>
      <c r="W150" s="96"/>
      <c r="X150" s="96"/>
      <c r="Y150" s="96"/>
      <c r="Z150" s="96" t="s">
        <v>2</v>
      </c>
      <c r="AA150" s="96"/>
      <c r="AB150" s="96"/>
      <c r="AC150" s="96"/>
      <c r="AD150" s="96"/>
      <c r="AE150" s="96"/>
      <c r="AF150" s="96"/>
      <c r="AG150" s="96"/>
      <c r="AH150" s="96"/>
      <c r="AI150" s="96"/>
      <c r="AJ150" s="96"/>
      <c r="AK150" s="96"/>
      <c r="AL150" s="96"/>
      <c r="AM150" s="96"/>
      <c r="AN150" s="96"/>
      <c r="AO150" s="96" t="s">
        <v>1</v>
      </c>
      <c r="AP150" s="96" t="s">
        <v>1</v>
      </c>
      <c r="AQ150" s="96" t="s">
        <v>1</v>
      </c>
      <c r="AR150" s="96" t="s">
        <v>1</v>
      </c>
      <c r="AS150" s="96" t="s">
        <v>1</v>
      </c>
      <c r="AT150" s="96" t="s">
        <v>2</v>
      </c>
      <c r="AU150" s="96" t="s">
        <v>2</v>
      </c>
      <c r="AV150" s="96" t="s">
        <v>1</v>
      </c>
      <c r="AW150" s="96" t="s">
        <v>99</v>
      </c>
      <c r="AX150" s="98">
        <v>0</v>
      </c>
      <c r="AY150" s="98">
        <v>0</v>
      </c>
      <c r="AZ150" s="98">
        <v>0</v>
      </c>
      <c r="BA150" s="98">
        <v>0</v>
      </c>
      <c r="BB150" s="98">
        <v>0</v>
      </c>
      <c r="BC150" s="98">
        <v>0</v>
      </c>
      <c r="BD150" s="98">
        <v>0</v>
      </c>
      <c r="BE150" s="98">
        <v>0</v>
      </c>
      <c r="BF150" s="98">
        <v>0.25</v>
      </c>
      <c r="BG150" s="98">
        <v>0.25</v>
      </c>
      <c r="BH150" s="98">
        <v>0</v>
      </c>
      <c r="BI150" s="97" cm="1">
        <f t="array" ref="BI150">SUM(IF('HABILITADOS Y RECHAZADOS LOTE 1'!$AX150:$BH150&lt;&gt;"", 'HABILITADOS Y RECHAZADOS LOTE 1'!$AX150:$BH150, 0))</f>
        <v>0.5</v>
      </c>
      <c r="BJ150" s="98" t="s">
        <v>313</v>
      </c>
      <c r="BK150" s="98" t="s">
        <v>85</v>
      </c>
      <c r="BL150" s="117" t="s">
        <v>85</v>
      </c>
    </row>
    <row r="151" spans="1:64" s="52" customFormat="1" ht="55.2" hidden="1">
      <c r="A151" s="93">
        <v>1149</v>
      </c>
      <c r="B151" s="123" t="s">
        <v>832</v>
      </c>
      <c r="C151" s="124" t="s">
        <v>833</v>
      </c>
      <c r="D151" s="125" t="s">
        <v>75</v>
      </c>
      <c r="E151" s="126" t="s">
        <v>834</v>
      </c>
      <c r="F151" s="127" t="s">
        <v>77</v>
      </c>
      <c r="G151" s="127" t="s">
        <v>78</v>
      </c>
      <c r="H151" s="128" t="s">
        <v>79</v>
      </c>
      <c r="I151" s="129" t="s">
        <v>835</v>
      </c>
      <c r="J151" s="64" t="s">
        <v>834</v>
      </c>
      <c r="K151" s="129" t="s">
        <v>836</v>
      </c>
      <c r="L151" s="64"/>
      <c r="M151" s="64" t="s">
        <v>2</v>
      </c>
      <c r="N151" s="130" t="s">
        <v>91</v>
      </c>
      <c r="O151" s="64" t="s">
        <v>85</v>
      </c>
      <c r="P151" s="129" t="str" cm="1">
        <f t="array" ref="P151">_xlfn.TEXTJOIN(", ", TRUE, IF('HABILITADOS Y RECHAZADOS LOTE 1'!$Q151:$AN151="SI", 'HABILITADOS Y RECHAZADOS LOTE 1'!$Q$2:$AN$2, ""))</f>
        <v>Lácteos fermentados</v>
      </c>
      <c r="Q151" s="96" t="s">
        <v>1</v>
      </c>
      <c r="R151" s="96" t="s">
        <v>1</v>
      </c>
      <c r="S151" s="96" t="s">
        <v>1</v>
      </c>
      <c r="T151" s="96" t="s">
        <v>1</v>
      </c>
      <c r="U151" s="96" t="s">
        <v>1</v>
      </c>
      <c r="V151" s="96" t="s">
        <v>1</v>
      </c>
      <c r="W151" s="96" t="s">
        <v>1</v>
      </c>
      <c r="X151" s="96" t="s">
        <v>1</v>
      </c>
      <c r="Y151" s="96" t="s">
        <v>1</v>
      </c>
      <c r="Z151" s="96" t="s">
        <v>1</v>
      </c>
      <c r="AA151" s="96" t="s">
        <v>1</v>
      </c>
      <c r="AB151" s="96" t="s">
        <v>1</v>
      </c>
      <c r="AC151" s="96" t="s">
        <v>1</v>
      </c>
      <c r="AD151" s="96" t="s">
        <v>1</v>
      </c>
      <c r="AE151" s="96" t="s">
        <v>1</v>
      </c>
      <c r="AF151" s="96" t="s">
        <v>1</v>
      </c>
      <c r="AG151" s="96" t="s">
        <v>1</v>
      </c>
      <c r="AH151" s="96" t="s">
        <v>2</v>
      </c>
      <c r="AI151" s="96" t="s">
        <v>1</v>
      </c>
      <c r="AJ151" s="96" t="s">
        <v>1</v>
      </c>
      <c r="AK151" s="96" t="s">
        <v>1</v>
      </c>
      <c r="AL151" s="96" t="s">
        <v>1</v>
      </c>
      <c r="AM151" s="96" t="s">
        <v>1</v>
      </c>
      <c r="AN151" s="96" t="s">
        <v>1</v>
      </c>
      <c r="AO151" s="96" t="s">
        <v>1</v>
      </c>
      <c r="AP151" s="96" t="s">
        <v>1</v>
      </c>
      <c r="AQ151" s="96" t="s">
        <v>1</v>
      </c>
      <c r="AR151" s="96" t="s">
        <v>1</v>
      </c>
      <c r="AS151" s="96" t="s">
        <v>1</v>
      </c>
      <c r="AT151" s="96" t="s">
        <v>1</v>
      </c>
      <c r="AU151" s="96" t="s">
        <v>1</v>
      </c>
      <c r="AV151" s="96" t="s">
        <v>1</v>
      </c>
      <c r="AW151" s="96" t="s">
        <v>99</v>
      </c>
      <c r="AX151" s="98">
        <v>0</v>
      </c>
      <c r="AY151" s="98">
        <v>6</v>
      </c>
      <c r="AZ151" s="98">
        <v>0</v>
      </c>
      <c r="BA151" s="98">
        <v>0</v>
      </c>
      <c r="BB151" s="98">
        <v>0</v>
      </c>
      <c r="BC151" s="98">
        <v>0</v>
      </c>
      <c r="BD151" s="98">
        <v>0</v>
      </c>
      <c r="BE151" s="98">
        <v>0</v>
      </c>
      <c r="BF151" s="98">
        <v>0</v>
      </c>
      <c r="BG151" s="98">
        <v>0</v>
      </c>
      <c r="BH151" s="98">
        <v>0</v>
      </c>
      <c r="BI151" s="97" cm="1">
        <f t="array" ref="BI151">SUM(IF('HABILITADOS Y RECHAZADOS LOTE 1'!$AX151:$BH151&lt;&gt;"", 'HABILITADOS Y RECHAZADOS LOTE 1'!$AX151:$BH151, 0))</f>
        <v>6</v>
      </c>
      <c r="BJ151" s="98" t="s">
        <v>837</v>
      </c>
      <c r="BK151" s="98" t="s">
        <v>85</v>
      </c>
      <c r="BL151" s="117" t="s">
        <v>85</v>
      </c>
    </row>
    <row r="152" spans="1:64" s="52" customFormat="1" ht="41.4" hidden="1">
      <c r="A152" s="93">
        <v>1150</v>
      </c>
      <c r="B152" s="123" t="s">
        <v>838</v>
      </c>
      <c r="C152" s="124" t="s">
        <v>839</v>
      </c>
      <c r="D152" s="125" t="s">
        <v>75</v>
      </c>
      <c r="E152" s="126" t="s">
        <v>840</v>
      </c>
      <c r="F152" s="127" t="s">
        <v>78</v>
      </c>
      <c r="G152" s="127" t="s">
        <v>77</v>
      </c>
      <c r="H152" s="128" t="s">
        <v>79</v>
      </c>
      <c r="I152" s="129" t="s">
        <v>209</v>
      </c>
      <c r="J152" s="64" t="s">
        <v>840</v>
      </c>
      <c r="K152" s="134" t="s">
        <v>841</v>
      </c>
      <c r="L152" s="64"/>
      <c r="M152" s="64" t="s">
        <v>2</v>
      </c>
      <c r="N152" s="130" t="s">
        <v>91</v>
      </c>
      <c r="O152" s="64" t="s">
        <v>85</v>
      </c>
      <c r="P152" s="129" t="str" cm="1">
        <f t="array" ref="P152">_xlfn.TEXTJOIN(", ", TRUE, IF('HABILITADOS Y RECHAZADOS LOTE 1'!$Q152:$AN152="SI", 'HABILITADOS Y RECHAZADOS LOTE 1'!$Q$2:$AN$2, ""))</f>
        <v>Amasijos</v>
      </c>
      <c r="Q152" s="96" t="s">
        <v>1</v>
      </c>
      <c r="R152" s="96" t="s">
        <v>1</v>
      </c>
      <c r="S152" s="96" t="s">
        <v>1</v>
      </c>
      <c r="T152" s="96" t="s">
        <v>1</v>
      </c>
      <c r="U152" s="96" t="s">
        <v>1</v>
      </c>
      <c r="V152" s="96" t="s">
        <v>1</v>
      </c>
      <c r="W152" s="96" t="s">
        <v>1</v>
      </c>
      <c r="X152" s="96" t="s">
        <v>1</v>
      </c>
      <c r="Y152" s="96" t="s">
        <v>1</v>
      </c>
      <c r="Z152" s="96" t="s">
        <v>1</v>
      </c>
      <c r="AA152" s="96" t="s">
        <v>1</v>
      </c>
      <c r="AB152" s="96" t="s">
        <v>1</v>
      </c>
      <c r="AC152" s="96" t="s">
        <v>2</v>
      </c>
      <c r="AD152" s="96" t="s">
        <v>1</v>
      </c>
      <c r="AE152" s="96" t="s">
        <v>1</v>
      </c>
      <c r="AF152" s="96" t="s">
        <v>1</v>
      </c>
      <c r="AG152" s="96" t="s">
        <v>1</v>
      </c>
      <c r="AH152" s="96" t="s">
        <v>1</v>
      </c>
      <c r="AI152" s="96" t="s">
        <v>1</v>
      </c>
      <c r="AJ152" s="96" t="s">
        <v>1</v>
      </c>
      <c r="AK152" s="96" t="s">
        <v>1</v>
      </c>
      <c r="AL152" s="96" t="s">
        <v>1</v>
      </c>
      <c r="AM152" s="96" t="s">
        <v>1</v>
      </c>
      <c r="AN152" s="96" t="s">
        <v>1</v>
      </c>
      <c r="AO152" s="96" t="s">
        <v>1</v>
      </c>
      <c r="AP152" s="96" t="s">
        <v>1</v>
      </c>
      <c r="AQ152" s="96" t="s">
        <v>1</v>
      </c>
      <c r="AR152" s="96" t="s">
        <v>1</v>
      </c>
      <c r="AS152" s="96" t="s">
        <v>1</v>
      </c>
      <c r="AT152" s="96" t="s">
        <v>1</v>
      </c>
      <c r="AU152" s="96" t="s">
        <v>1</v>
      </c>
      <c r="AV152" s="96" t="s">
        <v>1</v>
      </c>
      <c r="AW152" s="96" t="s">
        <v>92</v>
      </c>
      <c r="AX152" s="98">
        <v>0</v>
      </c>
      <c r="AY152" s="98">
        <v>0</v>
      </c>
      <c r="AZ152" s="98">
        <v>0</v>
      </c>
      <c r="BA152" s="98">
        <v>0</v>
      </c>
      <c r="BB152" s="98">
        <v>0</v>
      </c>
      <c r="BC152" s="98">
        <v>0</v>
      </c>
      <c r="BD152" s="98">
        <v>0</v>
      </c>
      <c r="BE152" s="98">
        <v>0</v>
      </c>
      <c r="BF152" s="98">
        <v>0</v>
      </c>
      <c r="BG152" s="98">
        <v>0</v>
      </c>
      <c r="BH152" s="98">
        <v>0</v>
      </c>
      <c r="BI152" s="97" cm="1">
        <f t="array" ref="BI152">SUM(IF('HABILITADOS Y RECHAZADOS LOTE 1'!$AX152:$BH152&lt;&gt;"", 'HABILITADOS Y RECHAZADOS LOTE 1'!$AX152:$BH152, 0))</f>
        <v>0</v>
      </c>
      <c r="BJ152" s="98" t="s">
        <v>86</v>
      </c>
      <c r="BK152" s="98" t="s">
        <v>85</v>
      </c>
      <c r="BL152" s="117" t="s">
        <v>85</v>
      </c>
    </row>
    <row r="153" spans="1:64" s="52" customFormat="1" ht="55.2" hidden="1">
      <c r="A153" s="93">
        <v>1151</v>
      </c>
      <c r="B153" s="123" t="s">
        <v>842</v>
      </c>
      <c r="C153" s="124" t="s">
        <v>843</v>
      </c>
      <c r="D153" s="125" t="s">
        <v>89</v>
      </c>
      <c r="E153" s="130" t="s">
        <v>844</v>
      </c>
      <c r="F153" s="127" t="s">
        <v>78</v>
      </c>
      <c r="G153" s="127" t="s">
        <v>77</v>
      </c>
      <c r="H153" s="128" t="s">
        <v>79</v>
      </c>
      <c r="I153" s="129" t="s">
        <v>845</v>
      </c>
      <c r="J153" s="64" t="s">
        <v>844</v>
      </c>
      <c r="K153" s="129" t="s">
        <v>846</v>
      </c>
      <c r="L153" s="64"/>
      <c r="M153" s="64" t="s">
        <v>2</v>
      </c>
      <c r="N153" s="130" t="s">
        <v>91</v>
      </c>
      <c r="O153" s="64" t="s">
        <v>85</v>
      </c>
      <c r="P153" s="129" t="str" cm="1">
        <f t="array" ref="P153">_xlfn.TEXTJOIN(", ", TRUE, IF('HABILITADOS Y RECHAZADOS LOTE 1'!$Q153:$AN153="SI", 'HABILITADOS Y RECHAZADOS LOTE 1'!$Q$2:$AN$2, ""))</f>
        <v>Cereales y derivados, Frutas frescas, Verduras, hortalizas y derivados</v>
      </c>
      <c r="Q153" s="96" t="s">
        <v>1</v>
      </c>
      <c r="R153" s="96" t="s">
        <v>1</v>
      </c>
      <c r="S153" s="96" t="s">
        <v>1</v>
      </c>
      <c r="T153" s="96" t="s">
        <v>1</v>
      </c>
      <c r="U153" s="96" t="s">
        <v>2</v>
      </c>
      <c r="V153" s="96" t="s">
        <v>1</v>
      </c>
      <c r="W153" s="96" t="s">
        <v>1</v>
      </c>
      <c r="X153" s="96" t="s">
        <v>1</v>
      </c>
      <c r="Y153" s="96" t="s">
        <v>1</v>
      </c>
      <c r="Z153" s="96" t="s">
        <v>1</v>
      </c>
      <c r="AA153" s="96" t="s">
        <v>2</v>
      </c>
      <c r="AB153" s="96" t="s">
        <v>1</v>
      </c>
      <c r="AC153" s="96" t="s">
        <v>1</v>
      </c>
      <c r="AD153" s="96" t="s">
        <v>1</v>
      </c>
      <c r="AE153" s="96" t="s">
        <v>1</v>
      </c>
      <c r="AF153" s="96" t="s">
        <v>1</v>
      </c>
      <c r="AG153" s="96" t="s">
        <v>1</v>
      </c>
      <c r="AH153" s="96" t="s">
        <v>1</v>
      </c>
      <c r="AI153" s="96" t="s">
        <v>1</v>
      </c>
      <c r="AJ153" s="96" t="s">
        <v>1</v>
      </c>
      <c r="AK153" s="96" t="s">
        <v>1</v>
      </c>
      <c r="AL153" s="96" t="s">
        <v>1</v>
      </c>
      <c r="AM153" s="96" t="s">
        <v>2</v>
      </c>
      <c r="AN153" s="96" t="s">
        <v>1</v>
      </c>
      <c r="AO153" s="96" t="s">
        <v>1</v>
      </c>
      <c r="AP153" s="96" t="s">
        <v>1</v>
      </c>
      <c r="AQ153" s="96" t="s">
        <v>1</v>
      </c>
      <c r="AR153" s="96" t="s">
        <v>1</v>
      </c>
      <c r="AS153" s="96" t="s">
        <v>1</v>
      </c>
      <c r="AT153" s="96" t="s">
        <v>1</v>
      </c>
      <c r="AU153" s="96" t="s">
        <v>2</v>
      </c>
      <c r="AV153" s="96" t="s">
        <v>1</v>
      </c>
      <c r="AW153" s="96" t="s">
        <v>92</v>
      </c>
      <c r="AX153" s="98">
        <v>0</v>
      </c>
      <c r="AY153" s="98">
        <v>0</v>
      </c>
      <c r="AZ153" s="98">
        <v>0</v>
      </c>
      <c r="BA153" s="98">
        <v>0</v>
      </c>
      <c r="BB153" s="98">
        <v>0</v>
      </c>
      <c r="BC153" s="98">
        <v>0</v>
      </c>
      <c r="BD153" s="98">
        <v>0</v>
      </c>
      <c r="BE153" s="98">
        <v>0</v>
      </c>
      <c r="BF153" s="98">
        <v>0</v>
      </c>
      <c r="BG153" s="98">
        <v>0.25</v>
      </c>
      <c r="BH153" s="98">
        <v>0</v>
      </c>
      <c r="BI153" s="97" cm="1">
        <f t="array" ref="BI153">SUM(IF('HABILITADOS Y RECHAZADOS LOTE 1'!$AX153:$BH153&lt;&gt;"", 'HABILITADOS Y RECHAZADOS LOTE 1'!$AX153:$BH153, 0))</f>
        <v>0.25</v>
      </c>
      <c r="BJ153" s="98" t="s">
        <v>299</v>
      </c>
      <c r="BK153" s="98" t="s">
        <v>85</v>
      </c>
      <c r="BL153" s="117" t="s">
        <v>85</v>
      </c>
    </row>
    <row r="154" spans="1:64" s="52" customFormat="1" ht="41.4" hidden="1">
      <c r="A154" s="93">
        <v>1152</v>
      </c>
      <c r="B154" s="123" t="s">
        <v>847</v>
      </c>
      <c r="C154" s="124" t="s">
        <v>848</v>
      </c>
      <c r="D154" s="125" t="s">
        <v>224</v>
      </c>
      <c r="E154" s="126" t="s">
        <v>849</v>
      </c>
      <c r="F154" s="127" t="s">
        <v>77</v>
      </c>
      <c r="G154" s="127" t="s">
        <v>78</v>
      </c>
      <c r="H154" s="128" t="s">
        <v>79</v>
      </c>
      <c r="I154" s="129" t="s">
        <v>309</v>
      </c>
      <c r="J154" s="64" t="s">
        <v>849</v>
      </c>
      <c r="K154" s="129" t="s">
        <v>326</v>
      </c>
      <c r="L154" s="64" t="s">
        <v>1</v>
      </c>
      <c r="M154" s="64" t="s">
        <v>2</v>
      </c>
      <c r="N154" s="130" t="s">
        <v>91</v>
      </c>
      <c r="O154" s="64" t="s">
        <v>85</v>
      </c>
      <c r="P154" s="129" t="str" cm="1">
        <f t="array" ref="P154">_xlfn.TEXTJOIN(", ", TRUE, IF('HABILITADOS Y RECHAZADOS LOTE 1'!$Q154:$AN154="SI", 'HABILITADOS Y RECHAZADOS LOTE 1'!$Q$2:$AN$2, ""))</f>
        <v>Frutas frescas</v>
      </c>
      <c r="Q154" s="96" t="s">
        <v>1</v>
      </c>
      <c r="R154" s="96" t="s">
        <v>1</v>
      </c>
      <c r="S154" s="96" t="s">
        <v>1</v>
      </c>
      <c r="T154" s="96" t="s">
        <v>1</v>
      </c>
      <c r="U154" s="96" t="s">
        <v>1</v>
      </c>
      <c r="V154" s="96" t="s">
        <v>1</v>
      </c>
      <c r="W154" s="96" t="s">
        <v>1</v>
      </c>
      <c r="X154" s="96" t="s">
        <v>1</v>
      </c>
      <c r="Y154" s="96" t="s">
        <v>1</v>
      </c>
      <c r="Z154" s="96" t="s">
        <v>1</v>
      </c>
      <c r="AA154" s="96" t="s">
        <v>2</v>
      </c>
      <c r="AB154" s="96" t="s">
        <v>1</v>
      </c>
      <c r="AC154" s="96" t="s">
        <v>1</v>
      </c>
      <c r="AD154" s="96" t="s">
        <v>1</v>
      </c>
      <c r="AE154" s="96" t="s">
        <v>1</v>
      </c>
      <c r="AF154" s="96" t="s">
        <v>1</v>
      </c>
      <c r="AG154" s="96" t="s">
        <v>1</v>
      </c>
      <c r="AH154" s="96" t="s">
        <v>1</v>
      </c>
      <c r="AI154" s="96" t="s">
        <v>1</v>
      </c>
      <c r="AJ154" s="96" t="s">
        <v>1</v>
      </c>
      <c r="AK154" s="96" t="s">
        <v>1</v>
      </c>
      <c r="AL154" s="96" t="s">
        <v>1</v>
      </c>
      <c r="AM154" s="96" t="s">
        <v>1</v>
      </c>
      <c r="AN154" s="96" t="s">
        <v>1</v>
      </c>
      <c r="AO154" s="96" t="s">
        <v>1</v>
      </c>
      <c r="AP154" s="96" t="s">
        <v>1</v>
      </c>
      <c r="AQ154" s="96" t="s">
        <v>1</v>
      </c>
      <c r="AR154" s="96" t="s">
        <v>1</v>
      </c>
      <c r="AS154" s="96" t="s">
        <v>1</v>
      </c>
      <c r="AT154" s="96" t="s">
        <v>1</v>
      </c>
      <c r="AU154" s="96" t="s">
        <v>2</v>
      </c>
      <c r="AV154" s="96" t="s">
        <v>2</v>
      </c>
      <c r="AW154" s="96" t="s">
        <v>92</v>
      </c>
      <c r="AX154" s="98">
        <v>6</v>
      </c>
      <c r="AY154" s="98">
        <v>6</v>
      </c>
      <c r="AZ154" s="98">
        <v>6</v>
      </c>
      <c r="BA154" s="98">
        <v>6</v>
      </c>
      <c r="BB154" s="98">
        <v>8</v>
      </c>
      <c r="BC154" s="98">
        <v>0</v>
      </c>
      <c r="BD154" s="98">
        <v>0</v>
      </c>
      <c r="BE154" s="98">
        <v>0</v>
      </c>
      <c r="BF154" s="98">
        <v>0</v>
      </c>
      <c r="BG154" s="98">
        <v>0.25</v>
      </c>
      <c r="BH154" s="98">
        <v>0</v>
      </c>
      <c r="BI154" s="97" cm="1">
        <f t="array" ref="BI154">SUM(IF('HABILITADOS Y RECHAZADOS LOTE 1'!$AX154:$BH154&lt;&gt;"", 'HABILITADOS Y RECHAZADOS LOTE 1'!$AX154:$BH154, 0))</f>
        <v>32.25</v>
      </c>
      <c r="BJ154" s="98" t="s">
        <v>367</v>
      </c>
      <c r="BK154" s="98" t="s">
        <v>85</v>
      </c>
      <c r="BL154" s="117" t="s">
        <v>85</v>
      </c>
    </row>
    <row r="155" spans="1:64" s="52" customFormat="1" ht="179.4" hidden="1">
      <c r="A155" s="93">
        <v>1153</v>
      </c>
      <c r="B155" s="123" t="s">
        <v>418</v>
      </c>
      <c r="C155" s="124" t="s">
        <v>850</v>
      </c>
      <c r="D155" s="125" t="s">
        <v>224</v>
      </c>
      <c r="E155" s="126" t="s">
        <v>851</v>
      </c>
      <c r="F155" s="127" t="s">
        <v>77</v>
      </c>
      <c r="G155" s="127" t="s">
        <v>77</v>
      </c>
      <c r="H155" s="128" t="s">
        <v>79</v>
      </c>
      <c r="I155" s="129" t="s">
        <v>852</v>
      </c>
      <c r="J155" s="132" t="s">
        <v>851</v>
      </c>
      <c r="K155" s="129" t="s">
        <v>853</v>
      </c>
      <c r="L155" s="64"/>
      <c r="M155" s="64" t="s">
        <v>2</v>
      </c>
      <c r="N155" s="130" t="s">
        <v>83</v>
      </c>
      <c r="O155" s="129" t="s">
        <v>854</v>
      </c>
      <c r="P155" s="64" t="s">
        <v>85</v>
      </c>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8"/>
      <c r="AY155" s="98"/>
      <c r="AZ155" s="98"/>
      <c r="BA155" s="98"/>
      <c r="BB155" s="98"/>
      <c r="BC155" s="98"/>
      <c r="BD155" s="98"/>
      <c r="BE155" s="98"/>
      <c r="BF155" s="98"/>
      <c r="BG155" s="98"/>
      <c r="BH155" s="98"/>
      <c r="BI155" s="97" cm="1">
        <f t="array" ref="BI155">SUM(IF('HABILITADOS Y RECHAZADOS LOTE 1'!$AX155:$BH155&lt;&gt;"", 'HABILITADOS Y RECHAZADOS LOTE 1'!$AX155:$BH155, 0))</f>
        <v>0</v>
      </c>
      <c r="BJ155" s="98" t="s">
        <v>855</v>
      </c>
      <c r="BK155" s="98" t="s">
        <v>85</v>
      </c>
      <c r="BL155" s="117" t="s">
        <v>85</v>
      </c>
    </row>
    <row r="156" spans="1:64" s="52" customFormat="1" ht="179.4" hidden="1">
      <c r="A156" s="93">
        <v>1154</v>
      </c>
      <c r="B156" s="123" t="s">
        <v>856</v>
      </c>
      <c r="C156" s="124" t="s">
        <v>857</v>
      </c>
      <c r="D156" s="125" t="s">
        <v>89</v>
      </c>
      <c r="E156" s="126" t="s">
        <v>858</v>
      </c>
      <c r="F156" s="64" t="s">
        <v>77</v>
      </c>
      <c r="G156" s="127" t="s">
        <v>78</v>
      </c>
      <c r="H156" s="128" t="s">
        <v>79</v>
      </c>
      <c r="I156" s="129" t="s">
        <v>859</v>
      </c>
      <c r="J156" s="64" t="s">
        <v>858</v>
      </c>
      <c r="K156" s="129" t="s">
        <v>860</v>
      </c>
      <c r="L156" s="64" t="s">
        <v>1</v>
      </c>
      <c r="M156" s="64" t="s">
        <v>146</v>
      </c>
      <c r="N156" s="130" t="s">
        <v>147</v>
      </c>
      <c r="O156" s="129" t="s">
        <v>861</v>
      </c>
      <c r="P156" s="129" t="str" cm="1">
        <f t="array" ref="P156">_xlfn.TEXTJOIN(", ", TRUE, IF('HABILITADOS Y RECHAZADOS LOTE 1'!$Q156:$AN156="SI", "'"&amp;'HABILITADOS Y RECHAZADOS LOTE 1'!$Q$2:$AN$2&amp;"'", ""))</f>
        <v>'Carnes Frescas (Refrigeradas o Congeladas)', 'Conservas de frutas/ hortalizas/ leguminosas', 'Frutas frescas', 'Galletas', 'Leguminosas y derivados', 'Verduras, hortalizas y derivados'</v>
      </c>
      <c r="Q156" s="96" t="s">
        <v>1</v>
      </c>
      <c r="R156" s="96" t="s">
        <v>2</v>
      </c>
      <c r="S156" s="96" t="s">
        <v>1</v>
      </c>
      <c r="T156" s="96" t="s">
        <v>1</v>
      </c>
      <c r="U156" s="96" t="s">
        <v>1</v>
      </c>
      <c r="V156" s="96" t="s">
        <v>1</v>
      </c>
      <c r="W156" s="96" t="s">
        <v>1</v>
      </c>
      <c r="X156" s="96" t="s">
        <v>2</v>
      </c>
      <c r="Y156" s="96" t="s">
        <v>1</v>
      </c>
      <c r="Z156" s="96" t="s">
        <v>1</v>
      </c>
      <c r="AA156" s="96" t="s">
        <v>2</v>
      </c>
      <c r="AB156" s="96" t="s">
        <v>1</v>
      </c>
      <c r="AC156" s="96" t="s">
        <v>1</v>
      </c>
      <c r="AD156" s="96" t="s">
        <v>2</v>
      </c>
      <c r="AE156" s="96" t="s">
        <v>1</v>
      </c>
      <c r="AF156" s="96" t="s">
        <v>1</v>
      </c>
      <c r="AG156" s="96" t="s">
        <v>1</v>
      </c>
      <c r="AH156" s="96" t="s">
        <v>1</v>
      </c>
      <c r="AI156" s="96" t="s">
        <v>1</v>
      </c>
      <c r="AJ156" s="96" t="s">
        <v>2</v>
      </c>
      <c r="AK156" s="96" t="s">
        <v>1</v>
      </c>
      <c r="AL156" s="96" t="s">
        <v>1</v>
      </c>
      <c r="AM156" s="96" t="s">
        <v>2</v>
      </c>
      <c r="AN156" s="96" t="s">
        <v>1</v>
      </c>
      <c r="AO156" s="96" t="s">
        <v>2</v>
      </c>
      <c r="AP156" s="96" t="s">
        <v>1</v>
      </c>
      <c r="AQ156" s="96" t="s">
        <v>1</v>
      </c>
      <c r="AR156" s="96" t="s">
        <v>1</v>
      </c>
      <c r="AS156" s="96" t="s">
        <v>1</v>
      </c>
      <c r="AT156" s="96" t="s">
        <v>1</v>
      </c>
      <c r="AU156" s="96" t="s">
        <v>2</v>
      </c>
      <c r="AV156" s="96" t="s">
        <v>1</v>
      </c>
      <c r="AW156" s="96" t="s">
        <v>92</v>
      </c>
      <c r="AX156" s="98">
        <v>0</v>
      </c>
      <c r="AY156" s="98">
        <v>6</v>
      </c>
      <c r="AZ156" s="98">
        <v>0</v>
      </c>
      <c r="BA156" s="98">
        <v>0</v>
      </c>
      <c r="BB156" s="98">
        <v>0</v>
      </c>
      <c r="BC156" s="98">
        <v>0</v>
      </c>
      <c r="BD156" s="98">
        <v>0</v>
      </c>
      <c r="BE156" s="98">
        <v>0</v>
      </c>
      <c r="BF156" s="98">
        <v>0.25</v>
      </c>
      <c r="BG156" s="98">
        <v>0.25</v>
      </c>
      <c r="BH156" s="98">
        <v>0</v>
      </c>
      <c r="BI156" s="97" cm="1">
        <f t="array" ref="BI156">SUM(IF('HABILITADOS Y RECHAZADOS LOTE 1'!$AX156:$BH156&lt;&gt;"", 'HABILITADOS Y RECHAZADOS LOTE 1'!$AX156:$BH156, 0))</f>
        <v>6.5</v>
      </c>
      <c r="BJ156" s="98" t="s">
        <v>862</v>
      </c>
      <c r="BK156" s="98" t="s">
        <v>85</v>
      </c>
      <c r="BL156" s="117" t="s">
        <v>85</v>
      </c>
    </row>
    <row r="157" spans="1:64" s="52" customFormat="1" ht="151.80000000000001" hidden="1">
      <c r="A157" s="93">
        <v>1155</v>
      </c>
      <c r="B157" s="123" t="s">
        <v>863</v>
      </c>
      <c r="C157" s="124" t="s">
        <v>864</v>
      </c>
      <c r="D157" s="125" t="s">
        <v>224</v>
      </c>
      <c r="E157" s="126" t="s">
        <v>865</v>
      </c>
      <c r="F157" s="127" t="s">
        <v>77</v>
      </c>
      <c r="G157" s="127" t="s">
        <v>77</v>
      </c>
      <c r="H157" s="128" t="s">
        <v>79</v>
      </c>
      <c r="I157" s="129" t="s">
        <v>866</v>
      </c>
      <c r="J157" s="64" t="s">
        <v>867</v>
      </c>
      <c r="K157" s="129" t="s">
        <v>868</v>
      </c>
      <c r="L157" s="64" t="s">
        <v>1</v>
      </c>
      <c r="M157" s="64" t="s">
        <v>1</v>
      </c>
      <c r="N157" s="130" t="s">
        <v>83</v>
      </c>
      <c r="O157" s="137" t="s">
        <v>274</v>
      </c>
      <c r="P157" s="64" t="s">
        <v>85</v>
      </c>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8"/>
      <c r="AY157" s="98"/>
      <c r="AZ157" s="98"/>
      <c r="BA157" s="98"/>
      <c r="BB157" s="98"/>
      <c r="BC157" s="98"/>
      <c r="BD157" s="98"/>
      <c r="BE157" s="98"/>
      <c r="BF157" s="98"/>
      <c r="BG157" s="98"/>
      <c r="BH157" s="98"/>
      <c r="BI157" s="97" cm="1">
        <f t="array" ref="BI157">SUM(IF('HABILITADOS Y RECHAZADOS LOTE 1'!$AX157:$BH157&lt;&gt;"", 'HABILITADOS Y RECHAZADOS LOTE 1'!$AX157:$BH157, 0))</f>
        <v>0</v>
      </c>
      <c r="BJ157" s="98" t="s">
        <v>313</v>
      </c>
      <c r="BK157" s="98" t="s">
        <v>85</v>
      </c>
      <c r="BL157" s="117" t="s">
        <v>85</v>
      </c>
    </row>
    <row r="158" spans="1:64" s="52" customFormat="1" ht="138" hidden="1">
      <c r="A158" s="93">
        <v>1156</v>
      </c>
      <c r="B158" s="123" t="s">
        <v>94</v>
      </c>
      <c r="C158" s="124" t="s">
        <v>869</v>
      </c>
      <c r="D158" s="125" t="s">
        <v>89</v>
      </c>
      <c r="E158" s="126" t="s">
        <v>870</v>
      </c>
      <c r="F158" s="127" t="s">
        <v>77</v>
      </c>
      <c r="G158" s="127" t="s">
        <v>77</v>
      </c>
      <c r="H158" s="128" t="s">
        <v>79</v>
      </c>
      <c r="I158" s="129" t="s">
        <v>871</v>
      </c>
      <c r="J158" s="132" t="s">
        <v>870</v>
      </c>
      <c r="K158" s="129" t="s">
        <v>872</v>
      </c>
      <c r="L158" s="64" t="s">
        <v>1</v>
      </c>
      <c r="M158" s="64" t="s">
        <v>1</v>
      </c>
      <c r="N158" s="130" t="s">
        <v>83</v>
      </c>
      <c r="O158" s="129" t="s">
        <v>873</v>
      </c>
      <c r="P158" s="64" t="s">
        <v>85</v>
      </c>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8"/>
      <c r="AY158" s="98"/>
      <c r="AZ158" s="98"/>
      <c r="BA158" s="98"/>
      <c r="BB158" s="98"/>
      <c r="BC158" s="98"/>
      <c r="BD158" s="98"/>
      <c r="BE158" s="98"/>
      <c r="BF158" s="98"/>
      <c r="BG158" s="98"/>
      <c r="BH158" s="98"/>
      <c r="BI158" s="97" cm="1">
        <f t="array" ref="BI158">SUM(IF('HABILITADOS Y RECHAZADOS LOTE 1'!$AX158:$BH158&lt;&gt;"", 'HABILITADOS Y RECHAZADOS LOTE 1'!$AX158:$BH158, 0))</f>
        <v>0</v>
      </c>
      <c r="BJ158" s="98" t="s">
        <v>229</v>
      </c>
      <c r="BK158" s="98" t="s">
        <v>85</v>
      </c>
      <c r="BL158" s="117" t="s">
        <v>85</v>
      </c>
    </row>
    <row r="159" spans="1:64" s="52" customFormat="1" ht="110.4" hidden="1">
      <c r="A159" s="93">
        <v>1157</v>
      </c>
      <c r="B159" s="123" t="s">
        <v>457</v>
      </c>
      <c r="C159" s="124" t="s">
        <v>874</v>
      </c>
      <c r="D159" s="125" t="s">
        <v>89</v>
      </c>
      <c r="E159" s="126" t="s">
        <v>875</v>
      </c>
      <c r="F159" s="127" t="s">
        <v>77</v>
      </c>
      <c r="G159" s="127" t="s">
        <v>77</v>
      </c>
      <c r="H159" s="128" t="s">
        <v>79</v>
      </c>
      <c r="I159" s="129" t="s">
        <v>876</v>
      </c>
      <c r="J159" s="64" t="s">
        <v>875</v>
      </c>
      <c r="K159" s="129" t="s">
        <v>877</v>
      </c>
      <c r="L159" s="64" t="s">
        <v>1</v>
      </c>
      <c r="M159" s="64" t="s">
        <v>2</v>
      </c>
      <c r="N159" s="130" t="s">
        <v>91</v>
      </c>
      <c r="O159" s="64" t="s">
        <v>85</v>
      </c>
      <c r="P159" s="129" t="str" cm="1">
        <f t="array" ref="P159">_xlfn.TEXTJOIN(", ", TRUE, IF('HABILITADOS Y RECHAZADOS LOTE 1'!$Q159:$AN159="SI", 'HABILITADOS Y RECHAZADOS LOTE 1'!$Q$2:$AN$2, ""))</f>
        <v>Productos de panificación, Bebidas</v>
      </c>
      <c r="Q159" s="96" t="s">
        <v>1</v>
      </c>
      <c r="R159" s="96" t="s">
        <v>1</v>
      </c>
      <c r="S159" s="96" t="s">
        <v>1</v>
      </c>
      <c r="T159" s="96" t="s">
        <v>1</v>
      </c>
      <c r="U159" s="96" t="s">
        <v>1</v>
      </c>
      <c r="V159" s="96" t="s">
        <v>1</v>
      </c>
      <c r="W159" s="96" t="s">
        <v>1</v>
      </c>
      <c r="X159" s="96" t="s">
        <v>1</v>
      </c>
      <c r="Y159" s="96" t="s">
        <v>1</v>
      </c>
      <c r="Z159" s="96" t="s">
        <v>1</v>
      </c>
      <c r="AA159" s="96" t="s">
        <v>1</v>
      </c>
      <c r="AB159" s="96" t="s">
        <v>1</v>
      </c>
      <c r="AC159" s="96" t="s">
        <v>1</v>
      </c>
      <c r="AD159" s="96" t="s">
        <v>1</v>
      </c>
      <c r="AE159" s="96" t="s">
        <v>2</v>
      </c>
      <c r="AF159" s="96" t="s">
        <v>1</v>
      </c>
      <c r="AG159" s="96" t="s">
        <v>1</v>
      </c>
      <c r="AH159" s="96" t="s">
        <v>1</v>
      </c>
      <c r="AI159" s="96" t="s">
        <v>1</v>
      </c>
      <c r="AJ159" s="96" t="s">
        <v>1</v>
      </c>
      <c r="AK159" s="96" t="s">
        <v>1</v>
      </c>
      <c r="AL159" s="96" t="s">
        <v>1</v>
      </c>
      <c r="AM159" s="96" t="s">
        <v>1</v>
      </c>
      <c r="AN159" s="96" t="s">
        <v>2</v>
      </c>
      <c r="AO159" s="96" t="s">
        <v>1</v>
      </c>
      <c r="AP159" s="96" t="s">
        <v>1</v>
      </c>
      <c r="AQ159" s="96" t="s">
        <v>1</v>
      </c>
      <c r="AR159" s="96" t="s">
        <v>1</v>
      </c>
      <c r="AS159" s="96" t="s">
        <v>1</v>
      </c>
      <c r="AT159" s="96" t="s">
        <v>1</v>
      </c>
      <c r="AU159" s="96" t="s">
        <v>1</v>
      </c>
      <c r="AV159" s="96" t="s">
        <v>1</v>
      </c>
      <c r="AW159" s="96" t="s">
        <v>92</v>
      </c>
      <c r="AX159" s="98">
        <v>0</v>
      </c>
      <c r="AY159" s="98">
        <v>0</v>
      </c>
      <c r="AZ159" s="98">
        <v>0</v>
      </c>
      <c r="BA159" s="98">
        <v>0</v>
      </c>
      <c r="BB159" s="98">
        <v>0</v>
      </c>
      <c r="BC159" s="98">
        <v>0</v>
      </c>
      <c r="BD159" s="98">
        <v>0</v>
      </c>
      <c r="BE159" s="98">
        <v>0</v>
      </c>
      <c r="BF159" s="98">
        <v>0</v>
      </c>
      <c r="BG159" s="98">
        <v>0.25</v>
      </c>
      <c r="BH159" s="98">
        <v>0</v>
      </c>
      <c r="BI159" s="97" cm="1">
        <f t="array" ref="BI159">SUM(IF('HABILITADOS Y RECHAZADOS LOTE 1'!$AX159:$BH159&lt;&gt;"", 'HABILITADOS Y RECHAZADOS LOTE 1'!$AX159:$BH159, 0))</f>
        <v>0.25</v>
      </c>
      <c r="BJ159" s="98" t="s">
        <v>878</v>
      </c>
      <c r="BK159" s="98" t="s">
        <v>85</v>
      </c>
      <c r="BL159" s="117" t="s">
        <v>85</v>
      </c>
    </row>
    <row r="160" spans="1:64" s="52" customFormat="1" ht="110.4" hidden="1">
      <c r="A160" s="93">
        <v>1158</v>
      </c>
      <c r="B160" s="123" t="s">
        <v>879</v>
      </c>
      <c r="C160" s="124" t="s">
        <v>880</v>
      </c>
      <c r="D160" s="125"/>
      <c r="E160" s="130" t="s">
        <v>881</v>
      </c>
      <c r="F160" s="127" t="s">
        <v>77</v>
      </c>
      <c r="G160" s="127" t="s">
        <v>77</v>
      </c>
      <c r="H160" s="128" t="s">
        <v>79</v>
      </c>
      <c r="I160" s="129" t="s">
        <v>882</v>
      </c>
      <c r="J160" s="64" t="s">
        <v>881</v>
      </c>
      <c r="K160" s="129" t="s">
        <v>883</v>
      </c>
      <c r="L160" s="64" t="s">
        <v>1</v>
      </c>
      <c r="M160" s="64" t="s">
        <v>2</v>
      </c>
      <c r="N160" s="130" t="s">
        <v>91</v>
      </c>
      <c r="O160" s="64" t="s">
        <v>85</v>
      </c>
      <c r="P160" s="129" t="str" cm="1">
        <f t="array" ref="P160">_xlfn.TEXTJOIN(", ", TRUE, IF('HABILITADOS Y RECHAZADOS LOTE 1'!$Q160:$AN160="SI", 'HABILITADOS Y RECHAZADOS LOTE 1'!$Q$2:$AN$2, ""))</f>
        <v>Huevos, Cereales y derivados, Frutas frescas, Verduras, hortalizas y derivados</v>
      </c>
      <c r="Q160" s="96" t="s">
        <v>1</v>
      </c>
      <c r="R160" s="96" t="s">
        <v>1</v>
      </c>
      <c r="S160" s="96" t="s">
        <v>1</v>
      </c>
      <c r="T160" s="96" t="s">
        <v>2</v>
      </c>
      <c r="U160" s="96" t="s">
        <v>2</v>
      </c>
      <c r="V160" s="96" t="s">
        <v>1</v>
      </c>
      <c r="W160" s="96" t="s">
        <v>1</v>
      </c>
      <c r="X160" s="96" t="s">
        <v>1</v>
      </c>
      <c r="Y160" s="96" t="s">
        <v>1</v>
      </c>
      <c r="Z160" s="96" t="s">
        <v>1</v>
      </c>
      <c r="AA160" s="96" t="s">
        <v>2</v>
      </c>
      <c r="AB160" s="96" t="s">
        <v>1</v>
      </c>
      <c r="AC160" s="96" t="s">
        <v>1</v>
      </c>
      <c r="AD160" s="96" t="s">
        <v>1</v>
      </c>
      <c r="AE160" s="96" t="s">
        <v>1</v>
      </c>
      <c r="AF160" s="96" t="s">
        <v>1</v>
      </c>
      <c r="AG160" s="96" t="s">
        <v>1</v>
      </c>
      <c r="AH160" s="96" t="s">
        <v>1</v>
      </c>
      <c r="AI160" s="96" t="s">
        <v>1</v>
      </c>
      <c r="AJ160" s="96" t="s">
        <v>1</v>
      </c>
      <c r="AK160" s="96" t="s">
        <v>1</v>
      </c>
      <c r="AL160" s="96" t="s">
        <v>1</v>
      </c>
      <c r="AM160" s="96" t="s">
        <v>2</v>
      </c>
      <c r="AN160" s="96" t="s">
        <v>1</v>
      </c>
      <c r="AO160" s="96" t="s">
        <v>1</v>
      </c>
      <c r="AP160" s="96" t="s">
        <v>1</v>
      </c>
      <c r="AQ160" s="96" t="s">
        <v>1</v>
      </c>
      <c r="AR160" s="96" t="s">
        <v>1</v>
      </c>
      <c r="AS160" s="96" t="s">
        <v>1</v>
      </c>
      <c r="AT160" s="96" t="s">
        <v>1</v>
      </c>
      <c r="AU160" s="96" t="s">
        <v>1</v>
      </c>
      <c r="AV160" s="96" t="s">
        <v>1</v>
      </c>
      <c r="AW160" s="96" t="s">
        <v>92</v>
      </c>
      <c r="AX160" s="98">
        <v>6</v>
      </c>
      <c r="AY160" s="98">
        <v>6</v>
      </c>
      <c r="AZ160" s="98">
        <v>0</v>
      </c>
      <c r="BA160" s="98">
        <v>0</v>
      </c>
      <c r="BB160" s="98">
        <v>0</v>
      </c>
      <c r="BC160" s="98">
        <v>0</v>
      </c>
      <c r="BD160" s="98">
        <v>0</v>
      </c>
      <c r="BE160" s="98">
        <v>0</v>
      </c>
      <c r="BF160" s="98">
        <v>0</v>
      </c>
      <c r="BG160" s="98">
        <v>0</v>
      </c>
      <c r="BH160" s="98">
        <v>0</v>
      </c>
      <c r="BI160" s="97" cm="1">
        <f t="array" ref="BI160">SUM(IF('HABILITADOS Y RECHAZADOS LOTE 1'!$AX160:$BH160&lt;&gt;"", 'HABILITADOS Y RECHAZADOS LOTE 1'!$AX160:$BH160, 0))</f>
        <v>12</v>
      </c>
      <c r="BJ160" s="98" t="s">
        <v>106</v>
      </c>
      <c r="BK160" s="98" t="s">
        <v>85</v>
      </c>
      <c r="BL160" s="117" t="s">
        <v>85</v>
      </c>
    </row>
    <row r="161" spans="1:64" s="52" customFormat="1" ht="151.80000000000001" hidden="1">
      <c r="A161" s="93">
        <v>1159</v>
      </c>
      <c r="B161" s="123" t="s">
        <v>884</v>
      </c>
      <c r="C161" s="124" t="s">
        <v>885</v>
      </c>
      <c r="D161" s="125" t="s">
        <v>75</v>
      </c>
      <c r="E161" s="130" t="s">
        <v>886</v>
      </c>
      <c r="F161" s="127" t="s">
        <v>77</v>
      </c>
      <c r="G161" s="127" t="s">
        <v>78</v>
      </c>
      <c r="H161" s="128" t="s">
        <v>79</v>
      </c>
      <c r="I161" s="129" t="s">
        <v>887</v>
      </c>
      <c r="J161" s="64" t="s">
        <v>886</v>
      </c>
      <c r="K161" s="129" t="s">
        <v>888</v>
      </c>
      <c r="L161" s="64" t="s">
        <v>1</v>
      </c>
      <c r="M161" s="64" t="s">
        <v>1</v>
      </c>
      <c r="N161" s="130" t="s">
        <v>83</v>
      </c>
      <c r="O161" s="129" t="s">
        <v>274</v>
      </c>
      <c r="P161" s="64" t="s">
        <v>85</v>
      </c>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8"/>
      <c r="AY161" s="98"/>
      <c r="AZ161" s="98"/>
      <c r="BA161" s="98"/>
      <c r="BB161" s="98"/>
      <c r="BC161" s="98"/>
      <c r="BD161" s="98"/>
      <c r="BE161" s="98"/>
      <c r="BF161" s="98"/>
      <c r="BG161" s="98"/>
      <c r="BH161" s="98"/>
      <c r="BI161" s="97" cm="1">
        <f t="array" ref="BI161">SUM(IF('HABILITADOS Y RECHAZADOS LOTE 1'!$AX161:$BH161&lt;&gt;"", 'HABILITADOS Y RECHAZADOS LOTE 1'!$AX161:$BH161, 0))</f>
        <v>0</v>
      </c>
      <c r="BJ161" s="98" t="s">
        <v>837</v>
      </c>
      <c r="BK161" s="98" t="s">
        <v>85</v>
      </c>
      <c r="BL161" s="117" t="s">
        <v>85</v>
      </c>
    </row>
    <row r="162" spans="1:64" s="52" customFormat="1" ht="151.80000000000001" hidden="1">
      <c r="A162" s="93">
        <v>1160</v>
      </c>
      <c r="B162" s="123" t="s">
        <v>418</v>
      </c>
      <c r="C162" s="124" t="s">
        <v>889</v>
      </c>
      <c r="D162" s="125" t="s">
        <v>89</v>
      </c>
      <c r="E162" s="126" t="s">
        <v>890</v>
      </c>
      <c r="F162" s="64" t="s">
        <v>77</v>
      </c>
      <c r="G162" s="64" t="s">
        <v>77</v>
      </c>
      <c r="H162" s="128" t="s">
        <v>79</v>
      </c>
      <c r="I162" s="129" t="s">
        <v>738</v>
      </c>
      <c r="J162" s="64" t="s">
        <v>890</v>
      </c>
      <c r="K162" s="129" t="s">
        <v>891</v>
      </c>
      <c r="L162" s="64" t="s">
        <v>1</v>
      </c>
      <c r="M162" s="64" t="s">
        <v>1</v>
      </c>
      <c r="N162" s="130" t="s">
        <v>83</v>
      </c>
      <c r="O162" s="137" t="s">
        <v>274</v>
      </c>
      <c r="P162" s="64" t="s">
        <v>85</v>
      </c>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8"/>
      <c r="AY162" s="98"/>
      <c r="AZ162" s="98"/>
      <c r="BA162" s="98"/>
      <c r="BB162" s="98"/>
      <c r="BC162" s="98"/>
      <c r="BD162" s="98"/>
      <c r="BE162" s="98"/>
      <c r="BF162" s="98"/>
      <c r="BG162" s="98"/>
      <c r="BH162" s="98"/>
      <c r="BI162" s="97" cm="1">
        <f t="array" ref="BI162">SUM(IF('HABILITADOS Y RECHAZADOS LOTE 1'!$AX162:$BH162&lt;&gt;"", 'HABILITADOS Y RECHAZADOS LOTE 1'!$AX162:$BH162, 0))</f>
        <v>0</v>
      </c>
      <c r="BJ162" s="98" t="s">
        <v>892</v>
      </c>
      <c r="BK162" s="98" t="s">
        <v>85</v>
      </c>
      <c r="BL162" s="117" t="s">
        <v>85</v>
      </c>
    </row>
    <row r="163" spans="1:64" s="52" customFormat="1" ht="69" hidden="1">
      <c r="A163" s="93">
        <v>1161</v>
      </c>
      <c r="B163" s="123" t="s">
        <v>893</v>
      </c>
      <c r="C163" s="124" t="s">
        <v>894</v>
      </c>
      <c r="D163" s="125" t="s">
        <v>89</v>
      </c>
      <c r="E163" s="126" t="s">
        <v>895</v>
      </c>
      <c r="F163" s="127" t="s">
        <v>77</v>
      </c>
      <c r="G163" s="127" t="s">
        <v>77</v>
      </c>
      <c r="H163" s="128" t="s">
        <v>79</v>
      </c>
      <c r="I163" s="129" t="s">
        <v>338</v>
      </c>
      <c r="J163" s="64" t="s">
        <v>896</v>
      </c>
      <c r="K163" s="129" t="s">
        <v>897</v>
      </c>
      <c r="L163" s="64" t="s">
        <v>1</v>
      </c>
      <c r="M163" s="64" t="s">
        <v>2</v>
      </c>
      <c r="N163" s="130" t="s">
        <v>91</v>
      </c>
      <c r="O163" s="64" t="s">
        <v>85</v>
      </c>
      <c r="P163" s="129" t="str" cm="1">
        <f t="array" ref="P163">_xlfn.TEXTJOIN(", ", TRUE, IF('HABILITADOS Y RECHAZADOS LOTE 1'!$Q163:$AN163="SI", 'HABILITADOS Y RECHAZADOS LOTE 1'!$Q$2:$AN$2, ""))</f>
        <v>Frutas frescas</v>
      </c>
      <c r="Q163" s="96"/>
      <c r="R163" s="96"/>
      <c r="S163" s="96"/>
      <c r="T163" s="96"/>
      <c r="U163" s="96"/>
      <c r="V163" s="96"/>
      <c r="W163" s="96"/>
      <c r="X163" s="96"/>
      <c r="Y163" s="96"/>
      <c r="Z163" s="96"/>
      <c r="AA163" s="96" t="s">
        <v>2</v>
      </c>
      <c r="AB163" s="96"/>
      <c r="AC163" s="96"/>
      <c r="AD163" s="96"/>
      <c r="AE163" s="96"/>
      <c r="AF163" s="96"/>
      <c r="AG163" s="96"/>
      <c r="AH163" s="96"/>
      <c r="AI163" s="96"/>
      <c r="AJ163" s="96"/>
      <c r="AK163" s="96"/>
      <c r="AL163" s="96"/>
      <c r="AM163" s="96"/>
      <c r="AN163" s="96"/>
      <c r="AO163" s="96" t="s">
        <v>1</v>
      </c>
      <c r="AP163" s="96" t="s">
        <v>1</v>
      </c>
      <c r="AQ163" s="96" t="s">
        <v>1</v>
      </c>
      <c r="AR163" s="96" t="s">
        <v>1</v>
      </c>
      <c r="AS163" s="96" t="s">
        <v>1</v>
      </c>
      <c r="AT163" s="96" t="s">
        <v>1</v>
      </c>
      <c r="AU163" s="96" t="s">
        <v>2</v>
      </c>
      <c r="AV163" s="96" t="s">
        <v>1</v>
      </c>
      <c r="AW163" s="96" t="s">
        <v>99</v>
      </c>
      <c r="AX163" s="98">
        <v>0</v>
      </c>
      <c r="AY163" s="98">
        <v>0</v>
      </c>
      <c r="AZ163" s="98">
        <v>0</v>
      </c>
      <c r="BA163" s="98">
        <v>0</v>
      </c>
      <c r="BB163" s="98">
        <v>0</v>
      </c>
      <c r="BC163" s="98">
        <v>0</v>
      </c>
      <c r="BD163" s="98">
        <v>0</v>
      </c>
      <c r="BE163" s="98">
        <v>0</v>
      </c>
      <c r="BF163" s="98">
        <v>0</v>
      </c>
      <c r="BG163" s="98">
        <v>0.25</v>
      </c>
      <c r="BH163" s="98">
        <v>0</v>
      </c>
      <c r="BI163" s="97" cm="1">
        <f t="array" ref="BI163">SUM(IF('HABILITADOS Y RECHAZADOS LOTE 1'!$AX163:$BH163&lt;&gt;"", 'HABILITADOS Y RECHAZADOS LOTE 1'!$AX163:$BH163, 0))</f>
        <v>0.25</v>
      </c>
      <c r="BJ163" s="98" t="s">
        <v>313</v>
      </c>
      <c r="BK163" s="98" t="s">
        <v>85</v>
      </c>
      <c r="BL163" s="117" t="s">
        <v>85</v>
      </c>
    </row>
    <row r="164" spans="1:64" s="52" customFormat="1" ht="165.6" hidden="1">
      <c r="A164" s="93">
        <v>1162</v>
      </c>
      <c r="B164" s="123" t="s">
        <v>898</v>
      </c>
      <c r="C164" s="124" t="s">
        <v>899</v>
      </c>
      <c r="D164" s="125" t="s">
        <v>75</v>
      </c>
      <c r="E164" s="130" t="s">
        <v>900</v>
      </c>
      <c r="F164" s="133" t="s">
        <v>77</v>
      </c>
      <c r="G164" s="133" t="s">
        <v>77</v>
      </c>
      <c r="H164" s="128" t="s">
        <v>79</v>
      </c>
      <c r="I164" s="129" t="s">
        <v>901</v>
      </c>
      <c r="J164" s="64" t="s">
        <v>900</v>
      </c>
      <c r="K164" s="129" t="s">
        <v>902</v>
      </c>
      <c r="L164" s="64" t="s">
        <v>1</v>
      </c>
      <c r="M164" s="64" t="s">
        <v>2</v>
      </c>
      <c r="N164" s="130" t="s">
        <v>91</v>
      </c>
      <c r="O164" s="64" t="s">
        <v>85</v>
      </c>
      <c r="P164" s="129" t="str" cm="1">
        <f t="array" ref="P164">_xlfn.TEXTJOIN(", ", TRUE, IF('HABILITADOS Y RECHAZADOS LOTE 1'!$Q164:$AN164="SI", 'HABILITADOS Y RECHAZADOS LOTE 1'!$Q$2:$AN$2, ""))</f>
        <v>Huevos, Frutas frescas, Verduras, hortalizas y derivados</v>
      </c>
      <c r="Q164" s="96" t="s">
        <v>1</v>
      </c>
      <c r="R164" s="96" t="s">
        <v>1</v>
      </c>
      <c r="S164" s="96" t="s">
        <v>1</v>
      </c>
      <c r="T164" s="96" t="s">
        <v>2</v>
      </c>
      <c r="U164" s="96" t="s">
        <v>1</v>
      </c>
      <c r="V164" s="96" t="s">
        <v>1</v>
      </c>
      <c r="W164" s="96" t="s">
        <v>1</v>
      </c>
      <c r="X164" s="96" t="s">
        <v>1</v>
      </c>
      <c r="Y164" s="96" t="s">
        <v>1</v>
      </c>
      <c r="Z164" s="96" t="s">
        <v>1</v>
      </c>
      <c r="AA164" s="96" t="s">
        <v>2</v>
      </c>
      <c r="AB164" s="96" t="s">
        <v>1</v>
      </c>
      <c r="AC164" s="96" t="s">
        <v>1</v>
      </c>
      <c r="AD164" s="96" t="s">
        <v>1</v>
      </c>
      <c r="AE164" s="96" t="s">
        <v>1</v>
      </c>
      <c r="AF164" s="96" t="s">
        <v>1</v>
      </c>
      <c r="AG164" s="96" t="s">
        <v>1</v>
      </c>
      <c r="AH164" s="96" t="s">
        <v>1</v>
      </c>
      <c r="AI164" s="96" t="s">
        <v>1</v>
      </c>
      <c r="AJ164" s="96" t="s">
        <v>1</v>
      </c>
      <c r="AK164" s="96" t="s">
        <v>1</v>
      </c>
      <c r="AL164" s="96" t="s">
        <v>1</v>
      </c>
      <c r="AM164" s="96" t="s">
        <v>2</v>
      </c>
      <c r="AN164" s="96" t="s">
        <v>1</v>
      </c>
      <c r="AO164" s="96" t="s">
        <v>1</v>
      </c>
      <c r="AP164" s="96" t="s">
        <v>1</v>
      </c>
      <c r="AQ164" s="96" t="s">
        <v>1</v>
      </c>
      <c r="AR164" s="96" t="s">
        <v>1</v>
      </c>
      <c r="AS164" s="96" t="s">
        <v>1</v>
      </c>
      <c r="AT164" s="96" t="s">
        <v>1</v>
      </c>
      <c r="AU164" s="96" t="s">
        <v>2</v>
      </c>
      <c r="AV164" s="96" t="s">
        <v>1</v>
      </c>
      <c r="AW164" s="96" t="s">
        <v>92</v>
      </c>
      <c r="AX164" s="98">
        <v>0</v>
      </c>
      <c r="AY164" s="98">
        <v>0</v>
      </c>
      <c r="AZ164" s="98">
        <v>0</v>
      </c>
      <c r="BA164" s="98">
        <v>0</v>
      </c>
      <c r="BB164" s="98">
        <v>0</v>
      </c>
      <c r="BC164" s="98">
        <v>0</v>
      </c>
      <c r="BD164" s="98">
        <v>0</v>
      </c>
      <c r="BE164" s="98">
        <v>0</v>
      </c>
      <c r="BF164" s="98">
        <v>0</v>
      </c>
      <c r="BG164" s="98">
        <v>0.25</v>
      </c>
      <c r="BH164" s="98">
        <v>0</v>
      </c>
      <c r="BI164" s="97" cm="1">
        <f t="array" ref="BI164">SUM(IF('HABILITADOS Y RECHAZADOS LOTE 1'!$AX164:$BH164&lt;&gt;"", 'HABILITADOS Y RECHAZADOS LOTE 1'!$AX164:$BH164, 0))</f>
        <v>0.25</v>
      </c>
      <c r="BJ164" s="98" t="s">
        <v>176</v>
      </c>
      <c r="BK164" s="98" t="s">
        <v>85</v>
      </c>
      <c r="BL164" s="117" t="s">
        <v>85</v>
      </c>
    </row>
    <row r="165" spans="1:64" s="52" customFormat="1" ht="138" hidden="1">
      <c r="A165" s="93">
        <v>1163</v>
      </c>
      <c r="B165" s="123" t="s">
        <v>903</v>
      </c>
      <c r="C165" s="124" t="s">
        <v>904</v>
      </c>
      <c r="D165" s="125" t="s">
        <v>89</v>
      </c>
      <c r="E165" s="126" t="s">
        <v>905</v>
      </c>
      <c r="F165" s="133" t="s">
        <v>77</v>
      </c>
      <c r="G165" s="133" t="s">
        <v>78</v>
      </c>
      <c r="H165" s="128" t="s">
        <v>79</v>
      </c>
      <c r="I165" s="129" t="s">
        <v>906</v>
      </c>
      <c r="J165" s="64" t="s">
        <v>905</v>
      </c>
      <c r="K165" s="129" t="s">
        <v>907</v>
      </c>
      <c r="L165" s="64"/>
      <c r="M165" s="64" t="s">
        <v>2</v>
      </c>
      <c r="N165" s="130" t="s">
        <v>91</v>
      </c>
      <c r="O165" s="64" t="s">
        <v>85</v>
      </c>
      <c r="P165" s="129" t="str" cm="1">
        <f t="array" ref="P165">_xlfn.TEXTJOIN(", ", TRUE, IF('HABILITADOS Y RECHAZADOS LOTE 1'!$Q165:$AN165="SI", 'HABILITADOS Y RECHAZADOS LOTE 1'!$Q$2:$AN$2, ""))</f>
        <v>Alimentos nativos, Huevos, Cereales y derivados, Sector defensa, Frutas frescas, Fruta procesada, Galletas, Productos de panificación, Leguminosas y derivados, Verduras, hortalizas y derivados</v>
      </c>
      <c r="Q165" s="96" t="s">
        <v>2</v>
      </c>
      <c r="R165" s="96" t="s">
        <v>1</v>
      </c>
      <c r="S165" s="96" t="s">
        <v>1</v>
      </c>
      <c r="T165" s="96" t="s">
        <v>2</v>
      </c>
      <c r="U165" s="96" t="s">
        <v>2</v>
      </c>
      <c r="V165" s="96" t="s">
        <v>1</v>
      </c>
      <c r="W165" s="96" t="s">
        <v>1</v>
      </c>
      <c r="X165" s="96" t="s">
        <v>1</v>
      </c>
      <c r="Y165" s="96" t="s">
        <v>1</v>
      </c>
      <c r="Z165" s="96" t="s">
        <v>2</v>
      </c>
      <c r="AA165" s="96" t="s">
        <v>2</v>
      </c>
      <c r="AB165" s="96" t="s">
        <v>2</v>
      </c>
      <c r="AC165" s="96" t="s">
        <v>1</v>
      </c>
      <c r="AD165" s="96" t="s">
        <v>2</v>
      </c>
      <c r="AE165" s="96" t="s">
        <v>2</v>
      </c>
      <c r="AF165" s="96" t="s">
        <v>1</v>
      </c>
      <c r="AG165" s="96" t="s">
        <v>1</v>
      </c>
      <c r="AH165" s="96" t="s">
        <v>1</v>
      </c>
      <c r="AI165" s="96" t="s">
        <v>1</v>
      </c>
      <c r="AJ165" s="96" t="s">
        <v>2</v>
      </c>
      <c r="AK165" s="96" t="s">
        <v>1</v>
      </c>
      <c r="AL165" s="96" t="s">
        <v>1</v>
      </c>
      <c r="AM165" s="96" t="s">
        <v>2</v>
      </c>
      <c r="AN165" s="96" t="s">
        <v>1</v>
      </c>
      <c r="AO165" s="96" t="s">
        <v>1</v>
      </c>
      <c r="AP165" s="96" t="s">
        <v>1</v>
      </c>
      <c r="AQ165" s="96" t="s">
        <v>1</v>
      </c>
      <c r="AR165" s="96" t="s">
        <v>1</v>
      </c>
      <c r="AS165" s="96" t="s">
        <v>1</v>
      </c>
      <c r="AT165" s="96" t="s">
        <v>1</v>
      </c>
      <c r="AU165" s="96" t="s">
        <v>1</v>
      </c>
      <c r="AV165" s="96" t="s">
        <v>1</v>
      </c>
      <c r="AW165" s="96" t="s">
        <v>99</v>
      </c>
      <c r="AX165" s="98">
        <v>0</v>
      </c>
      <c r="AY165" s="98">
        <v>0</v>
      </c>
      <c r="AZ165" s="98">
        <v>0</v>
      </c>
      <c r="BA165" s="98">
        <v>5</v>
      </c>
      <c r="BB165" s="98">
        <v>0</v>
      </c>
      <c r="BC165" s="98">
        <v>0</v>
      </c>
      <c r="BD165" s="98">
        <v>0</v>
      </c>
      <c r="BE165" s="98">
        <v>0</v>
      </c>
      <c r="BF165" s="98">
        <v>0</v>
      </c>
      <c r="BG165" s="98">
        <v>0</v>
      </c>
      <c r="BH165" s="98">
        <v>0</v>
      </c>
      <c r="BI165" s="97" cm="1">
        <f t="array" ref="BI165">SUM(IF('HABILITADOS Y RECHAZADOS LOTE 1'!$AX165:$BH165&lt;&gt;"", 'HABILITADOS Y RECHAZADOS LOTE 1'!$AX165:$BH165, 0))</f>
        <v>5</v>
      </c>
      <c r="BJ165" s="98" t="s">
        <v>244</v>
      </c>
      <c r="BK165" s="98" t="s">
        <v>85</v>
      </c>
      <c r="BL165" s="117" t="s">
        <v>85</v>
      </c>
    </row>
    <row r="166" spans="1:64" s="52" customFormat="1" ht="110.4" hidden="1">
      <c r="A166" s="93">
        <v>1164</v>
      </c>
      <c r="B166" s="123" t="s">
        <v>908</v>
      </c>
      <c r="C166" s="124" t="s">
        <v>909</v>
      </c>
      <c r="D166" s="125" t="s">
        <v>89</v>
      </c>
      <c r="E166" s="126" t="s">
        <v>910</v>
      </c>
      <c r="F166" s="133" t="s">
        <v>77</v>
      </c>
      <c r="G166" s="133" t="s">
        <v>78</v>
      </c>
      <c r="H166" s="128" t="s">
        <v>79</v>
      </c>
      <c r="I166" s="129" t="s">
        <v>911</v>
      </c>
      <c r="J166" s="64" t="s">
        <v>910</v>
      </c>
      <c r="K166" s="129" t="s">
        <v>912</v>
      </c>
      <c r="L166" s="64" t="s">
        <v>1</v>
      </c>
      <c r="M166" s="64" t="s">
        <v>2</v>
      </c>
      <c r="N166" s="130" t="s">
        <v>91</v>
      </c>
      <c r="O166" s="64" t="s">
        <v>85</v>
      </c>
      <c r="P166" s="129" t="str" cm="1">
        <f t="array" ref="P166">_xlfn.TEXTJOIN(", ", TRUE, IF('HABILITADOS Y RECHAZADOS LOTE 1'!$Q166:$AN166="SI", 'HABILITADOS Y RECHAZADOS LOTE 1'!$Q$2:$AN$2, ""))</f>
        <v>Huevos, Frutas frescas, Leguminosas y derivados, Verduras, hortalizas y derivados</v>
      </c>
      <c r="Q166" s="96"/>
      <c r="R166" s="96"/>
      <c r="S166" s="96"/>
      <c r="T166" s="96" t="s">
        <v>2</v>
      </c>
      <c r="U166" s="96"/>
      <c r="V166" s="96"/>
      <c r="W166" s="96"/>
      <c r="X166" s="96"/>
      <c r="Y166" s="96"/>
      <c r="Z166" s="96"/>
      <c r="AA166" s="96" t="s">
        <v>2</v>
      </c>
      <c r="AB166" s="96"/>
      <c r="AC166" s="96"/>
      <c r="AD166" s="96"/>
      <c r="AE166" s="96"/>
      <c r="AF166" s="96"/>
      <c r="AG166" s="96"/>
      <c r="AH166" s="96"/>
      <c r="AI166" s="96"/>
      <c r="AJ166" s="96" t="s">
        <v>2</v>
      </c>
      <c r="AK166" s="96"/>
      <c r="AL166" s="96"/>
      <c r="AM166" s="96" t="s">
        <v>2</v>
      </c>
      <c r="AN166" s="96"/>
      <c r="AO166" s="96" t="s">
        <v>2</v>
      </c>
      <c r="AP166" s="96" t="s">
        <v>1</v>
      </c>
      <c r="AQ166" s="96" t="s">
        <v>1</v>
      </c>
      <c r="AR166" s="96" t="s">
        <v>1</v>
      </c>
      <c r="AS166" s="96" t="s">
        <v>1</v>
      </c>
      <c r="AT166" s="96" t="s">
        <v>1</v>
      </c>
      <c r="AU166" s="96" t="s">
        <v>2</v>
      </c>
      <c r="AV166" s="96" t="s">
        <v>1</v>
      </c>
      <c r="AW166" s="96" t="s">
        <v>92</v>
      </c>
      <c r="AX166" s="98">
        <v>0</v>
      </c>
      <c r="AY166" s="98">
        <v>0</v>
      </c>
      <c r="AZ166" s="98">
        <v>0</v>
      </c>
      <c r="BA166" s="98">
        <v>0</v>
      </c>
      <c r="BB166" s="98">
        <v>0</v>
      </c>
      <c r="BC166" s="98">
        <v>0</v>
      </c>
      <c r="BD166" s="98">
        <v>0</v>
      </c>
      <c r="BE166" s="98">
        <v>0</v>
      </c>
      <c r="BF166" s="98">
        <v>0</v>
      </c>
      <c r="BG166" s="98">
        <v>0.25</v>
      </c>
      <c r="BH166" s="98">
        <v>0</v>
      </c>
      <c r="BI166" s="97" cm="1">
        <f t="array" ref="BI166">SUM(IF('HABILITADOS Y RECHAZADOS LOTE 1'!$AX166:$BH166&lt;&gt;"", 'HABILITADOS Y RECHAZADOS LOTE 1'!$AX166:$BH166, 0))</f>
        <v>0.25</v>
      </c>
      <c r="BJ166" s="98" t="s">
        <v>166</v>
      </c>
      <c r="BK166" s="98" t="s">
        <v>85</v>
      </c>
      <c r="BL166" s="117" t="s">
        <v>85</v>
      </c>
    </row>
    <row r="167" spans="1:64" s="52" customFormat="1" ht="41.4" hidden="1">
      <c r="A167" s="93">
        <v>1165</v>
      </c>
      <c r="B167" s="123" t="s">
        <v>368</v>
      </c>
      <c r="C167" s="130" t="s">
        <v>913</v>
      </c>
      <c r="D167" s="64" t="s">
        <v>89</v>
      </c>
      <c r="E167" s="128" t="s">
        <v>914</v>
      </c>
      <c r="F167" s="127" t="s">
        <v>77</v>
      </c>
      <c r="G167" s="127" t="s">
        <v>78</v>
      </c>
      <c r="H167" s="128" t="s">
        <v>79</v>
      </c>
      <c r="I167" s="129" t="s">
        <v>915</v>
      </c>
      <c r="J167" s="64" t="s">
        <v>914</v>
      </c>
      <c r="K167" s="129" t="s">
        <v>916</v>
      </c>
      <c r="L167" s="64" t="s">
        <v>1</v>
      </c>
      <c r="M167" s="64" t="s">
        <v>2</v>
      </c>
      <c r="N167" s="130" t="s">
        <v>91</v>
      </c>
      <c r="O167" s="64" t="s">
        <v>85</v>
      </c>
      <c r="P167" s="129" t="str" cm="1">
        <f t="array" ref="P167">_xlfn.TEXTJOIN(", ", TRUE, IF('HABILITADOS Y RECHAZADOS LOTE 1'!$Q167:$AN167="SI", 'HABILITADOS Y RECHAZADOS LOTE 1'!$Q$2:$AN$2, ""))</f>
        <v>Huevos, Cereales y derivados, Leguminosas y derivados</v>
      </c>
      <c r="Q167" s="96" t="s">
        <v>1</v>
      </c>
      <c r="R167" s="96" t="s">
        <v>1</v>
      </c>
      <c r="S167" s="96" t="s">
        <v>1</v>
      </c>
      <c r="T167" s="96" t="s">
        <v>2</v>
      </c>
      <c r="U167" s="96" t="s">
        <v>2</v>
      </c>
      <c r="V167" s="96" t="s">
        <v>1</v>
      </c>
      <c r="W167" s="96" t="s">
        <v>1</v>
      </c>
      <c r="X167" s="96" t="s">
        <v>1</v>
      </c>
      <c r="Y167" s="96" t="s">
        <v>1</v>
      </c>
      <c r="Z167" s="96" t="s">
        <v>1</v>
      </c>
      <c r="AA167" s="96" t="s">
        <v>1</v>
      </c>
      <c r="AB167" s="96" t="s">
        <v>1</v>
      </c>
      <c r="AC167" s="96" t="s">
        <v>1</v>
      </c>
      <c r="AD167" s="96" t="s">
        <v>1</v>
      </c>
      <c r="AE167" s="96" t="s">
        <v>1</v>
      </c>
      <c r="AF167" s="96" t="s">
        <v>1</v>
      </c>
      <c r="AG167" s="96" t="s">
        <v>1</v>
      </c>
      <c r="AH167" s="96" t="s">
        <v>1</v>
      </c>
      <c r="AI167" s="96" t="s">
        <v>1</v>
      </c>
      <c r="AJ167" s="96" t="s">
        <v>2</v>
      </c>
      <c r="AK167" s="96" t="s">
        <v>1</v>
      </c>
      <c r="AL167" s="96" t="s">
        <v>1</v>
      </c>
      <c r="AM167" s="96" t="s">
        <v>1</v>
      </c>
      <c r="AN167" s="96" t="s">
        <v>1</v>
      </c>
      <c r="AO167" s="96" t="s">
        <v>1</v>
      </c>
      <c r="AP167" s="96" t="s">
        <v>1</v>
      </c>
      <c r="AQ167" s="96" t="s">
        <v>1</v>
      </c>
      <c r="AR167" s="96" t="s">
        <v>1</v>
      </c>
      <c r="AS167" s="96" t="s">
        <v>1</v>
      </c>
      <c r="AT167" s="96" t="s">
        <v>1</v>
      </c>
      <c r="AU167" s="96" t="s">
        <v>2</v>
      </c>
      <c r="AV167" s="96" t="s">
        <v>1</v>
      </c>
      <c r="AW167" s="96" t="s">
        <v>92</v>
      </c>
      <c r="AX167" s="98">
        <v>0</v>
      </c>
      <c r="AY167" s="98">
        <v>6</v>
      </c>
      <c r="AZ167" s="98">
        <v>0</v>
      </c>
      <c r="BA167" s="98">
        <v>0</v>
      </c>
      <c r="BB167" s="98">
        <v>0</v>
      </c>
      <c r="BC167" s="98">
        <v>0</v>
      </c>
      <c r="BD167" s="98">
        <v>0</v>
      </c>
      <c r="BE167" s="98">
        <v>0</v>
      </c>
      <c r="BF167" s="98">
        <v>0</v>
      </c>
      <c r="BG167" s="98">
        <v>0.25</v>
      </c>
      <c r="BH167" s="98">
        <v>0</v>
      </c>
      <c r="BI167" s="97" cm="1">
        <f t="array" ref="BI167">SUM(IF('HABILITADOS Y RECHAZADOS LOTE 1'!$AX167:$BH167&lt;&gt;"", 'HABILITADOS Y RECHAZADOS LOTE 1'!$AX167:$BH167, 0))</f>
        <v>6.25</v>
      </c>
      <c r="BJ167" s="98" t="s">
        <v>229</v>
      </c>
      <c r="BK167" s="98" t="s">
        <v>85</v>
      </c>
      <c r="BL167" s="117" t="s">
        <v>85</v>
      </c>
    </row>
    <row r="168" spans="1:64" s="52" customFormat="1" ht="151.80000000000001" hidden="1">
      <c r="A168" s="93">
        <v>1166</v>
      </c>
      <c r="B168" s="123" t="s">
        <v>87</v>
      </c>
      <c r="C168" s="124" t="s">
        <v>917</v>
      </c>
      <c r="D168" s="125" t="s">
        <v>224</v>
      </c>
      <c r="E168" s="126" t="s">
        <v>918</v>
      </c>
      <c r="F168" s="127" t="s">
        <v>77</v>
      </c>
      <c r="G168" s="127" t="s">
        <v>78</v>
      </c>
      <c r="H168" s="128" t="s">
        <v>79</v>
      </c>
      <c r="I168" s="129" t="s">
        <v>309</v>
      </c>
      <c r="J168" s="64" t="s">
        <v>918</v>
      </c>
      <c r="K168" s="129" t="s">
        <v>326</v>
      </c>
      <c r="L168" s="64" t="s">
        <v>1</v>
      </c>
      <c r="M168" s="64" t="s">
        <v>2</v>
      </c>
      <c r="N168" s="130" t="s">
        <v>91</v>
      </c>
      <c r="O168" s="64" t="s">
        <v>85</v>
      </c>
      <c r="P168" s="129" t="str" cm="1">
        <f t="array" ref="P168">_xlfn.TEXTJOIN(", ", TRUE, IF('HABILITADOS Y RECHAZADOS LOTE 1'!$Q168:$AN168="SI",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168" s="96" t="s">
        <v>2</v>
      </c>
      <c r="R168" s="96" t="s">
        <v>2</v>
      </c>
      <c r="S168" s="96" t="s">
        <v>2</v>
      </c>
      <c r="T168" s="96" t="s">
        <v>2</v>
      </c>
      <c r="U168" s="96" t="s">
        <v>2</v>
      </c>
      <c r="V168" s="96" t="s">
        <v>2</v>
      </c>
      <c r="W168" s="96" t="s">
        <v>2</v>
      </c>
      <c r="X168" s="96" t="s">
        <v>2</v>
      </c>
      <c r="Y168" s="96" t="s">
        <v>2</v>
      </c>
      <c r="Z168" s="96" t="s">
        <v>2</v>
      </c>
      <c r="AA168" s="96" t="s">
        <v>2</v>
      </c>
      <c r="AB168" s="96" t="s">
        <v>2</v>
      </c>
      <c r="AC168" s="96" t="s">
        <v>2</v>
      </c>
      <c r="AD168" s="96" t="s">
        <v>2</v>
      </c>
      <c r="AE168" s="96" t="s">
        <v>2</v>
      </c>
      <c r="AF168" s="96" t="s">
        <v>2</v>
      </c>
      <c r="AG168" s="96" t="s">
        <v>2</v>
      </c>
      <c r="AH168" s="96" t="s">
        <v>2</v>
      </c>
      <c r="AI168" s="96" t="s">
        <v>2</v>
      </c>
      <c r="AJ168" s="96" t="s">
        <v>2</v>
      </c>
      <c r="AK168" s="96" t="s">
        <v>2</v>
      </c>
      <c r="AL168" s="96" t="s">
        <v>2</v>
      </c>
      <c r="AM168" s="96" t="s">
        <v>2</v>
      </c>
      <c r="AN168" s="96" t="s">
        <v>2</v>
      </c>
      <c r="AO168" s="96" t="s">
        <v>2</v>
      </c>
      <c r="AP168" s="96" t="s">
        <v>1</v>
      </c>
      <c r="AQ168" s="96" t="s">
        <v>1</v>
      </c>
      <c r="AR168" s="96" t="s">
        <v>1</v>
      </c>
      <c r="AS168" s="96" t="s">
        <v>1</v>
      </c>
      <c r="AT168" s="96" t="s">
        <v>1</v>
      </c>
      <c r="AU168" s="96" t="s">
        <v>2</v>
      </c>
      <c r="AV168" s="96" t="s">
        <v>1</v>
      </c>
      <c r="AW168" s="96" t="s">
        <v>92</v>
      </c>
      <c r="AX168" s="98">
        <v>0</v>
      </c>
      <c r="AY168" s="98">
        <v>0</v>
      </c>
      <c r="AZ168" s="98">
        <v>0</v>
      </c>
      <c r="BA168" s="98">
        <v>0</v>
      </c>
      <c r="BB168" s="98">
        <v>0</v>
      </c>
      <c r="BC168" s="98">
        <v>0</v>
      </c>
      <c r="BD168" s="98">
        <v>0</v>
      </c>
      <c r="BE168" s="98">
        <v>0</v>
      </c>
      <c r="BF168" s="98">
        <v>0.25</v>
      </c>
      <c r="BG168" s="98">
        <v>0</v>
      </c>
      <c r="BH168" s="98">
        <v>0</v>
      </c>
      <c r="BI168" s="97" cm="1">
        <f t="array" ref="BI168">SUM(IF('HABILITADOS Y RECHAZADOS LOTE 1'!$AX168:$BH168&lt;&gt;"", 'HABILITADOS Y RECHAZADOS LOTE 1'!$AX168:$BH168, 0))</f>
        <v>0.25</v>
      </c>
      <c r="BJ168" s="98" t="s">
        <v>367</v>
      </c>
      <c r="BK168" s="98" t="s">
        <v>85</v>
      </c>
      <c r="BL168" s="117" t="s">
        <v>85</v>
      </c>
    </row>
    <row r="169" spans="1:64" s="52" customFormat="1" ht="151.80000000000001" hidden="1">
      <c r="A169" s="93">
        <v>1167</v>
      </c>
      <c r="B169" s="123" t="s">
        <v>87</v>
      </c>
      <c r="C169" s="124" t="s">
        <v>919</v>
      </c>
      <c r="D169" s="125" t="s">
        <v>224</v>
      </c>
      <c r="E169" s="126" t="s">
        <v>920</v>
      </c>
      <c r="F169" s="127" t="s">
        <v>77</v>
      </c>
      <c r="G169" s="127" t="s">
        <v>78</v>
      </c>
      <c r="H169" s="128" t="s">
        <v>79</v>
      </c>
      <c r="I169" s="129" t="s">
        <v>309</v>
      </c>
      <c r="J169" s="64" t="s">
        <v>920</v>
      </c>
      <c r="K169" s="129" t="s">
        <v>417</v>
      </c>
      <c r="L169" s="64" t="s">
        <v>1</v>
      </c>
      <c r="M169" s="64" t="s">
        <v>2</v>
      </c>
      <c r="N169" s="130" t="s">
        <v>91</v>
      </c>
      <c r="O169" s="64" t="s">
        <v>85</v>
      </c>
      <c r="P169" s="129" t="str" cm="1">
        <f t="array" ref="P169">_xlfn.TEXTJOIN(", ", TRUE, IF('HABILITADOS Y RECHAZADOS LOTE 1'!$Q169:$AN169="SI",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169" s="96" t="s">
        <v>2</v>
      </c>
      <c r="R169" s="96" t="s">
        <v>2</v>
      </c>
      <c r="S169" s="96" t="s">
        <v>2</v>
      </c>
      <c r="T169" s="96" t="s">
        <v>2</v>
      </c>
      <c r="U169" s="96" t="s">
        <v>2</v>
      </c>
      <c r="V169" s="96" t="s">
        <v>2</v>
      </c>
      <c r="W169" s="96" t="s">
        <v>2</v>
      </c>
      <c r="X169" s="96" t="s">
        <v>2</v>
      </c>
      <c r="Y169" s="96" t="s">
        <v>2</v>
      </c>
      <c r="Z169" s="96" t="s">
        <v>2</v>
      </c>
      <c r="AA169" s="96" t="s">
        <v>2</v>
      </c>
      <c r="AB169" s="96" t="s">
        <v>2</v>
      </c>
      <c r="AC169" s="96" t="s">
        <v>2</v>
      </c>
      <c r="AD169" s="96" t="s">
        <v>2</v>
      </c>
      <c r="AE169" s="96" t="s">
        <v>2</v>
      </c>
      <c r="AF169" s="96" t="s">
        <v>2</v>
      </c>
      <c r="AG169" s="96" t="s">
        <v>2</v>
      </c>
      <c r="AH169" s="96" t="s">
        <v>2</v>
      </c>
      <c r="AI169" s="96" t="s">
        <v>2</v>
      </c>
      <c r="AJ169" s="96" t="s">
        <v>2</v>
      </c>
      <c r="AK169" s="96" t="s">
        <v>2</v>
      </c>
      <c r="AL169" s="96" t="s">
        <v>2</v>
      </c>
      <c r="AM169" s="96" t="s">
        <v>2</v>
      </c>
      <c r="AN169" s="96" t="s">
        <v>2</v>
      </c>
      <c r="AO169" s="96" t="s">
        <v>2</v>
      </c>
      <c r="AP169" s="96" t="s">
        <v>1</v>
      </c>
      <c r="AQ169" s="96" t="s">
        <v>1</v>
      </c>
      <c r="AR169" s="96" t="s">
        <v>1</v>
      </c>
      <c r="AS169" s="96" t="s">
        <v>1</v>
      </c>
      <c r="AT169" s="96" t="s">
        <v>1</v>
      </c>
      <c r="AU169" s="96" t="s">
        <v>2</v>
      </c>
      <c r="AV169" s="96" t="s">
        <v>1</v>
      </c>
      <c r="AW169" s="96" t="s">
        <v>92</v>
      </c>
      <c r="AX169" s="98">
        <v>0</v>
      </c>
      <c r="AY169" s="98">
        <v>0</v>
      </c>
      <c r="AZ169" s="98">
        <v>0</v>
      </c>
      <c r="BA169" s="98">
        <v>0</v>
      </c>
      <c r="BB169" s="98">
        <v>0</v>
      </c>
      <c r="BC169" s="98">
        <v>0</v>
      </c>
      <c r="BD169" s="98">
        <v>0</v>
      </c>
      <c r="BE169" s="98">
        <v>0</v>
      </c>
      <c r="BF169" s="98">
        <v>0.25</v>
      </c>
      <c r="BG169" s="98">
        <v>0</v>
      </c>
      <c r="BH169" s="98">
        <v>0</v>
      </c>
      <c r="BI169" s="97" cm="1">
        <f t="array" ref="BI169">SUM(IF('HABILITADOS Y RECHAZADOS LOTE 1'!$AX169:$BH169&lt;&gt;"", 'HABILITADOS Y RECHAZADOS LOTE 1'!$AX169:$BH169, 0))</f>
        <v>0.25</v>
      </c>
      <c r="BJ169" s="98" t="s">
        <v>367</v>
      </c>
      <c r="BK169" s="98" t="s">
        <v>85</v>
      </c>
      <c r="BL169" s="117" t="s">
        <v>85</v>
      </c>
    </row>
    <row r="170" spans="1:64" s="52" customFormat="1" ht="82.8" hidden="1">
      <c r="A170" s="93">
        <v>1168</v>
      </c>
      <c r="B170" s="123" t="s">
        <v>921</v>
      </c>
      <c r="C170" s="124" t="s">
        <v>922</v>
      </c>
      <c r="D170" s="125" t="s">
        <v>224</v>
      </c>
      <c r="E170" s="126" t="s">
        <v>923</v>
      </c>
      <c r="F170" s="127" t="s">
        <v>77</v>
      </c>
      <c r="G170" s="127" t="s">
        <v>77</v>
      </c>
      <c r="H170" s="128" t="s">
        <v>79</v>
      </c>
      <c r="I170" s="129" t="s">
        <v>924</v>
      </c>
      <c r="J170" s="132" t="s">
        <v>923</v>
      </c>
      <c r="K170" s="129" t="s">
        <v>925</v>
      </c>
      <c r="L170" s="64"/>
      <c r="M170" s="64" t="s">
        <v>2</v>
      </c>
      <c r="N170" s="130" t="s">
        <v>91</v>
      </c>
      <c r="O170" s="64" t="s">
        <v>85</v>
      </c>
      <c r="P170" s="129" t="str" cm="1">
        <f t="array" ref="P170">_xlfn.TEXTJOIN(", ", TRUE, IF('HABILITADOS Y RECHAZADOS LOTE 1'!$Q170:$AN170="SI", 'HABILITADOS Y RECHAZADOS LOTE 1'!$Q$2:$AN$2, ""))</f>
        <v>Lácteos fermentados</v>
      </c>
      <c r="Q170" s="96" t="s">
        <v>1</v>
      </c>
      <c r="R170" s="96" t="s">
        <v>1</v>
      </c>
      <c r="S170" s="96" t="s">
        <v>1</v>
      </c>
      <c r="T170" s="96" t="s">
        <v>1</v>
      </c>
      <c r="U170" s="96" t="s">
        <v>1</v>
      </c>
      <c r="V170" s="96" t="s">
        <v>1</v>
      </c>
      <c r="W170" s="96" t="s">
        <v>1</v>
      </c>
      <c r="X170" s="96" t="s">
        <v>1</v>
      </c>
      <c r="Y170" s="96" t="s">
        <v>1</v>
      </c>
      <c r="Z170" s="96" t="s">
        <v>1</v>
      </c>
      <c r="AA170" s="96" t="s">
        <v>1</v>
      </c>
      <c r="AB170" s="96" t="s">
        <v>1</v>
      </c>
      <c r="AC170" s="96" t="s">
        <v>1</v>
      </c>
      <c r="AD170" s="96" t="s">
        <v>1</v>
      </c>
      <c r="AE170" s="96" t="s">
        <v>1</v>
      </c>
      <c r="AF170" s="96" t="s">
        <v>1</v>
      </c>
      <c r="AG170" s="96" t="s">
        <v>1</v>
      </c>
      <c r="AH170" s="96" t="s">
        <v>2</v>
      </c>
      <c r="AI170" s="96" t="s">
        <v>1</v>
      </c>
      <c r="AJ170" s="96" t="s">
        <v>1</v>
      </c>
      <c r="AK170" s="96" t="s">
        <v>1</v>
      </c>
      <c r="AL170" s="96" t="s">
        <v>1</v>
      </c>
      <c r="AM170" s="96" t="s">
        <v>1</v>
      </c>
      <c r="AN170" s="96" t="s">
        <v>1</v>
      </c>
      <c r="AO170" s="96" t="s">
        <v>1</v>
      </c>
      <c r="AP170" s="96" t="s">
        <v>1</v>
      </c>
      <c r="AQ170" s="96" t="s">
        <v>1</v>
      </c>
      <c r="AR170" s="96" t="s">
        <v>1</v>
      </c>
      <c r="AS170" s="96" t="s">
        <v>1</v>
      </c>
      <c r="AT170" s="96" t="s">
        <v>1</v>
      </c>
      <c r="AU170" s="96" t="s">
        <v>2</v>
      </c>
      <c r="AV170" s="96" t="s">
        <v>1</v>
      </c>
      <c r="AW170" s="96" t="s">
        <v>92</v>
      </c>
      <c r="AX170" s="98">
        <v>0</v>
      </c>
      <c r="AY170" s="98">
        <v>6</v>
      </c>
      <c r="AZ170" s="98">
        <v>0</v>
      </c>
      <c r="BA170" s="98">
        <v>0</v>
      </c>
      <c r="BB170" s="98">
        <v>0</v>
      </c>
      <c r="BC170" s="98">
        <v>0</v>
      </c>
      <c r="BD170" s="98">
        <v>0</v>
      </c>
      <c r="BE170" s="98">
        <v>0</v>
      </c>
      <c r="BF170" s="98">
        <v>0</v>
      </c>
      <c r="BG170" s="98">
        <v>0.25</v>
      </c>
      <c r="BH170" s="98">
        <v>10</v>
      </c>
      <c r="BI170" s="97" cm="1">
        <f t="array" ref="BI170">SUM(IF('HABILITADOS Y RECHAZADOS LOTE 1'!$AX170:$BH170&lt;&gt;"", 'HABILITADOS Y RECHAZADOS LOTE 1'!$AX170:$BH170, 0))</f>
        <v>16.25</v>
      </c>
      <c r="BJ170" s="98" t="s">
        <v>229</v>
      </c>
      <c r="BK170" s="98" t="s">
        <v>85</v>
      </c>
      <c r="BL170" s="117" t="s">
        <v>85</v>
      </c>
    </row>
    <row r="171" spans="1:64" s="52" customFormat="1" ht="151.80000000000001" hidden="1">
      <c r="A171" s="93">
        <v>1169</v>
      </c>
      <c r="B171" s="123" t="s">
        <v>87</v>
      </c>
      <c r="C171" s="124" t="s">
        <v>926</v>
      </c>
      <c r="D171" s="125" t="s">
        <v>224</v>
      </c>
      <c r="E171" s="126" t="s">
        <v>927</v>
      </c>
      <c r="F171" s="127" t="s">
        <v>77</v>
      </c>
      <c r="G171" s="127" t="s">
        <v>78</v>
      </c>
      <c r="H171" s="128" t="s">
        <v>79</v>
      </c>
      <c r="I171" s="129" t="s">
        <v>309</v>
      </c>
      <c r="J171" s="64" t="s">
        <v>927</v>
      </c>
      <c r="K171" s="129" t="s">
        <v>417</v>
      </c>
      <c r="L171" s="64" t="s">
        <v>1</v>
      </c>
      <c r="M171" s="64" t="s">
        <v>2</v>
      </c>
      <c r="N171" s="130" t="s">
        <v>91</v>
      </c>
      <c r="O171" s="64" t="s">
        <v>85</v>
      </c>
      <c r="P171" s="129" t="str" cm="1">
        <f t="array" ref="P171">_xlfn.TEXTJOIN(", ", TRUE, IF('HABILITADOS Y RECHAZADOS LOTE 1'!$Q171:$AN171="SI",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171" s="96" t="s">
        <v>2</v>
      </c>
      <c r="R171" s="96" t="s">
        <v>2</v>
      </c>
      <c r="S171" s="96" t="s">
        <v>2</v>
      </c>
      <c r="T171" s="96" t="s">
        <v>2</v>
      </c>
      <c r="U171" s="96" t="s">
        <v>2</v>
      </c>
      <c r="V171" s="96" t="s">
        <v>2</v>
      </c>
      <c r="W171" s="96" t="s">
        <v>2</v>
      </c>
      <c r="X171" s="96" t="s">
        <v>2</v>
      </c>
      <c r="Y171" s="96" t="s">
        <v>2</v>
      </c>
      <c r="Z171" s="96" t="s">
        <v>2</v>
      </c>
      <c r="AA171" s="96" t="s">
        <v>2</v>
      </c>
      <c r="AB171" s="96" t="s">
        <v>2</v>
      </c>
      <c r="AC171" s="96" t="s">
        <v>2</v>
      </c>
      <c r="AD171" s="96" t="s">
        <v>2</v>
      </c>
      <c r="AE171" s="96" t="s">
        <v>2</v>
      </c>
      <c r="AF171" s="96" t="s">
        <v>2</v>
      </c>
      <c r="AG171" s="96" t="s">
        <v>2</v>
      </c>
      <c r="AH171" s="96" t="s">
        <v>2</v>
      </c>
      <c r="AI171" s="96" t="s">
        <v>2</v>
      </c>
      <c r="AJ171" s="96" t="s">
        <v>2</v>
      </c>
      <c r="AK171" s="96" t="s">
        <v>2</v>
      </c>
      <c r="AL171" s="96" t="s">
        <v>2</v>
      </c>
      <c r="AM171" s="96" t="s">
        <v>2</v>
      </c>
      <c r="AN171" s="96" t="s">
        <v>2</v>
      </c>
      <c r="AO171" s="96" t="s">
        <v>1</v>
      </c>
      <c r="AP171" s="96" t="s">
        <v>1</v>
      </c>
      <c r="AQ171" s="96" t="s">
        <v>1</v>
      </c>
      <c r="AR171" s="96" t="s">
        <v>1</v>
      </c>
      <c r="AS171" s="96" t="s">
        <v>1</v>
      </c>
      <c r="AT171" s="96" t="s">
        <v>1</v>
      </c>
      <c r="AU171" s="96" t="s">
        <v>2</v>
      </c>
      <c r="AV171" s="96" t="s">
        <v>1</v>
      </c>
      <c r="AW171" s="96" t="s">
        <v>92</v>
      </c>
      <c r="AX171" s="98">
        <v>6</v>
      </c>
      <c r="AY171" s="98">
        <v>0</v>
      </c>
      <c r="AZ171" s="98">
        <v>0</v>
      </c>
      <c r="BA171" s="98">
        <v>0</v>
      </c>
      <c r="BB171" s="98">
        <v>0</v>
      </c>
      <c r="BC171" s="98">
        <v>0</v>
      </c>
      <c r="BD171" s="98">
        <v>0</v>
      </c>
      <c r="BE171" s="98">
        <v>0</v>
      </c>
      <c r="BF171" s="98">
        <v>0.25</v>
      </c>
      <c r="BG171" s="98">
        <v>0</v>
      </c>
      <c r="BH171" s="98">
        <v>0</v>
      </c>
      <c r="BI171" s="97" cm="1">
        <f t="array" ref="BI171">SUM(IF('HABILITADOS Y RECHAZADOS LOTE 1'!$AX171:$BH171&lt;&gt;"", 'HABILITADOS Y RECHAZADOS LOTE 1'!$AX171:$BH171, 0))</f>
        <v>6.25</v>
      </c>
      <c r="BJ171" s="98" t="s">
        <v>93</v>
      </c>
      <c r="BK171" s="98" t="s">
        <v>85</v>
      </c>
      <c r="BL171" s="117" t="s">
        <v>85</v>
      </c>
    </row>
    <row r="172" spans="1:64" s="52" customFormat="1" ht="165.6" hidden="1">
      <c r="A172" s="93">
        <v>1170</v>
      </c>
      <c r="B172" s="123" t="s">
        <v>928</v>
      </c>
      <c r="C172" s="124" t="s">
        <v>929</v>
      </c>
      <c r="D172" s="125" t="s">
        <v>89</v>
      </c>
      <c r="E172" s="126" t="s">
        <v>930</v>
      </c>
      <c r="F172" s="127" t="s">
        <v>77</v>
      </c>
      <c r="G172" s="127" t="s">
        <v>77</v>
      </c>
      <c r="H172" s="128" t="s">
        <v>79</v>
      </c>
      <c r="I172" s="129" t="s">
        <v>931</v>
      </c>
      <c r="J172" s="138" t="s">
        <v>930</v>
      </c>
      <c r="K172" s="129" t="s">
        <v>932</v>
      </c>
      <c r="L172" s="64" t="s">
        <v>1</v>
      </c>
      <c r="M172" s="64" t="s">
        <v>2</v>
      </c>
      <c r="N172" s="130" t="s">
        <v>147</v>
      </c>
      <c r="O172" s="129" t="s">
        <v>933</v>
      </c>
      <c r="P172" s="129" t="str" cm="1">
        <f t="array" ref="P172">_xlfn.TEXTJOIN(", ", TRUE, IF('HABILITADOS Y RECHAZADOS LOTE 1'!$Q172:$AN172="SI", "'"&amp;'HABILITADOS Y RECHAZADOS LOTE 1'!$Q$2:$AN$2&amp;"'", ""))</f>
        <v>'Huevos', 'Lácteos no fermentados', 'Lácteos fermentados', 'Quesos', 'Verduras, hortalizas y derivados'</v>
      </c>
      <c r="Q172" s="96" t="s">
        <v>1</v>
      </c>
      <c r="R172" s="96" t="s">
        <v>1</v>
      </c>
      <c r="S172" s="96" t="s">
        <v>1</v>
      </c>
      <c r="T172" s="96" t="s">
        <v>2</v>
      </c>
      <c r="U172" s="96" t="s">
        <v>1</v>
      </c>
      <c r="V172" s="96" t="s">
        <v>1</v>
      </c>
      <c r="W172" s="96" t="s">
        <v>1</v>
      </c>
      <c r="X172" s="96" t="s">
        <v>1</v>
      </c>
      <c r="Y172" s="96" t="s">
        <v>1</v>
      </c>
      <c r="Z172" s="96" t="s">
        <v>1</v>
      </c>
      <c r="AA172" s="96" t="s">
        <v>1</v>
      </c>
      <c r="AB172" s="96" t="s">
        <v>1</v>
      </c>
      <c r="AC172" s="96" t="s">
        <v>1</v>
      </c>
      <c r="AD172" s="96" t="s">
        <v>1</v>
      </c>
      <c r="AE172" s="96" t="s">
        <v>1</v>
      </c>
      <c r="AF172" s="96" t="s">
        <v>1</v>
      </c>
      <c r="AG172" s="96" t="s">
        <v>2</v>
      </c>
      <c r="AH172" s="96" t="s">
        <v>2</v>
      </c>
      <c r="AI172" s="96" t="s">
        <v>2</v>
      </c>
      <c r="AJ172" s="96" t="s">
        <v>1</v>
      </c>
      <c r="AK172" s="96" t="s">
        <v>1</v>
      </c>
      <c r="AL172" s="96" t="s">
        <v>1</v>
      </c>
      <c r="AM172" s="96" t="s">
        <v>2</v>
      </c>
      <c r="AN172" s="96" t="s">
        <v>1</v>
      </c>
      <c r="AO172" s="96" t="s">
        <v>1</v>
      </c>
      <c r="AP172" s="96" t="s">
        <v>1</v>
      </c>
      <c r="AQ172" s="96" t="s">
        <v>1</v>
      </c>
      <c r="AR172" s="96" t="s">
        <v>1</v>
      </c>
      <c r="AS172" s="96" t="s">
        <v>1</v>
      </c>
      <c r="AT172" s="96" t="s">
        <v>1</v>
      </c>
      <c r="AU172" s="96" t="s">
        <v>2</v>
      </c>
      <c r="AV172" s="96" t="s">
        <v>1</v>
      </c>
      <c r="AW172" s="96" t="s">
        <v>99</v>
      </c>
      <c r="AX172" s="98">
        <v>10</v>
      </c>
      <c r="AY172" s="98">
        <v>6</v>
      </c>
      <c r="AZ172" s="98">
        <v>0</v>
      </c>
      <c r="BA172" s="98">
        <v>0</v>
      </c>
      <c r="BB172" s="98">
        <v>0</v>
      </c>
      <c r="BC172" s="98">
        <v>0</v>
      </c>
      <c r="BD172" s="98">
        <v>0</v>
      </c>
      <c r="BE172" s="98">
        <v>0</v>
      </c>
      <c r="BF172" s="98">
        <v>0.25</v>
      </c>
      <c r="BG172" s="98">
        <v>0.25</v>
      </c>
      <c r="BH172" s="98">
        <v>0</v>
      </c>
      <c r="BI172" s="97" cm="1">
        <f t="array" ref="BI172">SUM(IF('HABILITADOS Y RECHAZADOS LOTE 1'!$AX172:$BH172&lt;&gt;"", 'HABILITADOS Y RECHAZADOS LOTE 1'!$AX172:$BH172, 0))</f>
        <v>16.5</v>
      </c>
      <c r="BJ172" s="98" t="s">
        <v>125</v>
      </c>
      <c r="BK172" s="98" t="s">
        <v>85</v>
      </c>
      <c r="BL172" s="117" t="s">
        <v>85</v>
      </c>
    </row>
    <row r="173" spans="1:64" s="52" customFormat="1" ht="124.2" hidden="1">
      <c r="A173" s="93">
        <v>1171</v>
      </c>
      <c r="B173" s="123" t="s">
        <v>934</v>
      </c>
      <c r="C173" s="124" t="s">
        <v>935</v>
      </c>
      <c r="D173" s="125" t="s">
        <v>89</v>
      </c>
      <c r="E173" s="126" t="s">
        <v>936</v>
      </c>
      <c r="F173" s="127" t="s">
        <v>77</v>
      </c>
      <c r="G173" s="127" t="s">
        <v>78</v>
      </c>
      <c r="H173" s="128" t="s">
        <v>79</v>
      </c>
      <c r="I173" s="129" t="s">
        <v>937</v>
      </c>
      <c r="J173" s="64" t="s">
        <v>936</v>
      </c>
      <c r="K173" s="129" t="s">
        <v>938</v>
      </c>
      <c r="L173" s="64" t="s">
        <v>1</v>
      </c>
      <c r="M173" s="64" t="s">
        <v>1</v>
      </c>
      <c r="N173" s="130" t="s">
        <v>83</v>
      </c>
      <c r="O173" s="129" t="s">
        <v>939</v>
      </c>
      <c r="P173" s="64" t="s">
        <v>85</v>
      </c>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8"/>
      <c r="AY173" s="98"/>
      <c r="AZ173" s="98"/>
      <c r="BA173" s="98"/>
      <c r="BB173" s="98"/>
      <c r="BC173" s="98"/>
      <c r="BD173" s="98"/>
      <c r="BE173" s="98"/>
      <c r="BF173" s="98"/>
      <c r="BG173" s="98"/>
      <c r="BH173" s="98"/>
      <c r="BI173" s="97" cm="1">
        <f t="array" ref="BI173">SUM(IF('HABILITADOS Y RECHAZADOS LOTE 1'!$AX173:$BH173&lt;&gt;"", 'HABILITADOS Y RECHAZADOS LOTE 1'!$AX173:$BH173, 0))</f>
        <v>0</v>
      </c>
      <c r="BJ173" s="98" t="s">
        <v>229</v>
      </c>
      <c r="BK173" s="98" t="s">
        <v>85</v>
      </c>
      <c r="BL173" s="117" t="s">
        <v>85</v>
      </c>
    </row>
    <row r="174" spans="1:64" s="52" customFormat="1" ht="151.80000000000001" hidden="1">
      <c r="A174" s="93">
        <v>1172</v>
      </c>
      <c r="B174" s="123" t="s">
        <v>940</v>
      </c>
      <c r="C174" s="124" t="s">
        <v>941</v>
      </c>
      <c r="D174" s="125" t="s">
        <v>89</v>
      </c>
      <c r="E174" s="126" t="s">
        <v>942</v>
      </c>
      <c r="F174" s="127" t="s">
        <v>77</v>
      </c>
      <c r="G174" s="127" t="s">
        <v>77</v>
      </c>
      <c r="H174" s="128" t="s">
        <v>79</v>
      </c>
      <c r="I174" s="129" t="s">
        <v>738</v>
      </c>
      <c r="J174" s="64" t="s">
        <v>942</v>
      </c>
      <c r="K174" s="129" t="s">
        <v>943</v>
      </c>
      <c r="L174" s="64" t="s">
        <v>1</v>
      </c>
      <c r="M174" s="64" t="s">
        <v>1</v>
      </c>
      <c r="N174" s="130" t="s">
        <v>83</v>
      </c>
      <c r="O174" s="137" t="s">
        <v>274</v>
      </c>
      <c r="P174" s="64" t="s">
        <v>85</v>
      </c>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8"/>
      <c r="AY174" s="98"/>
      <c r="AZ174" s="98"/>
      <c r="BA174" s="98"/>
      <c r="BB174" s="98"/>
      <c r="BC174" s="98"/>
      <c r="BD174" s="98"/>
      <c r="BE174" s="98"/>
      <c r="BF174" s="98"/>
      <c r="BG174" s="98"/>
      <c r="BH174" s="98"/>
      <c r="BI174" s="97" cm="1">
        <f t="array" ref="BI174">SUM(IF('HABILITADOS Y RECHAZADOS LOTE 1'!$AX174:$BH174&lt;&gt;"", 'HABILITADOS Y RECHAZADOS LOTE 1'!$AX174:$BH174, 0))</f>
        <v>0</v>
      </c>
      <c r="BJ174" s="98" t="s">
        <v>294</v>
      </c>
      <c r="BK174" s="98" t="s">
        <v>85</v>
      </c>
      <c r="BL174" s="117" t="s">
        <v>85</v>
      </c>
    </row>
    <row r="175" spans="1:64" s="52" customFormat="1" ht="151.80000000000001" hidden="1">
      <c r="A175" s="93">
        <v>1173</v>
      </c>
      <c r="B175" s="123" t="s">
        <v>944</v>
      </c>
      <c r="C175" s="124" t="s">
        <v>945</v>
      </c>
      <c r="D175" s="125"/>
      <c r="E175" s="126" t="s">
        <v>946</v>
      </c>
      <c r="F175" s="127" t="s">
        <v>77</v>
      </c>
      <c r="G175" s="127" t="s">
        <v>77</v>
      </c>
      <c r="H175" s="128" t="s">
        <v>79</v>
      </c>
      <c r="I175" s="129" t="s">
        <v>947</v>
      </c>
      <c r="J175" s="64" t="s">
        <v>946</v>
      </c>
      <c r="K175" s="129" t="s">
        <v>948</v>
      </c>
      <c r="L175" s="64" t="s">
        <v>1</v>
      </c>
      <c r="M175" s="64" t="s">
        <v>1</v>
      </c>
      <c r="N175" s="130" t="s">
        <v>83</v>
      </c>
      <c r="O175" s="129" t="s">
        <v>949</v>
      </c>
      <c r="P175" s="64" t="s">
        <v>85</v>
      </c>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8"/>
      <c r="AY175" s="98"/>
      <c r="AZ175" s="98"/>
      <c r="BA175" s="98"/>
      <c r="BB175" s="98"/>
      <c r="BC175" s="98"/>
      <c r="BD175" s="98"/>
      <c r="BE175" s="98"/>
      <c r="BF175" s="98"/>
      <c r="BG175" s="98"/>
      <c r="BH175" s="98"/>
      <c r="BI175" s="97" cm="1">
        <f t="array" ref="BI175">SUM(IF('HABILITADOS Y RECHAZADOS LOTE 1'!$AX175:$BH175&lt;&gt;"", 'HABILITADOS Y RECHAZADOS LOTE 1'!$AX175:$BH175, 0))</f>
        <v>0</v>
      </c>
      <c r="BJ175" s="98" t="s">
        <v>195</v>
      </c>
      <c r="BK175" s="98" t="s">
        <v>85</v>
      </c>
      <c r="BL175" s="117" t="s">
        <v>85</v>
      </c>
    </row>
    <row r="176" spans="1:64" s="52" customFormat="1" ht="82.8" hidden="1">
      <c r="A176" s="93">
        <v>1174</v>
      </c>
      <c r="B176" s="123" t="s">
        <v>950</v>
      </c>
      <c r="C176" s="124" t="s">
        <v>951</v>
      </c>
      <c r="D176" s="125" t="s">
        <v>224</v>
      </c>
      <c r="E176" s="126" t="s">
        <v>952</v>
      </c>
      <c r="F176" s="127" t="s">
        <v>77</v>
      </c>
      <c r="G176" s="127" t="s">
        <v>77</v>
      </c>
      <c r="H176" s="128" t="s">
        <v>79</v>
      </c>
      <c r="I176" s="129" t="s">
        <v>953</v>
      </c>
      <c r="J176" s="64" t="s">
        <v>952</v>
      </c>
      <c r="K176" s="129" t="s">
        <v>954</v>
      </c>
      <c r="L176" s="64" t="s">
        <v>1</v>
      </c>
      <c r="M176" s="64" t="s">
        <v>2</v>
      </c>
      <c r="N176" s="130" t="s">
        <v>91</v>
      </c>
      <c r="O176" s="64" t="s">
        <v>85</v>
      </c>
      <c r="P176" s="129" t="str" cm="1">
        <f t="array" ref="P176">_xlfn.TEXTJOIN(", ", TRUE, IF('HABILITADOS Y RECHAZADOS LOTE 1'!$Q176:$AN176="SI", 'HABILITADOS Y RECHAZADOS LOTE 1'!$Q$2:$AN$2, ""))</f>
        <v>Cereales y derivados</v>
      </c>
      <c r="Q176" s="96" t="s">
        <v>1</v>
      </c>
      <c r="R176" s="96" t="s">
        <v>1</v>
      </c>
      <c r="S176" s="96" t="s">
        <v>1</v>
      </c>
      <c r="T176" s="96" t="s">
        <v>1</v>
      </c>
      <c r="U176" s="96" t="s">
        <v>2</v>
      </c>
      <c r="V176" s="96" t="s">
        <v>1</v>
      </c>
      <c r="W176" s="96" t="s">
        <v>1</v>
      </c>
      <c r="X176" s="96" t="s">
        <v>1</v>
      </c>
      <c r="Y176" s="96" t="s">
        <v>1</v>
      </c>
      <c r="Z176" s="96" t="s">
        <v>1</v>
      </c>
      <c r="AA176" s="96" t="s">
        <v>1</v>
      </c>
      <c r="AB176" s="96" t="s">
        <v>1</v>
      </c>
      <c r="AC176" s="96" t="s">
        <v>1</v>
      </c>
      <c r="AD176" s="96" t="s">
        <v>1</v>
      </c>
      <c r="AE176" s="96" t="s">
        <v>1</v>
      </c>
      <c r="AF176" s="96" t="s">
        <v>1</v>
      </c>
      <c r="AG176" s="96" t="s">
        <v>1</v>
      </c>
      <c r="AH176" s="96" t="s">
        <v>1</v>
      </c>
      <c r="AI176" s="96" t="s">
        <v>1</v>
      </c>
      <c r="AJ176" s="96" t="s">
        <v>1</v>
      </c>
      <c r="AK176" s="96" t="s">
        <v>1</v>
      </c>
      <c r="AL176" s="96" t="s">
        <v>1</v>
      </c>
      <c r="AM176" s="96" t="s">
        <v>1</v>
      </c>
      <c r="AN176" s="96" t="s">
        <v>1</v>
      </c>
      <c r="AO176" s="96" t="s">
        <v>1</v>
      </c>
      <c r="AP176" s="96" t="s">
        <v>1</v>
      </c>
      <c r="AQ176" s="96" t="s">
        <v>1</v>
      </c>
      <c r="AR176" s="96" t="s">
        <v>1</v>
      </c>
      <c r="AS176" s="96" t="s">
        <v>1</v>
      </c>
      <c r="AT176" s="96" t="s">
        <v>1</v>
      </c>
      <c r="AU176" s="96" t="s">
        <v>1</v>
      </c>
      <c r="AV176" s="96" t="s">
        <v>1</v>
      </c>
      <c r="AW176" s="96" t="s">
        <v>92</v>
      </c>
      <c r="AX176" s="98">
        <v>0</v>
      </c>
      <c r="AY176" s="98">
        <v>0</v>
      </c>
      <c r="AZ176" s="98">
        <v>0</v>
      </c>
      <c r="BA176" s="98">
        <v>0</v>
      </c>
      <c r="BB176" s="98">
        <v>0</v>
      </c>
      <c r="BC176" s="98">
        <v>0</v>
      </c>
      <c r="BD176" s="98">
        <v>0</v>
      </c>
      <c r="BE176" s="98">
        <v>0</v>
      </c>
      <c r="BF176" s="98">
        <v>0</v>
      </c>
      <c r="BG176" s="98">
        <v>0.25</v>
      </c>
      <c r="BH176" s="98">
        <v>10</v>
      </c>
      <c r="BI176" s="97" cm="1">
        <f t="array" ref="BI176">SUM(IF('HABILITADOS Y RECHAZADOS LOTE 1'!$AX176:$BH176&lt;&gt;"", 'HABILITADOS Y RECHAZADOS LOTE 1'!$AX176:$BH176, 0))</f>
        <v>10.25</v>
      </c>
      <c r="BJ176" s="98" t="s">
        <v>294</v>
      </c>
      <c r="BK176" s="98" t="s">
        <v>85</v>
      </c>
      <c r="BL176" s="117" t="s">
        <v>85</v>
      </c>
    </row>
    <row r="177" spans="1:64" s="52" customFormat="1" ht="151.80000000000001" hidden="1">
      <c r="A177" s="93">
        <v>1175</v>
      </c>
      <c r="B177" s="123" t="s">
        <v>602</v>
      </c>
      <c r="C177" s="124" t="s">
        <v>955</v>
      </c>
      <c r="D177" s="125" t="s">
        <v>89</v>
      </c>
      <c r="E177" s="126" t="s">
        <v>956</v>
      </c>
      <c r="F177" s="127" t="s">
        <v>77</v>
      </c>
      <c r="G177" s="127" t="s">
        <v>77</v>
      </c>
      <c r="H177" s="128" t="s">
        <v>79</v>
      </c>
      <c r="I177" s="129" t="s">
        <v>957</v>
      </c>
      <c r="J177" s="64" t="s">
        <v>956</v>
      </c>
      <c r="K177" s="134" t="s">
        <v>958</v>
      </c>
      <c r="L177" s="64" t="s">
        <v>1</v>
      </c>
      <c r="M177" s="64" t="s">
        <v>1</v>
      </c>
      <c r="N177" s="130" t="s">
        <v>83</v>
      </c>
      <c r="O177" s="129" t="s">
        <v>274</v>
      </c>
      <c r="P177" s="64" t="s">
        <v>85</v>
      </c>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8"/>
      <c r="AY177" s="98"/>
      <c r="AZ177" s="98"/>
      <c r="BA177" s="98"/>
      <c r="BB177" s="98"/>
      <c r="BC177" s="98"/>
      <c r="BD177" s="98"/>
      <c r="BE177" s="98"/>
      <c r="BF177" s="98"/>
      <c r="BG177" s="98"/>
      <c r="BH177" s="98"/>
      <c r="BI177" s="97" cm="1">
        <f t="array" ref="BI177">SUM(IF('HABILITADOS Y RECHAZADOS LOTE 1'!$AX177:$BH177&lt;&gt;"", 'HABILITADOS Y RECHAZADOS LOTE 1'!$AX177:$BH177, 0))</f>
        <v>0</v>
      </c>
      <c r="BJ177" s="98" t="s">
        <v>334</v>
      </c>
      <c r="BK177" s="98" t="s">
        <v>85</v>
      </c>
      <c r="BL177" s="117" t="s">
        <v>85</v>
      </c>
    </row>
    <row r="178" spans="1:64" s="52" customFormat="1" ht="151.80000000000001" hidden="1">
      <c r="A178" s="93">
        <v>1176</v>
      </c>
      <c r="B178" s="123" t="s">
        <v>602</v>
      </c>
      <c r="C178" s="124" t="s">
        <v>959</v>
      </c>
      <c r="D178" s="125" t="s">
        <v>224</v>
      </c>
      <c r="E178" s="126" t="s">
        <v>960</v>
      </c>
      <c r="F178" s="136" t="s">
        <v>77</v>
      </c>
      <c r="G178" s="136" t="s">
        <v>77</v>
      </c>
      <c r="H178" s="128" t="s">
        <v>79</v>
      </c>
      <c r="I178" s="129" t="s">
        <v>961</v>
      </c>
      <c r="J178" s="64" t="s">
        <v>960</v>
      </c>
      <c r="K178" s="129" t="s">
        <v>962</v>
      </c>
      <c r="L178" s="64" t="s">
        <v>1</v>
      </c>
      <c r="M178" s="64" t="s">
        <v>1</v>
      </c>
      <c r="N178" s="130" t="s">
        <v>83</v>
      </c>
      <c r="O178" s="137" t="s">
        <v>274</v>
      </c>
      <c r="P178" s="64" t="s">
        <v>85</v>
      </c>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8"/>
      <c r="AY178" s="98"/>
      <c r="AZ178" s="98"/>
      <c r="BA178" s="98"/>
      <c r="BB178" s="98"/>
      <c r="BC178" s="98"/>
      <c r="BD178" s="98"/>
      <c r="BE178" s="98"/>
      <c r="BF178" s="98"/>
      <c r="BG178" s="98"/>
      <c r="BH178" s="98"/>
      <c r="BI178" s="97" cm="1">
        <f t="array" ref="BI178">SUM(IF('HABILITADOS Y RECHAZADOS LOTE 1'!$AX178:$BH178&lt;&gt;"", 'HABILITADOS Y RECHAZADOS LOTE 1'!$AX178:$BH178, 0))</f>
        <v>0</v>
      </c>
      <c r="BJ178" s="98" t="s">
        <v>535</v>
      </c>
      <c r="BK178" s="98" t="s">
        <v>85</v>
      </c>
      <c r="BL178" s="117" t="s">
        <v>85</v>
      </c>
    </row>
    <row r="179" spans="1:64" s="52" customFormat="1" ht="55.2" hidden="1">
      <c r="A179" s="93">
        <v>1177</v>
      </c>
      <c r="B179" s="123" t="s">
        <v>963</v>
      </c>
      <c r="C179" s="124" t="s">
        <v>964</v>
      </c>
      <c r="D179" s="125" t="s">
        <v>89</v>
      </c>
      <c r="E179" s="126" t="s">
        <v>965</v>
      </c>
      <c r="F179" s="127" t="s">
        <v>77</v>
      </c>
      <c r="G179" s="127" t="s">
        <v>77</v>
      </c>
      <c r="H179" s="128" t="s">
        <v>79</v>
      </c>
      <c r="I179" s="129" t="s">
        <v>727</v>
      </c>
      <c r="J179" s="64" t="s">
        <v>966</v>
      </c>
      <c r="K179" s="129" t="s">
        <v>967</v>
      </c>
      <c r="L179" s="64" t="s">
        <v>1</v>
      </c>
      <c r="M179" s="64" t="s">
        <v>2</v>
      </c>
      <c r="N179" s="130" t="s">
        <v>91</v>
      </c>
      <c r="O179" s="64" t="s">
        <v>85</v>
      </c>
      <c r="P179" s="129" t="str" cm="1">
        <f t="array" ref="P179">_xlfn.TEXTJOIN(", ", TRUE, IF('HABILITADOS Y RECHAZADOS LOTE 1'!$Q179:$AN179="SI", 'HABILITADOS Y RECHAZADOS LOTE 1'!$Q$2:$AN$2, ""))</f>
        <v>Huevos, Especias y derivados, Frutas frescas</v>
      </c>
      <c r="Q179" s="96" t="s">
        <v>1</v>
      </c>
      <c r="R179" s="96" t="s">
        <v>1</v>
      </c>
      <c r="S179" s="96" t="s">
        <v>1</v>
      </c>
      <c r="T179" s="96" t="s">
        <v>2</v>
      </c>
      <c r="U179" s="96" t="s">
        <v>1</v>
      </c>
      <c r="V179" s="96" t="s">
        <v>1</v>
      </c>
      <c r="W179" s="96" t="s">
        <v>1</v>
      </c>
      <c r="X179" s="96" t="s">
        <v>1</v>
      </c>
      <c r="Y179" s="96" t="s">
        <v>2</v>
      </c>
      <c r="Z179" s="96" t="s">
        <v>1</v>
      </c>
      <c r="AA179" s="96" t="s">
        <v>2</v>
      </c>
      <c r="AB179" s="96" t="s">
        <v>1</v>
      </c>
      <c r="AC179" s="96" t="s">
        <v>1</v>
      </c>
      <c r="AD179" s="96" t="s">
        <v>1</v>
      </c>
      <c r="AE179" s="96" t="s">
        <v>1</v>
      </c>
      <c r="AF179" s="96" t="s">
        <v>1</v>
      </c>
      <c r="AG179" s="96" t="s">
        <v>1</v>
      </c>
      <c r="AH179" s="96" t="s">
        <v>1</v>
      </c>
      <c r="AI179" s="96" t="s">
        <v>1</v>
      </c>
      <c r="AJ179" s="96" t="s">
        <v>1</v>
      </c>
      <c r="AK179" s="96" t="s">
        <v>1</v>
      </c>
      <c r="AL179" s="96" t="s">
        <v>1</v>
      </c>
      <c r="AM179" s="96" t="s">
        <v>1</v>
      </c>
      <c r="AN179" s="96" t="s">
        <v>1</v>
      </c>
      <c r="AO179" s="96" t="s">
        <v>1</v>
      </c>
      <c r="AP179" s="96" t="s">
        <v>1</v>
      </c>
      <c r="AQ179" s="96" t="s">
        <v>1</v>
      </c>
      <c r="AR179" s="96" t="s">
        <v>1</v>
      </c>
      <c r="AS179" s="96" t="s">
        <v>1</v>
      </c>
      <c r="AT179" s="96" t="s">
        <v>1</v>
      </c>
      <c r="AU179" s="96" t="s">
        <v>2</v>
      </c>
      <c r="AV179" s="96" t="s">
        <v>1</v>
      </c>
      <c r="AW179" s="96" t="s">
        <v>92</v>
      </c>
      <c r="AX179" s="98">
        <v>0</v>
      </c>
      <c r="AY179" s="98">
        <v>6</v>
      </c>
      <c r="AZ179" s="98">
        <v>0</v>
      </c>
      <c r="BA179" s="98">
        <v>0</v>
      </c>
      <c r="BB179" s="98">
        <v>0</v>
      </c>
      <c r="BC179" s="98">
        <v>0</v>
      </c>
      <c r="BD179" s="98">
        <v>0</v>
      </c>
      <c r="BE179" s="98">
        <v>0</v>
      </c>
      <c r="BF179" s="98">
        <v>0</v>
      </c>
      <c r="BG179" s="98">
        <v>0.25</v>
      </c>
      <c r="BH179" s="98">
        <v>0</v>
      </c>
      <c r="BI179" s="97" cm="1">
        <f t="array" ref="BI179">SUM(IF('HABILITADOS Y RECHAZADOS LOTE 1'!$AX179:$BH179&lt;&gt;"", 'HABILITADOS Y RECHAZADOS LOTE 1'!$AX179:$BH179, 0))</f>
        <v>6.25</v>
      </c>
      <c r="BJ179" s="98" t="s">
        <v>659</v>
      </c>
      <c r="BK179" s="98" t="s">
        <v>85</v>
      </c>
      <c r="BL179" s="117" t="s">
        <v>85</v>
      </c>
    </row>
    <row r="180" spans="1:64" s="52" customFormat="1" ht="151.80000000000001" hidden="1">
      <c r="A180" s="93">
        <v>1178</v>
      </c>
      <c r="B180" s="123" t="s">
        <v>602</v>
      </c>
      <c r="C180" s="124" t="s">
        <v>968</v>
      </c>
      <c r="D180" s="125" t="s">
        <v>89</v>
      </c>
      <c r="E180" s="126" t="s">
        <v>969</v>
      </c>
      <c r="F180" s="136" t="s">
        <v>78</v>
      </c>
      <c r="G180" s="136" t="s">
        <v>77</v>
      </c>
      <c r="H180" s="128" t="s">
        <v>79</v>
      </c>
      <c r="I180" s="129" t="s">
        <v>707</v>
      </c>
      <c r="J180" s="64" t="s">
        <v>969</v>
      </c>
      <c r="K180" s="129" t="s">
        <v>970</v>
      </c>
      <c r="L180" s="64" t="s">
        <v>1</v>
      </c>
      <c r="M180" s="64" t="s">
        <v>1</v>
      </c>
      <c r="N180" s="130" t="s">
        <v>83</v>
      </c>
      <c r="O180" s="137" t="s">
        <v>274</v>
      </c>
      <c r="P180" s="64" t="s">
        <v>85</v>
      </c>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8"/>
      <c r="AY180" s="98"/>
      <c r="AZ180" s="98"/>
      <c r="BA180" s="98"/>
      <c r="BB180" s="98"/>
      <c r="BC180" s="98"/>
      <c r="BD180" s="98"/>
      <c r="BE180" s="98"/>
      <c r="BF180" s="98"/>
      <c r="BG180" s="98"/>
      <c r="BH180" s="98"/>
      <c r="BI180" s="97" cm="1">
        <f t="array" ref="BI180">SUM(IF('HABILITADOS Y RECHAZADOS LOTE 1'!$AX180:$BH180&lt;&gt;"", 'HABILITADOS Y RECHAZADOS LOTE 1'!$AX180:$BH180, 0))</f>
        <v>0</v>
      </c>
      <c r="BJ180" s="98" t="s">
        <v>535</v>
      </c>
      <c r="BK180" s="98" t="s">
        <v>85</v>
      </c>
      <c r="BL180" s="117" t="s">
        <v>85</v>
      </c>
    </row>
    <row r="181" spans="1:64" s="52" customFormat="1" ht="151.80000000000001" hidden="1">
      <c r="A181" s="93">
        <v>1179</v>
      </c>
      <c r="B181" s="123" t="s">
        <v>602</v>
      </c>
      <c r="C181" s="124" t="s">
        <v>971</v>
      </c>
      <c r="D181" s="125" t="s">
        <v>89</v>
      </c>
      <c r="E181" s="126" t="s">
        <v>972</v>
      </c>
      <c r="F181" s="127" t="s">
        <v>77</v>
      </c>
      <c r="G181" s="127" t="s">
        <v>77</v>
      </c>
      <c r="H181" s="128" t="s">
        <v>79</v>
      </c>
      <c r="I181" s="129" t="s">
        <v>973</v>
      </c>
      <c r="J181" s="64" t="s">
        <v>972</v>
      </c>
      <c r="K181" s="129" t="s">
        <v>974</v>
      </c>
      <c r="L181" s="64" t="s">
        <v>1</v>
      </c>
      <c r="M181" s="64" t="s">
        <v>1</v>
      </c>
      <c r="N181" s="130" t="s">
        <v>83</v>
      </c>
      <c r="O181" s="129" t="s">
        <v>274</v>
      </c>
      <c r="P181" s="64" t="s">
        <v>85</v>
      </c>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8"/>
      <c r="AY181" s="98"/>
      <c r="AZ181" s="98"/>
      <c r="BA181" s="98"/>
      <c r="BB181" s="98"/>
      <c r="BC181" s="98"/>
      <c r="BD181" s="98"/>
      <c r="BE181" s="98"/>
      <c r="BF181" s="98"/>
      <c r="BG181" s="98"/>
      <c r="BH181" s="98"/>
      <c r="BI181" s="97" cm="1">
        <f t="array" ref="BI181">SUM(IF('HABILITADOS Y RECHAZADOS LOTE 1'!$AX181:$BH181&lt;&gt;"", 'HABILITADOS Y RECHAZADOS LOTE 1'!$AX181:$BH181, 0))</f>
        <v>0</v>
      </c>
      <c r="BJ181" s="98" t="s">
        <v>334</v>
      </c>
      <c r="BK181" s="98" t="s">
        <v>85</v>
      </c>
      <c r="BL181" s="117" t="s">
        <v>85</v>
      </c>
    </row>
    <row r="182" spans="1:64" s="52" customFormat="1" ht="151.80000000000001" hidden="1">
      <c r="A182" s="93">
        <v>1180</v>
      </c>
      <c r="B182" s="123" t="s">
        <v>602</v>
      </c>
      <c r="C182" s="124" t="s">
        <v>975</v>
      </c>
      <c r="D182" s="125" t="s">
        <v>224</v>
      </c>
      <c r="E182" s="126" t="s">
        <v>976</v>
      </c>
      <c r="F182" s="136" t="s">
        <v>77</v>
      </c>
      <c r="G182" s="136" t="s">
        <v>77</v>
      </c>
      <c r="H182" s="128" t="s">
        <v>79</v>
      </c>
      <c r="I182" s="129" t="s">
        <v>636</v>
      </c>
      <c r="J182" s="64" t="s">
        <v>976</v>
      </c>
      <c r="K182" s="129" t="s">
        <v>977</v>
      </c>
      <c r="L182" s="64" t="s">
        <v>1</v>
      </c>
      <c r="M182" s="64" t="s">
        <v>1</v>
      </c>
      <c r="N182" s="130" t="s">
        <v>83</v>
      </c>
      <c r="O182" s="137" t="s">
        <v>274</v>
      </c>
      <c r="P182" s="64" t="s">
        <v>85</v>
      </c>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8"/>
      <c r="AY182" s="98"/>
      <c r="AZ182" s="98"/>
      <c r="BA182" s="98"/>
      <c r="BB182" s="98"/>
      <c r="BC182" s="98"/>
      <c r="BD182" s="98"/>
      <c r="BE182" s="98"/>
      <c r="BF182" s="98"/>
      <c r="BG182" s="98"/>
      <c r="BH182" s="98"/>
      <c r="BI182" s="97" cm="1">
        <f t="array" ref="BI182">SUM(IF('HABILITADOS Y RECHAZADOS LOTE 1'!$AX182:$BH182&lt;&gt;"", 'HABILITADOS Y RECHAZADOS LOTE 1'!$AX182:$BH182, 0))</f>
        <v>0</v>
      </c>
      <c r="BJ182" s="98" t="s">
        <v>535</v>
      </c>
      <c r="BK182" s="98" t="s">
        <v>85</v>
      </c>
      <c r="BL182" s="117" t="s">
        <v>85</v>
      </c>
    </row>
    <row r="183" spans="1:64" s="52" customFormat="1" ht="41.4" hidden="1">
      <c r="A183" s="93">
        <v>1181</v>
      </c>
      <c r="B183" s="123" t="s">
        <v>978</v>
      </c>
      <c r="C183" s="124" t="s">
        <v>979</v>
      </c>
      <c r="D183" s="125" t="s">
        <v>89</v>
      </c>
      <c r="E183" s="126" t="s">
        <v>980</v>
      </c>
      <c r="F183" s="127" t="s">
        <v>77</v>
      </c>
      <c r="G183" s="127" t="s">
        <v>78</v>
      </c>
      <c r="H183" s="128" t="s">
        <v>79</v>
      </c>
      <c r="I183" s="129" t="s">
        <v>135</v>
      </c>
      <c r="J183" s="64" t="s">
        <v>980</v>
      </c>
      <c r="K183" s="129" t="s">
        <v>981</v>
      </c>
      <c r="L183" s="64" t="s">
        <v>2</v>
      </c>
      <c r="M183" s="64" t="s">
        <v>2</v>
      </c>
      <c r="N183" s="130" t="s">
        <v>91</v>
      </c>
      <c r="O183" s="64" t="s">
        <v>85</v>
      </c>
      <c r="P183" s="129" t="str" cm="1">
        <f t="array" ref="P183">_xlfn.TEXTJOIN(", ", TRUE, IF('HABILITADOS Y RECHAZADOS LOTE 1'!$Q183:$AN183="SI", 'HABILITADOS Y RECHAZADOS LOTE 1'!$Q$2:$AN$2, ""))</f>
        <v>Frutas frescas, Verduras, hortalizas y derivados</v>
      </c>
      <c r="Q183" s="96"/>
      <c r="R183" s="96"/>
      <c r="S183" s="96"/>
      <c r="T183" s="96"/>
      <c r="U183" s="96"/>
      <c r="V183" s="96"/>
      <c r="W183" s="96"/>
      <c r="X183" s="96"/>
      <c r="Y183" s="96"/>
      <c r="Z183" s="96"/>
      <c r="AA183" s="96" t="s">
        <v>2</v>
      </c>
      <c r="AB183" s="96"/>
      <c r="AC183" s="96"/>
      <c r="AD183" s="96"/>
      <c r="AE183" s="96"/>
      <c r="AF183" s="96"/>
      <c r="AG183" s="96"/>
      <c r="AH183" s="96"/>
      <c r="AI183" s="96"/>
      <c r="AJ183" s="96"/>
      <c r="AK183" s="96"/>
      <c r="AL183" s="96"/>
      <c r="AM183" s="96" t="s">
        <v>2</v>
      </c>
      <c r="AN183" s="96"/>
      <c r="AO183" s="96" t="s">
        <v>1</v>
      </c>
      <c r="AP183" s="96" t="s">
        <v>1</v>
      </c>
      <c r="AQ183" s="96" t="s">
        <v>1</v>
      </c>
      <c r="AR183" s="96" t="s">
        <v>1</v>
      </c>
      <c r="AS183" s="96" t="s">
        <v>1</v>
      </c>
      <c r="AT183" s="96" t="s">
        <v>1</v>
      </c>
      <c r="AU183" s="96" t="s">
        <v>1</v>
      </c>
      <c r="AV183" s="96" t="s">
        <v>1</v>
      </c>
      <c r="AW183" s="96" t="s">
        <v>92</v>
      </c>
      <c r="AX183" s="98">
        <v>0</v>
      </c>
      <c r="AY183" s="98">
        <v>6</v>
      </c>
      <c r="AZ183" s="98">
        <v>0</v>
      </c>
      <c r="BA183" s="98">
        <v>0</v>
      </c>
      <c r="BB183" s="98">
        <v>0</v>
      </c>
      <c r="BC183" s="98">
        <v>0</v>
      </c>
      <c r="BD183" s="98">
        <v>0</v>
      </c>
      <c r="BE183" s="98">
        <v>0</v>
      </c>
      <c r="BF183" s="98">
        <v>0</v>
      </c>
      <c r="BG183" s="98">
        <v>0.25</v>
      </c>
      <c r="BH183" s="98">
        <v>0</v>
      </c>
      <c r="BI183" s="97" cm="1">
        <f t="array" ref="BI183">SUM(IF('HABILITADOS Y RECHAZADOS LOTE 1'!$AX183:$BH183&lt;&gt;"", 'HABILITADOS Y RECHAZADOS LOTE 1'!$AX183:$BH183, 0))</f>
        <v>6.25</v>
      </c>
      <c r="BJ183" s="98" t="s">
        <v>229</v>
      </c>
      <c r="BK183" s="98" t="s">
        <v>85</v>
      </c>
      <c r="BL183" s="117" t="s">
        <v>85</v>
      </c>
    </row>
    <row r="184" spans="1:64" s="52" customFormat="1" ht="96.6" hidden="1">
      <c r="A184" s="93">
        <v>1182</v>
      </c>
      <c r="B184" s="123" t="s">
        <v>982</v>
      </c>
      <c r="C184" s="124" t="s">
        <v>983</v>
      </c>
      <c r="D184" s="125" t="s">
        <v>224</v>
      </c>
      <c r="E184" s="126" t="s">
        <v>984</v>
      </c>
      <c r="F184" s="127" t="s">
        <v>78</v>
      </c>
      <c r="G184" s="127" t="s">
        <v>77</v>
      </c>
      <c r="H184" s="128" t="s">
        <v>79</v>
      </c>
      <c r="I184" s="129" t="s">
        <v>209</v>
      </c>
      <c r="J184" s="64" t="s">
        <v>984</v>
      </c>
      <c r="K184" s="129" t="s">
        <v>985</v>
      </c>
      <c r="L184" s="64" t="s">
        <v>1</v>
      </c>
      <c r="M184" s="64" t="s">
        <v>1</v>
      </c>
      <c r="N184" s="130" t="s">
        <v>83</v>
      </c>
      <c r="O184" s="129" t="s">
        <v>986</v>
      </c>
      <c r="P184" s="64" t="s">
        <v>85</v>
      </c>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8"/>
      <c r="AY184" s="98"/>
      <c r="AZ184" s="98"/>
      <c r="BA184" s="98"/>
      <c r="BB184" s="98"/>
      <c r="BC184" s="98"/>
      <c r="BD184" s="98"/>
      <c r="BE184" s="98"/>
      <c r="BF184" s="98"/>
      <c r="BG184" s="98"/>
      <c r="BH184" s="98"/>
      <c r="BI184" s="97" cm="1">
        <f t="array" ref="BI184">SUM(IF('HABILITADOS Y RECHAZADOS LOTE 1'!$AX184:$BH184&lt;&gt;"", 'HABILITADOS Y RECHAZADOS LOTE 1'!$AX184:$BH184, 0))</f>
        <v>0</v>
      </c>
      <c r="BJ184" s="98" t="s">
        <v>153</v>
      </c>
      <c r="BK184" s="98" t="s">
        <v>85</v>
      </c>
      <c r="BL184" s="117" t="s">
        <v>85</v>
      </c>
    </row>
    <row r="185" spans="1:64" s="52" customFormat="1" ht="151.80000000000001" hidden="1">
      <c r="A185" s="93">
        <v>1183</v>
      </c>
      <c r="B185" s="123" t="s">
        <v>987</v>
      </c>
      <c r="C185" s="124" t="s">
        <v>988</v>
      </c>
      <c r="D185" s="125" t="s">
        <v>89</v>
      </c>
      <c r="E185" s="126" t="s">
        <v>989</v>
      </c>
      <c r="F185" s="133" t="s">
        <v>77</v>
      </c>
      <c r="G185" s="133" t="s">
        <v>78</v>
      </c>
      <c r="H185" s="128" t="s">
        <v>79</v>
      </c>
      <c r="I185" s="129" t="s">
        <v>990</v>
      </c>
      <c r="J185" s="64" t="s">
        <v>991</v>
      </c>
      <c r="K185" s="129" t="s">
        <v>992</v>
      </c>
      <c r="L185" s="64"/>
      <c r="M185" s="64" t="s">
        <v>2</v>
      </c>
      <c r="N185" s="130" t="s">
        <v>91</v>
      </c>
      <c r="O185" s="64" t="s">
        <v>85</v>
      </c>
      <c r="P185" s="129" t="str" cm="1">
        <f t="array" ref="P185">_xlfn.TEXTJOIN(", ", TRUE, IF('HABILITADOS Y RECHAZADOS LOTE 1'!$Q185:$AN185="SI", 'HABILITADOS Y RECHAZADOS LOTE 1'!$Q$2:$AN$2, ""))</f>
        <v>Alimentos nativos, Carnes Frescas (Refrigeradas o Congeladas), Derivados cárnicos,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185" s="96" t="s">
        <v>2</v>
      </c>
      <c r="R185" s="96" t="s">
        <v>2</v>
      </c>
      <c r="S185" s="96" t="s">
        <v>2</v>
      </c>
      <c r="T185" s="96" t="s">
        <v>2</v>
      </c>
      <c r="U185" s="96" t="s">
        <v>2</v>
      </c>
      <c r="V185" s="96" t="s">
        <v>2</v>
      </c>
      <c r="W185" s="96" t="s">
        <v>1</v>
      </c>
      <c r="X185" s="96" t="s">
        <v>2</v>
      </c>
      <c r="Y185" s="96" t="s">
        <v>2</v>
      </c>
      <c r="Z185" s="96" t="s">
        <v>2</v>
      </c>
      <c r="AA185" s="96" t="s">
        <v>2</v>
      </c>
      <c r="AB185" s="96" t="s">
        <v>2</v>
      </c>
      <c r="AC185" s="96" t="s">
        <v>2</v>
      </c>
      <c r="AD185" s="96" t="s">
        <v>2</v>
      </c>
      <c r="AE185" s="96" t="s">
        <v>2</v>
      </c>
      <c r="AF185" s="96" t="s">
        <v>2</v>
      </c>
      <c r="AG185" s="96" t="s">
        <v>2</v>
      </c>
      <c r="AH185" s="96" t="s">
        <v>2</v>
      </c>
      <c r="AI185" s="96" t="s">
        <v>2</v>
      </c>
      <c r="AJ185" s="96" t="s">
        <v>2</v>
      </c>
      <c r="AK185" s="96" t="s">
        <v>2</v>
      </c>
      <c r="AL185" s="96" t="s">
        <v>2</v>
      </c>
      <c r="AM185" s="96" t="s">
        <v>2</v>
      </c>
      <c r="AN185" s="96" t="s">
        <v>2</v>
      </c>
      <c r="AO185" s="96" t="s">
        <v>2</v>
      </c>
      <c r="AP185" s="96" t="s">
        <v>1</v>
      </c>
      <c r="AQ185" s="96" t="s">
        <v>1</v>
      </c>
      <c r="AR185" s="96" t="s">
        <v>2</v>
      </c>
      <c r="AS185" s="96" t="s">
        <v>1</v>
      </c>
      <c r="AT185" s="96" t="s">
        <v>2</v>
      </c>
      <c r="AU185" s="96" t="s">
        <v>2</v>
      </c>
      <c r="AV185" s="96" t="s">
        <v>1</v>
      </c>
      <c r="AW185" s="96" t="s">
        <v>92</v>
      </c>
      <c r="AX185" s="98">
        <v>0</v>
      </c>
      <c r="AY185" s="98">
        <v>6</v>
      </c>
      <c r="AZ185" s="98">
        <v>6</v>
      </c>
      <c r="BA185" s="98">
        <v>0</v>
      </c>
      <c r="BB185" s="98">
        <v>8</v>
      </c>
      <c r="BC185" s="98">
        <v>10</v>
      </c>
      <c r="BD185" s="98">
        <v>10</v>
      </c>
      <c r="BE185" s="98">
        <v>0</v>
      </c>
      <c r="BF185" s="98">
        <v>0.25</v>
      </c>
      <c r="BG185" s="98">
        <v>0.25</v>
      </c>
      <c r="BH185" s="98">
        <v>0</v>
      </c>
      <c r="BI185" s="97" cm="1">
        <f t="array" ref="BI185">SUM(IF('HABILITADOS Y RECHAZADOS LOTE 1'!$AX185:$BH185&lt;&gt;"", 'HABILITADOS Y RECHAZADOS LOTE 1'!$AX185:$BH185, 0))</f>
        <v>40.5</v>
      </c>
      <c r="BJ185" s="100" t="s">
        <v>993</v>
      </c>
      <c r="BK185" s="98" t="s">
        <v>85</v>
      </c>
      <c r="BL185" s="117" t="s">
        <v>85</v>
      </c>
    </row>
    <row r="186" spans="1:64" s="52" customFormat="1" ht="27.6" hidden="1">
      <c r="A186" s="93">
        <v>1184</v>
      </c>
      <c r="B186" s="123" t="s">
        <v>994</v>
      </c>
      <c r="C186" s="124" t="s">
        <v>995</v>
      </c>
      <c r="D186" s="125" t="s">
        <v>89</v>
      </c>
      <c r="E186" s="126" t="s">
        <v>996</v>
      </c>
      <c r="F186" s="127" t="s">
        <v>77</v>
      </c>
      <c r="G186" s="127" t="s">
        <v>78</v>
      </c>
      <c r="H186" s="128" t="s">
        <v>79</v>
      </c>
      <c r="I186" s="129" t="s">
        <v>97</v>
      </c>
      <c r="J186" s="64" t="s">
        <v>996</v>
      </c>
      <c r="K186" s="129" t="s">
        <v>997</v>
      </c>
      <c r="L186" s="64" t="s">
        <v>1</v>
      </c>
      <c r="M186" s="64" t="s">
        <v>2</v>
      </c>
      <c r="N186" s="130" t="s">
        <v>91</v>
      </c>
      <c r="O186" s="64" t="s">
        <v>85</v>
      </c>
      <c r="P186" s="129" t="str" cm="1">
        <f t="array" ref="P186">_xlfn.TEXTJOIN(", ", TRUE, IF('HABILITADOS Y RECHAZADOS LOTE 1'!$Q186:$AN186="SI", 'HABILITADOS Y RECHAZADOS LOTE 1'!$Q$2:$AN$2, ""))</f>
        <v>Productos azucarados</v>
      </c>
      <c r="Q186" s="96" t="s">
        <v>1</v>
      </c>
      <c r="R186" s="96" t="s">
        <v>1</v>
      </c>
      <c r="S186" s="96" t="s">
        <v>1</v>
      </c>
      <c r="T186" s="96" t="s">
        <v>1</v>
      </c>
      <c r="U186" s="96" t="s">
        <v>1</v>
      </c>
      <c r="V186" s="96" t="s">
        <v>1</v>
      </c>
      <c r="W186" s="96" t="s">
        <v>1</v>
      </c>
      <c r="X186" s="96" t="s">
        <v>1</v>
      </c>
      <c r="Y186" s="96" t="s">
        <v>1</v>
      </c>
      <c r="Z186" s="96" t="s">
        <v>1</v>
      </c>
      <c r="AA186" s="96" t="s">
        <v>1</v>
      </c>
      <c r="AB186" s="96" t="s">
        <v>1</v>
      </c>
      <c r="AC186" s="96" t="s">
        <v>1</v>
      </c>
      <c r="AD186" s="96" t="s">
        <v>1</v>
      </c>
      <c r="AE186" s="96" t="s">
        <v>1</v>
      </c>
      <c r="AF186" s="96" t="s">
        <v>1</v>
      </c>
      <c r="AG186" s="96" t="s">
        <v>1</v>
      </c>
      <c r="AH186" s="96" t="s">
        <v>1</v>
      </c>
      <c r="AI186" s="96" t="s">
        <v>1</v>
      </c>
      <c r="AJ186" s="96" t="s">
        <v>1</v>
      </c>
      <c r="AK186" s="96" t="s">
        <v>1</v>
      </c>
      <c r="AL186" s="96" t="s">
        <v>2</v>
      </c>
      <c r="AM186" s="96" t="s">
        <v>1</v>
      </c>
      <c r="AN186" s="96" t="s">
        <v>1</v>
      </c>
      <c r="AO186" s="96" t="s">
        <v>1</v>
      </c>
      <c r="AP186" s="96" t="s">
        <v>1</v>
      </c>
      <c r="AQ186" s="96" t="s">
        <v>1</v>
      </c>
      <c r="AR186" s="96" t="s">
        <v>1</v>
      </c>
      <c r="AS186" s="96" t="s">
        <v>1</v>
      </c>
      <c r="AT186" s="96" t="s">
        <v>1</v>
      </c>
      <c r="AU186" s="96" t="s">
        <v>2</v>
      </c>
      <c r="AV186" s="96" t="s">
        <v>1</v>
      </c>
      <c r="AW186" s="96" t="s">
        <v>92</v>
      </c>
      <c r="AX186" s="98">
        <v>6</v>
      </c>
      <c r="AY186" s="98">
        <v>0</v>
      </c>
      <c r="AZ186" s="98">
        <v>0</v>
      </c>
      <c r="BA186" s="98">
        <v>0</v>
      </c>
      <c r="BB186" s="98">
        <v>0</v>
      </c>
      <c r="BC186" s="98">
        <v>10</v>
      </c>
      <c r="BD186" s="98">
        <v>0</v>
      </c>
      <c r="BE186" s="98">
        <v>0</v>
      </c>
      <c r="BF186" s="98">
        <v>0</v>
      </c>
      <c r="BG186" s="98">
        <v>0.25</v>
      </c>
      <c r="BH186" s="98">
        <v>0</v>
      </c>
      <c r="BI186" s="97" cm="1">
        <f t="array" ref="BI186">SUM(IF('HABILITADOS Y RECHAZADOS LOTE 1'!$AX186:$BH186&lt;&gt;"", 'HABILITADOS Y RECHAZADOS LOTE 1'!$AX186:$BH186, 0))</f>
        <v>16.25</v>
      </c>
      <c r="BJ186" s="98" t="s">
        <v>601</v>
      </c>
      <c r="BK186" s="98" t="s">
        <v>85</v>
      </c>
      <c r="BL186" s="117" t="s">
        <v>85</v>
      </c>
    </row>
    <row r="187" spans="1:64" s="52" customFormat="1" ht="151.80000000000001" hidden="1">
      <c r="A187" s="93">
        <v>1185</v>
      </c>
      <c r="B187" s="123" t="s">
        <v>998</v>
      </c>
      <c r="C187" s="124" t="s">
        <v>999</v>
      </c>
      <c r="D187" s="125" t="s">
        <v>75</v>
      </c>
      <c r="E187" s="130" t="s">
        <v>1000</v>
      </c>
      <c r="F187" s="127" t="s">
        <v>77</v>
      </c>
      <c r="G187" s="127" t="s">
        <v>78</v>
      </c>
      <c r="H187" s="128" t="s">
        <v>79</v>
      </c>
      <c r="I187" s="129" t="s">
        <v>1001</v>
      </c>
      <c r="J187" s="64" t="s">
        <v>1000</v>
      </c>
      <c r="K187" s="129" t="s">
        <v>1002</v>
      </c>
      <c r="L187" s="64"/>
      <c r="M187" s="64" t="s">
        <v>1</v>
      </c>
      <c r="N187" s="130" t="s">
        <v>83</v>
      </c>
      <c r="O187" s="137" t="s">
        <v>274</v>
      </c>
      <c r="P187" s="64" t="s">
        <v>85</v>
      </c>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8"/>
      <c r="AY187" s="98"/>
      <c r="AZ187" s="98"/>
      <c r="BA187" s="98"/>
      <c r="BB187" s="98"/>
      <c r="BC187" s="98"/>
      <c r="BD187" s="98"/>
      <c r="BE187" s="98"/>
      <c r="BF187" s="98"/>
      <c r="BG187" s="98"/>
      <c r="BH187" s="98"/>
      <c r="BI187" s="97" cm="1">
        <f t="array" ref="BI187">SUM(IF('HABILITADOS Y RECHAZADOS LOTE 1'!$AX187:$BH187&lt;&gt;"", 'HABILITADOS Y RECHAZADOS LOTE 1'!$AX187:$BH187, 0))</f>
        <v>0</v>
      </c>
      <c r="BJ187" s="98" t="s">
        <v>395</v>
      </c>
      <c r="BK187" s="98" t="s">
        <v>85</v>
      </c>
      <c r="BL187" s="117" t="s">
        <v>85</v>
      </c>
    </row>
    <row r="188" spans="1:64" s="52" customFormat="1" ht="41.4" hidden="1">
      <c r="A188" s="93">
        <v>1186</v>
      </c>
      <c r="B188" s="123" t="s">
        <v>1003</v>
      </c>
      <c r="C188" s="124" t="s">
        <v>1004</v>
      </c>
      <c r="D188" s="125" t="s">
        <v>75</v>
      </c>
      <c r="E188" s="130" t="s">
        <v>1005</v>
      </c>
      <c r="F188" s="127" t="s">
        <v>78</v>
      </c>
      <c r="G188" s="127" t="s">
        <v>78</v>
      </c>
      <c r="H188" s="128" t="s">
        <v>91</v>
      </c>
      <c r="I188" s="129"/>
      <c r="J188" s="64" t="s">
        <v>1005</v>
      </c>
      <c r="K188" s="129"/>
      <c r="L188" s="64"/>
      <c r="M188" s="64" t="s">
        <v>85</v>
      </c>
      <c r="N188" s="128" t="s">
        <v>91</v>
      </c>
      <c r="O188" s="64" t="s">
        <v>85</v>
      </c>
      <c r="P188" s="129" t="str" cm="1">
        <f t="array" ref="P188">_xlfn.TEXTJOIN(", ", TRUE, IF('HABILITADOS Y RECHAZADOS LOTE 1'!$Q188:$AN188="SI", 'HABILITADOS Y RECHAZADOS LOTE 1'!$Q$2:$AN$2, ""))</f>
        <v>Frutas frescas</v>
      </c>
      <c r="Q188" s="96"/>
      <c r="R188" s="96"/>
      <c r="S188" s="96"/>
      <c r="T188" s="96"/>
      <c r="U188" s="96"/>
      <c r="V188" s="96"/>
      <c r="W188" s="96"/>
      <c r="X188" s="96"/>
      <c r="Y188" s="96"/>
      <c r="Z188" s="96"/>
      <c r="AA188" s="96" t="s">
        <v>2</v>
      </c>
      <c r="AB188" s="96"/>
      <c r="AC188" s="96"/>
      <c r="AD188" s="96"/>
      <c r="AE188" s="96"/>
      <c r="AF188" s="96"/>
      <c r="AG188" s="96"/>
      <c r="AH188" s="96"/>
      <c r="AI188" s="96"/>
      <c r="AJ188" s="96"/>
      <c r="AK188" s="96"/>
      <c r="AL188" s="96"/>
      <c r="AM188" s="96"/>
      <c r="AN188" s="96"/>
      <c r="AO188" s="96" t="s">
        <v>1</v>
      </c>
      <c r="AP188" s="96" t="s">
        <v>1</v>
      </c>
      <c r="AQ188" s="96" t="s">
        <v>1</v>
      </c>
      <c r="AR188" s="96" t="s">
        <v>1</v>
      </c>
      <c r="AS188" s="96" t="s">
        <v>1</v>
      </c>
      <c r="AT188" s="96" t="s">
        <v>1</v>
      </c>
      <c r="AU188" s="96" t="s">
        <v>1</v>
      </c>
      <c r="AV188" s="96" t="s">
        <v>1</v>
      </c>
      <c r="AW188" s="96" t="s">
        <v>92</v>
      </c>
      <c r="AX188" s="98">
        <v>0</v>
      </c>
      <c r="AY188" s="98">
        <v>0</v>
      </c>
      <c r="AZ188" s="98">
        <v>0</v>
      </c>
      <c r="BA188" s="98">
        <v>0</v>
      </c>
      <c r="BB188" s="98">
        <v>0</v>
      </c>
      <c r="BC188" s="98">
        <v>0</v>
      </c>
      <c r="BD188" s="98">
        <v>0</v>
      </c>
      <c r="BE188" s="98">
        <v>0</v>
      </c>
      <c r="BF188" s="98">
        <v>0</v>
      </c>
      <c r="BG188" s="98">
        <v>0</v>
      </c>
      <c r="BH188" s="98">
        <v>0</v>
      </c>
      <c r="BI188" s="97" cm="1">
        <f t="array" ref="BI188">SUM(IF('HABILITADOS Y RECHAZADOS LOTE 1'!$AX188:$BH188&lt;&gt;"", 'HABILITADOS Y RECHAZADOS LOTE 1'!$AX188:$BH188, 0))</f>
        <v>0</v>
      </c>
      <c r="BJ188" s="98" t="s">
        <v>313</v>
      </c>
      <c r="BK188" s="98" t="s">
        <v>85</v>
      </c>
      <c r="BL188" s="117" t="s">
        <v>85</v>
      </c>
    </row>
    <row r="189" spans="1:64" s="52" customFormat="1" ht="110.4" hidden="1">
      <c r="A189" s="93">
        <v>1187</v>
      </c>
      <c r="B189" s="123" t="s">
        <v>1006</v>
      </c>
      <c r="C189" s="124" t="s">
        <v>1007</v>
      </c>
      <c r="D189" s="125" t="s">
        <v>75</v>
      </c>
      <c r="E189" s="126" t="s">
        <v>1008</v>
      </c>
      <c r="F189" s="133" t="s">
        <v>77</v>
      </c>
      <c r="G189" s="133" t="s">
        <v>78</v>
      </c>
      <c r="H189" s="128" t="s">
        <v>79</v>
      </c>
      <c r="I189" s="129" t="s">
        <v>1009</v>
      </c>
      <c r="J189" s="64">
        <v>13991400</v>
      </c>
      <c r="K189" s="129" t="s">
        <v>1010</v>
      </c>
      <c r="L189" s="64" t="s">
        <v>1</v>
      </c>
      <c r="M189" s="64" t="s">
        <v>1</v>
      </c>
      <c r="N189" s="130" t="s">
        <v>83</v>
      </c>
      <c r="O189" s="129" t="s">
        <v>1011</v>
      </c>
      <c r="P189" s="64" t="s">
        <v>85</v>
      </c>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8"/>
      <c r="AY189" s="98"/>
      <c r="AZ189" s="98"/>
      <c r="BA189" s="98"/>
      <c r="BB189" s="98"/>
      <c r="BC189" s="98"/>
      <c r="BD189" s="98"/>
      <c r="BE189" s="98"/>
      <c r="BF189" s="98"/>
      <c r="BG189" s="98"/>
      <c r="BH189" s="98"/>
      <c r="BI189" s="97" cm="1">
        <f t="array" ref="BI189">SUM(IF('HABILITADOS Y RECHAZADOS LOTE 1'!$AX189:$BH189&lt;&gt;"", 'HABILITADOS Y RECHAZADOS LOTE 1'!$AX189:$BH189, 0))</f>
        <v>0</v>
      </c>
      <c r="BJ189" s="98" t="s">
        <v>541</v>
      </c>
      <c r="BK189" s="98" t="s">
        <v>85</v>
      </c>
      <c r="BL189" s="117" t="s">
        <v>85</v>
      </c>
    </row>
    <row r="190" spans="1:64" s="52" customFormat="1" ht="193.2" hidden="1">
      <c r="A190" s="93">
        <v>1188</v>
      </c>
      <c r="B190" s="123" t="s">
        <v>73</v>
      </c>
      <c r="C190" s="124" t="s">
        <v>1012</v>
      </c>
      <c r="D190" s="125" t="s">
        <v>75</v>
      </c>
      <c r="E190" s="126" t="s">
        <v>1013</v>
      </c>
      <c r="F190" s="127" t="s">
        <v>77</v>
      </c>
      <c r="G190" s="127" t="s">
        <v>77</v>
      </c>
      <c r="H190" s="128" t="s">
        <v>79</v>
      </c>
      <c r="I190" s="129" t="s">
        <v>1014</v>
      </c>
      <c r="J190" s="64" t="s">
        <v>1013</v>
      </c>
      <c r="K190" s="129" t="s">
        <v>1015</v>
      </c>
      <c r="L190" s="64"/>
      <c r="M190" s="64" t="s">
        <v>1</v>
      </c>
      <c r="N190" s="130" t="s">
        <v>83</v>
      </c>
      <c r="O190" s="129" t="s">
        <v>1016</v>
      </c>
      <c r="P190" s="64" t="s">
        <v>85</v>
      </c>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8"/>
      <c r="AY190" s="98"/>
      <c r="AZ190" s="98"/>
      <c r="BA190" s="98"/>
      <c r="BB190" s="98"/>
      <c r="BC190" s="98"/>
      <c r="BD190" s="98"/>
      <c r="BE190" s="98"/>
      <c r="BF190" s="98"/>
      <c r="BG190" s="98"/>
      <c r="BH190" s="98"/>
      <c r="BI190" s="97" cm="1">
        <f t="array" ref="BI190">SUM(IF('HABILITADOS Y RECHAZADOS LOTE 1'!$AX190:$BH190&lt;&gt;"", 'HABILITADOS Y RECHAZADOS LOTE 1'!$AX190:$BH190, 0))</f>
        <v>0</v>
      </c>
      <c r="BJ190" s="98" t="s">
        <v>86</v>
      </c>
      <c r="BK190" s="98" t="s">
        <v>85</v>
      </c>
      <c r="BL190" s="117" t="s">
        <v>85</v>
      </c>
    </row>
    <row r="191" spans="1:64" s="52" customFormat="1" ht="69" hidden="1">
      <c r="A191" s="93">
        <v>1189</v>
      </c>
      <c r="B191" s="123" t="s">
        <v>1017</v>
      </c>
      <c r="C191" s="124" t="s">
        <v>1018</v>
      </c>
      <c r="D191" s="125" t="s">
        <v>89</v>
      </c>
      <c r="E191" s="126" t="s">
        <v>1019</v>
      </c>
      <c r="F191" s="127" t="s">
        <v>77</v>
      </c>
      <c r="G191" s="127" t="s">
        <v>78</v>
      </c>
      <c r="H191" s="128" t="s">
        <v>79</v>
      </c>
      <c r="I191" s="129" t="s">
        <v>1020</v>
      </c>
      <c r="J191" s="64" t="s">
        <v>1019</v>
      </c>
      <c r="K191" s="129" t="s">
        <v>1021</v>
      </c>
      <c r="L191" s="64" t="s">
        <v>1</v>
      </c>
      <c r="M191" s="64" t="s">
        <v>2</v>
      </c>
      <c r="N191" s="130" t="s">
        <v>91</v>
      </c>
      <c r="O191" s="64" t="s">
        <v>85</v>
      </c>
      <c r="P191" s="129" t="str" cm="1">
        <f t="array" ref="P191">_xlfn.TEXTJOIN(", ", TRUE, IF('HABILITADOS Y RECHAZADOS LOTE 1'!$Q191:$AN191="SI", 'HABILITADOS Y RECHAZADOS LOTE 1'!$Q$2:$AN$2, ""))</f>
        <v>Cereales y derivados, Frutas frescas, Leguminosas y derivados, Pescados y mariscos, Verduras, hortalizas y derivados</v>
      </c>
      <c r="Q191" s="96" t="s">
        <v>1</v>
      </c>
      <c r="R191" s="96" t="s">
        <v>1</v>
      </c>
      <c r="S191" s="96" t="s">
        <v>1</v>
      </c>
      <c r="T191" s="96" t="s">
        <v>1</v>
      </c>
      <c r="U191" s="96" t="s">
        <v>2</v>
      </c>
      <c r="V191" s="96" t="s">
        <v>1</v>
      </c>
      <c r="W191" s="96" t="s">
        <v>1</v>
      </c>
      <c r="X191" s="96" t="s">
        <v>1</v>
      </c>
      <c r="Y191" s="96" t="s">
        <v>1</v>
      </c>
      <c r="Z191" s="96" t="s">
        <v>1</v>
      </c>
      <c r="AA191" s="96" t="s">
        <v>2</v>
      </c>
      <c r="AB191" s="96" t="s">
        <v>1</v>
      </c>
      <c r="AC191" s="96" t="s">
        <v>1</v>
      </c>
      <c r="AD191" s="96" t="s">
        <v>1</v>
      </c>
      <c r="AE191" s="96" t="s">
        <v>1</v>
      </c>
      <c r="AF191" s="96" t="s">
        <v>1</v>
      </c>
      <c r="AG191" s="96" t="s">
        <v>1</v>
      </c>
      <c r="AH191" s="96" t="s">
        <v>1</v>
      </c>
      <c r="AI191" s="96" t="s">
        <v>1</v>
      </c>
      <c r="AJ191" s="96" t="s">
        <v>2</v>
      </c>
      <c r="AK191" s="96" t="s">
        <v>2</v>
      </c>
      <c r="AL191" s="96" t="s">
        <v>1</v>
      </c>
      <c r="AM191" s="96" t="s">
        <v>2</v>
      </c>
      <c r="AN191" s="96" t="s">
        <v>1</v>
      </c>
      <c r="AO191" s="96" t="s">
        <v>1</v>
      </c>
      <c r="AP191" s="96" t="s">
        <v>1</v>
      </c>
      <c r="AQ191" s="96" t="s">
        <v>1</v>
      </c>
      <c r="AR191" s="96" t="s">
        <v>1</v>
      </c>
      <c r="AS191" s="96" t="s">
        <v>1</v>
      </c>
      <c r="AT191" s="96" t="s">
        <v>1</v>
      </c>
      <c r="AU191" s="96" t="s">
        <v>2</v>
      </c>
      <c r="AV191" s="96" t="s">
        <v>1</v>
      </c>
      <c r="AW191" s="96" t="s">
        <v>92</v>
      </c>
      <c r="AX191" s="98">
        <v>0</v>
      </c>
      <c r="AY191" s="98">
        <v>6</v>
      </c>
      <c r="AZ191" s="98">
        <v>6</v>
      </c>
      <c r="BA191" s="98">
        <v>0</v>
      </c>
      <c r="BB191" s="98">
        <v>0</v>
      </c>
      <c r="BC191" s="98">
        <v>0</v>
      </c>
      <c r="BD191" s="98">
        <v>0</v>
      </c>
      <c r="BE191" s="98">
        <v>0</v>
      </c>
      <c r="BF191" s="98">
        <v>0</v>
      </c>
      <c r="BG191" s="98">
        <v>0.25</v>
      </c>
      <c r="BH191" s="98">
        <v>10</v>
      </c>
      <c r="BI191" s="97" cm="1">
        <f t="array" ref="BI191">SUM(IF('HABILITADOS Y RECHAZADOS LOTE 1'!$AX191:$BH191&lt;&gt;"", 'HABILITADOS Y RECHAZADOS LOTE 1'!$AX191:$BH191, 0))</f>
        <v>22.25</v>
      </c>
      <c r="BJ191" s="98" t="s">
        <v>229</v>
      </c>
      <c r="BK191" s="98" t="s">
        <v>85</v>
      </c>
      <c r="BL191" s="117" t="s">
        <v>85</v>
      </c>
    </row>
    <row r="192" spans="1:64" s="52" customFormat="1" ht="41.4" hidden="1">
      <c r="A192" s="93">
        <v>1190</v>
      </c>
      <c r="B192" s="123" t="s">
        <v>1022</v>
      </c>
      <c r="C192" s="124" t="s">
        <v>1023</v>
      </c>
      <c r="D192" s="125" t="s">
        <v>224</v>
      </c>
      <c r="E192" s="126" t="s">
        <v>1024</v>
      </c>
      <c r="F192" s="127" t="s">
        <v>77</v>
      </c>
      <c r="G192" s="127" t="s">
        <v>78</v>
      </c>
      <c r="H192" s="128" t="s">
        <v>79</v>
      </c>
      <c r="I192" s="129" t="s">
        <v>1025</v>
      </c>
      <c r="J192" s="64" t="s">
        <v>1024</v>
      </c>
      <c r="K192" s="129" t="s">
        <v>1026</v>
      </c>
      <c r="L192" s="64" t="s">
        <v>1</v>
      </c>
      <c r="M192" s="64" t="s">
        <v>2</v>
      </c>
      <c r="N192" s="130" t="s">
        <v>91</v>
      </c>
      <c r="O192" s="64" t="s">
        <v>85</v>
      </c>
      <c r="P192" s="129" t="str" cm="1">
        <f t="array" ref="P192">_xlfn.TEXTJOIN(", ", TRUE, IF('HABILITADOS Y RECHAZADOS LOTE 1'!$Q192:$AN192="SI", 'HABILITADOS Y RECHAZADOS LOTE 1'!$Q$2:$AN$2, ""))</f>
        <v>Carnes Frescas (Refrigeradas o Congeladas), Huevos, Frutas frescas, Verduras, hortalizas y derivados</v>
      </c>
      <c r="Q192" s="96" t="s">
        <v>1</v>
      </c>
      <c r="R192" s="96" t="s">
        <v>2</v>
      </c>
      <c r="S192" s="96" t="s">
        <v>1</v>
      </c>
      <c r="T192" s="96" t="s">
        <v>2</v>
      </c>
      <c r="U192" s="96" t="s">
        <v>1</v>
      </c>
      <c r="V192" s="96" t="s">
        <v>1</v>
      </c>
      <c r="W192" s="96" t="s">
        <v>1</v>
      </c>
      <c r="X192" s="96" t="s">
        <v>1</v>
      </c>
      <c r="Y192" s="96" t="s">
        <v>1</v>
      </c>
      <c r="Z192" s="96" t="s">
        <v>1</v>
      </c>
      <c r="AA192" s="96" t="s">
        <v>2</v>
      </c>
      <c r="AB192" s="96" t="s">
        <v>1</v>
      </c>
      <c r="AC192" s="96" t="s">
        <v>1</v>
      </c>
      <c r="AD192" s="96" t="s">
        <v>1</v>
      </c>
      <c r="AE192" s="96" t="s">
        <v>1</v>
      </c>
      <c r="AF192" s="96" t="s">
        <v>1</v>
      </c>
      <c r="AG192" s="96" t="s">
        <v>1</v>
      </c>
      <c r="AH192" s="96" t="s">
        <v>1</v>
      </c>
      <c r="AI192" s="96" t="s">
        <v>1</v>
      </c>
      <c r="AJ192" s="96" t="s">
        <v>1</v>
      </c>
      <c r="AK192" s="96" t="s">
        <v>1</v>
      </c>
      <c r="AL192" s="96" t="s">
        <v>1</v>
      </c>
      <c r="AM192" s="96" t="s">
        <v>2</v>
      </c>
      <c r="AN192" s="96" t="s">
        <v>1</v>
      </c>
      <c r="AO192" s="96" t="s">
        <v>2</v>
      </c>
      <c r="AP192" s="96" t="s">
        <v>2</v>
      </c>
      <c r="AQ192" s="96" t="s">
        <v>1</v>
      </c>
      <c r="AR192" s="96" t="s">
        <v>2</v>
      </c>
      <c r="AS192" s="96" t="s">
        <v>1</v>
      </c>
      <c r="AT192" s="96" t="s">
        <v>1</v>
      </c>
      <c r="AU192" s="96" t="s">
        <v>2</v>
      </c>
      <c r="AV192" s="96" t="s">
        <v>1</v>
      </c>
      <c r="AW192" s="96" t="s">
        <v>92</v>
      </c>
      <c r="AX192" s="98">
        <v>0</v>
      </c>
      <c r="AY192" s="98">
        <v>6</v>
      </c>
      <c r="AZ192" s="98">
        <v>0</v>
      </c>
      <c r="BA192" s="98">
        <v>0</v>
      </c>
      <c r="BB192" s="98">
        <v>0</v>
      </c>
      <c r="BC192" s="98">
        <v>10</v>
      </c>
      <c r="BD192" s="98">
        <v>0</v>
      </c>
      <c r="BE192" s="98">
        <v>0</v>
      </c>
      <c r="BF192" s="98">
        <v>0</v>
      </c>
      <c r="BG192" s="98">
        <v>0.25</v>
      </c>
      <c r="BH192" s="98">
        <v>10</v>
      </c>
      <c r="BI192" s="97" cm="1">
        <f t="array" ref="BI192">SUM(IF('HABILITADOS Y RECHAZADOS LOTE 1'!$AX192:$BH192&lt;&gt;"", 'HABILITADOS Y RECHAZADOS LOTE 1'!$AX192:$BH192, 0))</f>
        <v>26.25</v>
      </c>
      <c r="BJ192" s="98" t="s">
        <v>229</v>
      </c>
      <c r="BK192" s="98" t="s">
        <v>85</v>
      </c>
      <c r="BL192" s="117" t="s">
        <v>85</v>
      </c>
    </row>
    <row r="193" spans="1:64" s="52" customFormat="1" ht="41.4" hidden="1">
      <c r="A193" s="93">
        <v>1191</v>
      </c>
      <c r="B193" s="123" t="s">
        <v>269</v>
      </c>
      <c r="C193" s="124" t="s">
        <v>1027</v>
      </c>
      <c r="D193" s="125"/>
      <c r="E193" s="130" t="s">
        <v>1028</v>
      </c>
      <c r="F193" s="127" t="s">
        <v>77</v>
      </c>
      <c r="G193" s="127" t="s">
        <v>78</v>
      </c>
      <c r="H193" s="128" t="s">
        <v>79</v>
      </c>
      <c r="I193" s="129" t="s">
        <v>1029</v>
      </c>
      <c r="J193" s="64" t="s">
        <v>1028</v>
      </c>
      <c r="K193" s="129" t="s">
        <v>273</v>
      </c>
      <c r="L193" s="64"/>
      <c r="M193" s="64" t="s">
        <v>2</v>
      </c>
      <c r="N193" s="130" t="s">
        <v>91</v>
      </c>
      <c r="O193" s="64" t="s">
        <v>85</v>
      </c>
      <c r="P193" s="129" t="str" cm="1">
        <f t="array" ref="P193">_xlfn.TEXTJOIN(", ", TRUE, IF('HABILITADOS Y RECHAZADOS LOTE 1'!$Q193:$AN193="SI", 'HABILITADOS Y RECHAZADOS LOTE 1'!$Q$2:$AN$2, ""))</f>
        <v>Huevos</v>
      </c>
      <c r="Q193" s="96"/>
      <c r="R193" s="96"/>
      <c r="S193" s="96"/>
      <c r="T193" s="96" t="s">
        <v>2</v>
      </c>
      <c r="U193" s="96"/>
      <c r="V193" s="96"/>
      <c r="W193" s="96"/>
      <c r="X193" s="96"/>
      <c r="Y193" s="96"/>
      <c r="Z193" s="96"/>
      <c r="AA193" s="96"/>
      <c r="AB193" s="96"/>
      <c r="AC193" s="96"/>
      <c r="AD193" s="96"/>
      <c r="AE193" s="96"/>
      <c r="AF193" s="96"/>
      <c r="AG193" s="96"/>
      <c r="AH193" s="96"/>
      <c r="AI193" s="96"/>
      <c r="AJ193" s="96"/>
      <c r="AK193" s="96"/>
      <c r="AL193" s="96"/>
      <c r="AM193" s="96"/>
      <c r="AN193" s="96"/>
      <c r="AO193" s="96" t="s">
        <v>1</v>
      </c>
      <c r="AP193" s="96" t="s">
        <v>1</v>
      </c>
      <c r="AQ193" s="96" t="s">
        <v>1</v>
      </c>
      <c r="AR193" s="96" t="s">
        <v>1</v>
      </c>
      <c r="AS193" s="96" t="s">
        <v>1</v>
      </c>
      <c r="AT193" s="96" t="s">
        <v>1</v>
      </c>
      <c r="AU193" s="96" t="s">
        <v>2</v>
      </c>
      <c r="AV193" s="96" t="s">
        <v>1</v>
      </c>
      <c r="AW193" s="96" t="s">
        <v>99</v>
      </c>
      <c r="AX193" s="98">
        <v>0</v>
      </c>
      <c r="AY193" s="98">
        <v>0</v>
      </c>
      <c r="AZ193" s="98">
        <v>0</v>
      </c>
      <c r="BA193" s="98">
        <v>0</v>
      </c>
      <c r="BB193" s="98">
        <v>0</v>
      </c>
      <c r="BC193" s="98">
        <v>0</v>
      </c>
      <c r="BD193" s="98">
        <v>0</v>
      </c>
      <c r="BE193" s="98">
        <v>0</v>
      </c>
      <c r="BF193" s="98">
        <v>0.25</v>
      </c>
      <c r="BG193" s="98">
        <v>0.25</v>
      </c>
      <c r="BH193" s="98">
        <v>0</v>
      </c>
      <c r="BI193" s="97" cm="1">
        <f t="array" ref="BI193">SUM(IF('HABILITADOS Y RECHAZADOS LOTE 1'!$AX193:$BH193&lt;&gt;"", 'HABILITADOS Y RECHAZADOS LOTE 1'!$AX193:$BH193, 0))</f>
        <v>0.5</v>
      </c>
      <c r="BJ193" s="98" t="s">
        <v>153</v>
      </c>
      <c r="BK193" s="98" t="s">
        <v>85</v>
      </c>
      <c r="BL193" s="117" t="s">
        <v>85</v>
      </c>
    </row>
    <row r="194" spans="1:64" s="52" customFormat="1" ht="345" hidden="1">
      <c r="A194" s="93">
        <v>1192</v>
      </c>
      <c r="B194" s="123" t="s">
        <v>1030</v>
      </c>
      <c r="C194" s="124" t="s">
        <v>1031</v>
      </c>
      <c r="D194" s="125" t="s">
        <v>224</v>
      </c>
      <c r="E194" s="126" t="s">
        <v>1032</v>
      </c>
      <c r="F194" s="127" t="s">
        <v>77</v>
      </c>
      <c r="G194" s="127" t="s">
        <v>77</v>
      </c>
      <c r="H194" s="128" t="s">
        <v>79</v>
      </c>
      <c r="I194" s="129" t="s">
        <v>1033</v>
      </c>
      <c r="J194" s="64" t="s">
        <v>1032</v>
      </c>
      <c r="K194" s="129" t="s">
        <v>1034</v>
      </c>
      <c r="L194" s="64" t="s">
        <v>1</v>
      </c>
      <c r="M194" s="64" t="s">
        <v>2</v>
      </c>
      <c r="N194" s="130" t="s">
        <v>147</v>
      </c>
      <c r="O194" s="129" t="s">
        <v>1035</v>
      </c>
      <c r="P194" s="129" t="str" cm="1">
        <f t="array" ref="P194">_xlfn.TEXTJOIN(", ", TRUE, IF('HABILITADOS Y RECHAZADOS LOTE 1'!$Q194:$AN194="SI", "'"&amp;'HABILITADOS Y RECHAZADOS LOTE 1'!$Q$2:$AN$2&amp;"'", ""))</f>
        <v>'Carnes Frescas (Refrigeradas o Congeladas)', 'Huevos', 'Alimentos manufacturados', 'Conservas de frutas/ hortalizas/ leguminosas', 'Especias y derivados', 'Frutas frescas', 'Fruta procesada', 'Amasijos', 'Galletas', 'Productos de panificación', 'Grasas, aceites y derivados', 'Quesos', 'Leguminosas y derivados', 'Pescados y mariscos', 'Productos azucarados', 'Verduras, hortalizas y derivados', 'Bebidas'</v>
      </c>
      <c r="Q194" s="96" t="s">
        <v>1</v>
      </c>
      <c r="R194" s="96" t="s">
        <v>2</v>
      </c>
      <c r="S194" s="96" t="s">
        <v>1</v>
      </c>
      <c r="T194" s="96" t="s">
        <v>2</v>
      </c>
      <c r="U194" s="96" t="s">
        <v>1</v>
      </c>
      <c r="V194" s="96" t="s">
        <v>2</v>
      </c>
      <c r="W194" s="96" t="s">
        <v>1</v>
      </c>
      <c r="X194" s="96" t="s">
        <v>2</v>
      </c>
      <c r="Y194" s="96" t="s">
        <v>2</v>
      </c>
      <c r="Z194" s="96" t="s">
        <v>1</v>
      </c>
      <c r="AA194" s="96" t="s">
        <v>2</v>
      </c>
      <c r="AB194" s="96" t="s">
        <v>2</v>
      </c>
      <c r="AC194" s="96" t="s">
        <v>2</v>
      </c>
      <c r="AD194" s="96" t="s">
        <v>2</v>
      </c>
      <c r="AE194" s="96" t="s">
        <v>2</v>
      </c>
      <c r="AF194" s="96" t="s">
        <v>2</v>
      </c>
      <c r="AG194" s="96" t="s">
        <v>1</v>
      </c>
      <c r="AH194" s="96" t="s">
        <v>1</v>
      </c>
      <c r="AI194" s="96" t="s">
        <v>2</v>
      </c>
      <c r="AJ194" s="96" t="s">
        <v>2</v>
      </c>
      <c r="AK194" s="96" t="s">
        <v>2</v>
      </c>
      <c r="AL194" s="96" t="s">
        <v>2</v>
      </c>
      <c r="AM194" s="96" t="s">
        <v>2</v>
      </c>
      <c r="AN194" s="96" t="s">
        <v>2</v>
      </c>
      <c r="AO194" s="96" t="s">
        <v>2</v>
      </c>
      <c r="AP194" s="96" t="s">
        <v>1</v>
      </c>
      <c r="AQ194" s="96" t="s">
        <v>1</v>
      </c>
      <c r="AR194" s="96" t="s">
        <v>1</v>
      </c>
      <c r="AS194" s="96" t="s">
        <v>1</v>
      </c>
      <c r="AT194" s="96" t="s">
        <v>1</v>
      </c>
      <c r="AU194" s="96" t="s">
        <v>2</v>
      </c>
      <c r="AV194" s="96" t="s">
        <v>1</v>
      </c>
      <c r="AW194" s="96" t="s">
        <v>92</v>
      </c>
      <c r="AX194" s="98">
        <v>6</v>
      </c>
      <c r="AY194" s="98">
        <v>6</v>
      </c>
      <c r="AZ194" s="98">
        <v>6</v>
      </c>
      <c r="BA194" s="98">
        <v>6</v>
      </c>
      <c r="BB194" s="98">
        <v>0</v>
      </c>
      <c r="BC194" s="98">
        <v>0</v>
      </c>
      <c r="BD194" s="98">
        <v>0</v>
      </c>
      <c r="BE194" s="98">
        <v>0</v>
      </c>
      <c r="BF194" s="98">
        <v>0.25</v>
      </c>
      <c r="BG194" s="98">
        <v>0.25</v>
      </c>
      <c r="BH194" s="98">
        <v>0</v>
      </c>
      <c r="BI194" s="97" cm="1">
        <f t="array" ref="BI194">SUM(IF('HABILITADOS Y RECHAZADOS LOTE 1'!$AX194:$BH194&lt;&gt;"", 'HABILITADOS Y RECHAZADOS LOTE 1'!$AX194:$BH194, 0))</f>
        <v>24.5</v>
      </c>
      <c r="BJ194" s="98" t="s">
        <v>367</v>
      </c>
      <c r="BK194" s="98" t="s">
        <v>2</v>
      </c>
      <c r="BL194" s="117" t="s">
        <v>1036</v>
      </c>
    </row>
    <row r="195" spans="1:64" s="52" customFormat="1" ht="69" hidden="1">
      <c r="A195" s="93">
        <v>1193</v>
      </c>
      <c r="B195" s="123" t="s">
        <v>1037</v>
      </c>
      <c r="C195" s="124" t="s">
        <v>1038</v>
      </c>
      <c r="D195" s="125"/>
      <c r="E195" s="126" t="s">
        <v>1039</v>
      </c>
      <c r="F195" s="127" t="s">
        <v>77</v>
      </c>
      <c r="G195" s="127" t="s">
        <v>78</v>
      </c>
      <c r="H195" s="128" t="s">
        <v>79</v>
      </c>
      <c r="I195" s="129" t="s">
        <v>1040</v>
      </c>
      <c r="J195" s="64">
        <v>1110527366</v>
      </c>
      <c r="K195" s="129" t="s">
        <v>1041</v>
      </c>
      <c r="L195" s="64" t="s">
        <v>1</v>
      </c>
      <c r="M195" s="64" t="s">
        <v>2</v>
      </c>
      <c r="N195" s="130" t="s">
        <v>91</v>
      </c>
      <c r="O195" s="64" t="s">
        <v>85</v>
      </c>
      <c r="P195" s="129" t="str" cm="1">
        <f t="array" ref="P195">_xlfn.TEXTJOIN(", ", TRUE, IF('HABILITADOS Y RECHAZADOS LOTE 1'!$Q195:$AN195="SI", 'HABILITADOS Y RECHAZADOS LOTE 1'!$Q$2:$AN$2, ""))</f>
        <v>Huevos, Sector defensa, Leguminosas y derivados</v>
      </c>
      <c r="Q195" s="96" t="s">
        <v>1</v>
      </c>
      <c r="R195" s="96" t="s">
        <v>1</v>
      </c>
      <c r="S195" s="96" t="s">
        <v>1</v>
      </c>
      <c r="T195" s="96" t="s">
        <v>2</v>
      </c>
      <c r="U195" s="96" t="s">
        <v>1</v>
      </c>
      <c r="V195" s="96" t="s">
        <v>1</v>
      </c>
      <c r="W195" s="96" t="s">
        <v>1</v>
      </c>
      <c r="X195" s="96" t="s">
        <v>1</v>
      </c>
      <c r="Y195" s="96" t="s">
        <v>1</v>
      </c>
      <c r="Z195" s="96" t="s">
        <v>2</v>
      </c>
      <c r="AA195" s="96" t="s">
        <v>1</v>
      </c>
      <c r="AB195" s="96" t="s">
        <v>1</v>
      </c>
      <c r="AC195" s="96" t="s">
        <v>1</v>
      </c>
      <c r="AD195" s="96" t="s">
        <v>1</v>
      </c>
      <c r="AE195" s="96" t="s">
        <v>1</v>
      </c>
      <c r="AF195" s="96" t="s">
        <v>1</v>
      </c>
      <c r="AG195" s="96" t="s">
        <v>1</v>
      </c>
      <c r="AH195" s="96" t="s">
        <v>1</v>
      </c>
      <c r="AI195" s="96" t="s">
        <v>1</v>
      </c>
      <c r="AJ195" s="96" t="s">
        <v>2</v>
      </c>
      <c r="AK195" s="96" t="s">
        <v>1</v>
      </c>
      <c r="AL195" s="96" t="s">
        <v>1</v>
      </c>
      <c r="AM195" s="96" t="s">
        <v>1</v>
      </c>
      <c r="AN195" s="96" t="s">
        <v>1</v>
      </c>
      <c r="AO195" s="96" t="s">
        <v>1</v>
      </c>
      <c r="AP195" s="96" t="s">
        <v>1</v>
      </c>
      <c r="AQ195" s="96" t="s">
        <v>1</v>
      </c>
      <c r="AR195" s="96" t="s">
        <v>1</v>
      </c>
      <c r="AS195" s="96" t="s">
        <v>1</v>
      </c>
      <c r="AT195" s="96" t="s">
        <v>1</v>
      </c>
      <c r="AU195" s="96" t="s">
        <v>1</v>
      </c>
      <c r="AV195" s="96" t="s">
        <v>1</v>
      </c>
      <c r="AW195" s="96" t="s">
        <v>92</v>
      </c>
      <c r="AX195" s="98">
        <v>0</v>
      </c>
      <c r="AY195" s="98">
        <v>6</v>
      </c>
      <c r="AZ195" s="98">
        <v>0</v>
      </c>
      <c r="BA195" s="98">
        <v>0</v>
      </c>
      <c r="BB195" s="98">
        <v>0</v>
      </c>
      <c r="BC195" s="98">
        <v>0</v>
      </c>
      <c r="BD195" s="98">
        <v>0</v>
      </c>
      <c r="BE195" s="98">
        <v>0</v>
      </c>
      <c r="BF195" s="98">
        <v>0.25</v>
      </c>
      <c r="BG195" s="98">
        <v>0</v>
      </c>
      <c r="BH195" s="98">
        <v>0</v>
      </c>
      <c r="BI195" s="97" cm="1">
        <f t="array" ref="BI195">SUM(IF('HABILITADOS Y RECHAZADOS LOTE 1'!$AX195:$BH195&lt;&gt;"", 'HABILITADOS Y RECHAZADOS LOTE 1'!$AX195:$BH195, 0))</f>
        <v>6.25</v>
      </c>
      <c r="BJ195" s="98" t="s">
        <v>535</v>
      </c>
      <c r="BK195" s="98" t="s">
        <v>85</v>
      </c>
      <c r="BL195" s="117" t="s">
        <v>85</v>
      </c>
    </row>
    <row r="196" spans="1:64" s="52" customFormat="1" ht="82.8" hidden="1">
      <c r="A196" s="93">
        <v>1194</v>
      </c>
      <c r="B196" s="131" t="s">
        <v>1042</v>
      </c>
      <c r="C196" s="124" t="s">
        <v>1043</v>
      </c>
      <c r="D196" s="125" t="s">
        <v>89</v>
      </c>
      <c r="E196" s="126" t="s">
        <v>1044</v>
      </c>
      <c r="F196" s="127" t="s">
        <v>77</v>
      </c>
      <c r="G196" s="127" t="s">
        <v>77</v>
      </c>
      <c r="H196" s="128" t="s">
        <v>79</v>
      </c>
      <c r="I196" s="129" t="s">
        <v>1045</v>
      </c>
      <c r="J196" s="64" t="s">
        <v>1044</v>
      </c>
      <c r="K196" s="129" t="s">
        <v>1046</v>
      </c>
      <c r="L196" s="64" t="s">
        <v>1</v>
      </c>
      <c r="M196" s="64" t="s">
        <v>2</v>
      </c>
      <c r="N196" s="130" t="s">
        <v>91</v>
      </c>
      <c r="O196" s="64" t="s">
        <v>85</v>
      </c>
      <c r="P196" s="129" t="str" cm="1">
        <f t="array" ref="P196">_xlfn.TEXTJOIN(", ", TRUE, IF('HABILITADOS Y RECHAZADOS LOTE 1'!$Q196:$AN196="SI", 'HABILITADOS Y RECHAZADOS LOTE 1'!$Q$2:$AN$2, ""))</f>
        <v>Productos azucarados</v>
      </c>
      <c r="Q196" s="96"/>
      <c r="R196" s="96"/>
      <c r="S196" s="96"/>
      <c r="T196" s="96"/>
      <c r="U196" s="96"/>
      <c r="V196" s="96"/>
      <c r="W196" s="96"/>
      <c r="X196" s="96"/>
      <c r="Y196" s="96"/>
      <c r="Z196" s="96"/>
      <c r="AA196" s="96"/>
      <c r="AB196" s="96"/>
      <c r="AC196" s="96"/>
      <c r="AD196" s="96"/>
      <c r="AE196" s="96"/>
      <c r="AF196" s="96"/>
      <c r="AG196" s="96"/>
      <c r="AH196" s="96"/>
      <c r="AI196" s="96"/>
      <c r="AJ196" s="96"/>
      <c r="AK196" s="96"/>
      <c r="AL196" s="96" t="s">
        <v>2</v>
      </c>
      <c r="AM196" s="96"/>
      <c r="AN196" s="96"/>
      <c r="AO196" s="96" t="s">
        <v>1</v>
      </c>
      <c r="AP196" s="96" t="s">
        <v>1</v>
      </c>
      <c r="AQ196" s="96" t="s">
        <v>1</v>
      </c>
      <c r="AR196" s="96" t="s">
        <v>1</v>
      </c>
      <c r="AS196" s="96" t="s">
        <v>1</v>
      </c>
      <c r="AT196" s="96" t="s">
        <v>2</v>
      </c>
      <c r="AU196" s="96" t="s">
        <v>1</v>
      </c>
      <c r="AV196" s="96" t="s">
        <v>1</v>
      </c>
      <c r="AW196" s="96" t="s">
        <v>99</v>
      </c>
      <c r="AX196" s="98">
        <v>0</v>
      </c>
      <c r="AY196" s="98">
        <v>0</v>
      </c>
      <c r="AZ196" s="98">
        <v>0</v>
      </c>
      <c r="BA196" s="98">
        <v>0</v>
      </c>
      <c r="BB196" s="98">
        <v>0</v>
      </c>
      <c r="BC196" s="98">
        <v>0</v>
      </c>
      <c r="BD196" s="98">
        <v>0</v>
      </c>
      <c r="BE196" s="98">
        <v>0</v>
      </c>
      <c r="BF196" s="98">
        <v>0.25</v>
      </c>
      <c r="BG196" s="98">
        <v>0.25</v>
      </c>
      <c r="BH196" s="98">
        <v>0</v>
      </c>
      <c r="BI196" s="97" cm="1">
        <f t="array" ref="BI196">SUM(IF('HABILITADOS Y RECHAZADOS LOTE 1'!$AX196:$BH196&lt;&gt;"", 'HABILITADOS Y RECHAZADOS LOTE 1'!$AX196:$BH196, 0))</f>
        <v>0.5</v>
      </c>
      <c r="BJ196" s="98" t="s">
        <v>313</v>
      </c>
      <c r="BK196" s="98" t="s">
        <v>85</v>
      </c>
      <c r="BL196" s="117" t="s">
        <v>85</v>
      </c>
    </row>
    <row r="197" spans="1:64" s="52" customFormat="1" ht="262.2" hidden="1">
      <c r="A197" s="93">
        <v>1195</v>
      </c>
      <c r="B197" s="131" t="s">
        <v>1047</v>
      </c>
      <c r="C197" s="124" t="s">
        <v>1048</v>
      </c>
      <c r="D197" s="125" t="s">
        <v>75</v>
      </c>
      <c r="E197" s="130" t="s">
        <v>1049</v>
      </c>
      <c r="F197" s="127" t="s">
        <v>78</v>
      </c>
      <c r="G197" s="127" t="s">
        <v>77</v>
      </c>
      <c r="H197" s="128" t="s">
        <v>79</v>
      </c>
      <c r="I197" s="129" t="s">
        <v>1050</v>
      </c>
      <c r="J197" s="64" t="s">
        <v>1049</v>
      </c>
      <c r="K197" s="129" t="s">
        <v>1051</v>
      </c>
      <c r="L197" s="64" t="s">
        <v>1</v>
      </c>
      <c r="M197" s="64" t="s">
        <v>2</v>
      </c>
      <c r="N197" s="130" t="s">
        <v>147</v>
      </c>
      <c r="O197" s="129" t="s">
        <v>1052</v>
      </c>
      <c r="P197" s="129" t="str" cm="1">
        <f t="array" ref="P197">_xlfn.TEXTJOIN(", ", TRUE, IF('HABILITADOS Y RECHAZADOS LOTE 1'!$Q197:$AN197="SI", "'"&amp;'HABILITADOS Y RECHAZADOS LOTE 1'!$Q$2:$AN$2&amp;"'", ""))</f>
        <v>'Leguminosas y derivados', 'Verduras, hortalizas y derivados'</v>
      </c>
      <c r="Q197" s="96" t="s">
        <v>1</v>
      </c>
      <c r="R197" s="96" t="s">
        <v>1</v>
      </c>
      <c r="S197" s="96" t="s">
        <v>1</v>
      </c>
      <c r="T197" s="96" t="s">
        <v>1</v>
      </c>
      <c r="U197" s="96" t="s">
        <v>1</v>
      </c>
      <c r="V197" s="96" t="s">
        <v>1</v>
      </c>
      <c r="W197" s="96" t="s">
        <v>1</v>
      </c>
      <c r="X197" s="96" t="s">
        <v>1</v>
      </c>
      <c r="Y197" s="96" t="s">
        <v>1</v>
      </c>
      <c r="Z197" s="96" t="s">
        <v>1</v>
      </c>
      <c r="AA197" s="96" t="s">
        <v>1</v>
      </c>
      <c r="AB197" s="96" t="s">
        <v>1</v>
      </c>
      <c r="AC197" s="96" t="s">
        <v>1</v>
      </c>
      <c r="AD197" s="96" t="s">
        <v>1</v>
      </c>
      <c r="AE197" s="96" t="s">
        <v>1</v>
      </c>
      <c r="AF197" s="96" t="s">
        <v>1</v>
      </c>
      <c r="AG197" s="96" t="s">
        <v>1</v>
      </c>
      <c r="AH197" s="96" t="s">
        <v>1</v>
      </c>
      <c r="AI197" s="96" t="s">
        <v>1</v>
      </c>
      <c r="AJ197" s="96" t="s">
        <v>2</v>
      </c>
      <c r="AK197" s="96" t="s">
        <v>1</v>
      </c>
      <c r="AL197" s="96" t="s">
        <v>1</v>
      </c>
      <c r="AM197" s="96" t="s">
        <v>2</v>
      </c>
      <c r="AN197" s="96" t="s">
        <v>1</v>
      </c>
      <c r="AO197" s="96" t="s">
        <v>1</v>
      </c>
      <c r="AP197" s="96" t="s">
        <v>1</v>
      </c>
      <c r="AQ197" s="96" t="s">
        <v>1</v>
      </c>
      <c r="AR197" s="96" t="s">
        <v>1</v>
      </c>
      <c r="AS197" s="96" t="s">
        <v>1</v>
      </c>
      <c r="AT197" s="96" t="s">
        <v>1</v>
      </c>
      <c r="AU197" s="96" t="s">
        <v>1</v>
      </c>
      <c r="AV197" s="96" t="s">
        <v>1</v>
      </c>
      <c r="AW197" s="96" t="s">
        <v>92</v>
      </c>
      <c r="AX197" s="98">
        <v>6</v>
      </c>
      <c r="AY197" s="98">
        <v>6</v>
      </c>
      <c r="AZ197" s="98">
        <v>0</v>
      </c>
      <c r="BA197" s="98">
        <v>0</v>
      </c>
      <c r="BB197" s="98">
        <v>0</v>
      </c>
      <c r="BC197" s="98">
        <v>0</v>
      </c>
      <c r="BD197" s="98">
        <v>0</v>
      </c>
      <c r="BE197" s="98">
        <v>0</v>
      </c>
      <c r="BF197" s="98">
        <v>0</v>
      </c>
      <c r="BG197" s="98">
        <v>0</v>
      </c>
      <c r="BH197" s="98">
        <v>10</v>
      </c>
      <c r="BI197" s="97" cm="1">
        <f t="array" ref="BI197">SUM(IF('HABILITADOS Y RECHAZADOS LOTE 1'!$AX197:$BH197&lt;&gt;"", 'HABILITADOS Y RECHAZADOS LOTE 1'!$AX197:$BH197, 0))</f>
        <v>22</v>
      </c>
      <c r="BJ197" s="98" t="s">
        <v>159</v>
      </c>
      <c r="BK197" s="98" t="s">
        <v>1</v>
      </c>
      <c r="BL197" s="117" t="s">
        <v>1052</v>
      </c>
    </row>
    <row r="198" spans="1:64" s="52" customFormat="1" ht="82.8" hidden="1">
      <c r="A198" s="93">
        <v>1196</v>
      </c>
      <c r="B198" s="131" t="s">
        <v>1053</v>
      </c>
      <c r="C198" s="124" t="s">
        <v>1054</v>
      </c>
      <c r="D198" s="125" t="s">
        <v>89</v>
      </c>
      <c r="E198" s="126" t="s">
        <v>1055</v>
      </c>
      <c r="F198" s="127" t="s">
        <v>77</v>
      </c>
      <c r="G198" s="127" t="s">
        <v>77</v>
      </c>
      <c r="H198" s="128" t="s">
        <v>79</v>
      </c>
      <c r="I198" s="129" t="s">
        <v>738</v>
      </c>
      <c r="J198" s="64" t="s">
        <v>1055</v>
      </c>
      <c r="K198" s="129" t="s">
        <v>1056</v>
      </c>
      <c r="L198" s="64" t="s">
        <v>1</v>
      </c>
      <c r="M198" s="64" t="s">
        <v>2</v>
      </c>
      <c r="N198" s="130" t="s">
        <v>91</v>
      </c>
      <c r="O198" s="64" t="s">
        <v>85</v>
      </c>
      <c r="P198" s="129" t="str" cm="1">
        <f t="array" ref="P198">_xlfn.TEXTJOIN(", ", TRUE, IF('HABILITADOS Y RECHAZADOS LOTE 1'!$Q198:$AN198="SI", 'HABILITADOS Y RECHAZADOS LOTE 1'!$Q$2:$AN$2, ""))</f>
        <v>Carnes Frescas (Refrigeradas o Congeladas), Cereales y derivados, Grasas, aceites y derivados, Quesos, Leguminosas y derivados, Pescados y mariscos</v>
      </c>
      <c r="Q198" s="96"/>
      <c r="R198" s="96" t="s">
        <v>2</v>
      </c>
      <c r="S198" s="96"/>
      <c r="T198" s="96"/>
      <c r="U198" s="96" t="s">
        <v>2</v>
      </c>
      <c r="V198" s="96"/>
      <c r="W198" s="96"/>
      <c r="X198" s="96"/>
      <c r="Y198" s="96"/>
      <c r="Z198" s="96"/>
      <c r="AA198" s="96"/>
      <c r="AB198" s="96"/>
      <c r="AC198" s="96"/>
      <c r="AD198" s="96"/>
      <c r="AE198" s="96"/>
      <c r="AF198" s="96" t="s">
        <v>2</v>
      </c>
      <c r="AG198" s="96"/>
      <c r="AH198" s="96"/>
      <c r="AI198" s="96" t="s">
        <v>2</v>
      </c>
      <c r="AJ198" s="96" t="s">
        <v>2</v>
      </c>
      <c r="AK198" s="96" t="s">
        <v>2</v>
      </c>
      <c r="AL198" s="96"/>
      <c r="AM198" s="96"/>
      <c r="AN198" s="96"/>
      <c r="AO198" s="96" t="s">
        <v>1</v>
      </c>
      <c r="AP198" s="96" t="s">
        <v>1</v>
      </c>
      <c r="AQ198" s="96" t="s">
        <v>1</v>
      </c>
      <c r="AR198" s="96" t="s">
        <v>1</v>
      </c>
      <c r="AS198" s="96" t="s">
        <v>1</v>
      </c>
      <c r="AT198" s="96" t="s">
        <v>2</v>
      </c>
      <c r="AU198" s="96" t="s">
        <v>2</v>
      </c>
      <c r="AV198" s="96" t="s">
        <v>1</v>
      </c>
      <c r="AW198" s="96" t="s">
        <v>99</v>
      </c>
      <c r="AX198" s="98">
        <v>0</v>
      </c>
      <c r="AY198" s="98">
        <v>0</v>
      </c>
      <c r="AZ198" s="98">
        <v>0</v>
      </c>
      <c r="BA198" s="98">
        <v>0</v>
      </c>
      <c r="BB198" s="98">
        <v>0</v>
      </c>
      <c r="BC198" s="98">
        <v>0</v>
      </c>
      <c r="BD198" s="98">
        <v>0</v>
      </c>
      <c r="BE198" s="98">
        <v>0</v>
      </c>
      <c r="BF198" s="98">
        <v>0.25</v>
      </c>
      <c r="BG198" s="98">
        <v>0.25</v>
      </c>
      <c r="BH198" s="98">
        <v>0</v>
      </c>
      <c r="BI198" s="97" cm="1">
        <f t="array" ref="BI198">SUM(IF('HABILITADOS Y RECHAZADOS LOTE 1'!$AX198:$BH198&lt;&gt;"", 'HABILITADOS Y RECHAZADOS LOTE 1'!$AX198:$BH198, 0))</f>
        <v>0.5</v>
      </c>
      <c r="BJ198" s="98" t="s">
        <v>313</v>
      </c>
      <c r="BK198" s="98" t="s">
        <v>85</v>
      </c>
      <c r="BL198" s="117" t="s">
        <v>85</v>
      </c>
    </row>
    <row r="199" spans="1:64" s="52" customFormat="1" ht="198.75" hidden="1" customHeight="1">
      <c r="A199" s="93">
        <v>1197</v>
      </c>
      <c r="B199" s="131" t="s">
        <v>390</v>
      </c>
      <c r="C199" s="124" t="s">
        <v>1057</v>
      </c>
      <c r="D199" s="125" t="s">
        <v>89</v>
      </c>
      <c r="E199" s="126" t="s">
        <v>1058</v>
      </c>
      <c r="F199" s="127" t="s">
        <v>78</v>
      </c>
      <c r="G199" s="127" t="s">
        <v>77</v>
      </c>
      <c r="H199" s="128" t="s">
        <v>79</v>
      </c>
      <c r="I199" s="134" t="s">
        <v>1059</v>
      </c>
      <c r="J199" s="133" t="s">
        <v>1058</v>
      </c>
      <c r="K199" s="129" t="s">
        <v>1060</v>
      </c>
      <c r="L199" s="64" t="s">
        <v>1</v>
      </c>
      <c r="M199" s="64" t="s">
        <v>2</v>
      </c>
      <c r="N199" s="130" t="s">
        <v>91</v>
      </c>
      <c r="O199" s="64" t="s">
        <v>85</v>
      </c>
      <c r="P199" s="129" t="str" cm="1">
        <f t="array" ref="P199">_xlfn.TEXTJOIN(", ", TRUE, IF('HABILITADOS Y RECHAZADOS LOTE 1'!$Q199:$AN199="SI", 'HABILITADOS Y RECHAZADOS LOTE 1'!$Q$2:$AN$2, ""))</f>
        <v>Frutas frescas, Bebidas</v>
      </c>
      <c r="Q199" s="96"/>
      <c r="R199" s="96"/>
      <c r="S199" s="96"/>
      <c r="T199" s="96" t="s">
        <v>1</v>
      </c>
      <c r="U199" s="96" t="s">
        <v>1</v>
      </c>
      <c r="V199" s="96" t="s">
        <v>1</v>
      </c>
      <c r="W199" s="96"/>
      <c r="X199" s="96" t="s">
        <v>1</v>
      </c>
      <c r="Y199" s="96"/>
      <c r="Z199" s="96"/>
      <c r="AA199" s="96" t="s">
        <v>2</v>
      </c>
      <c r="AB199" s="96" t="s">
        <v>1</v>
      </c>
      <c r="AC199" s="96"/>
      <c r="AD199" s="96"/>
      <c r="AE199" s="96"/>
      <c r="AF199" s="96"/>
      <c r="AG199" s="96"/>
      <c r="AH199" s="96"/>
      <c r="AI199" s="96"/>
      <c r="AJ199" s="96"/>
      <c r="AK199" s="96"/>
      <c r="AL199" s="96"/>
      <c r="AM199" s="96" t="s">
        <v>1</v>
      </c>
      <c r="AN199" s="96" t="s">
        <v>2</v>
      </c>
      <c r="AO199" s="96" t="s">
        <v>1</v>
      </c>
      <c r="AP199" s="96" t="s">
        <v>1</v>
      </c>
      <c r="AQ199" s="96" t="s">
        <v>1</v>
      </c>
      <c r="AR199" s="96" t="s">
        <v>1</v>
      </c>
      <c r="AS199" s="96" t="s">
        <v>1</v>
      </c>
      <c r="AT199" s="96" t="s">
        <v>1</v>
      </c>
      <c r="AU199" s="96" t="s">
        <v>2</v>
      </c>
      <c r="AV199" s="96" t="s">
        <v>1</v>
      </c>
      <c r="AW199" s="96" t="s">
        <v>92</v>
      </c>
      <c r="AX199" s="98">
        <v>0</v>
      </c>
      <c r="AY199" s="98">
        <v>0</v>
      </c>
      <c r="AZ199" s="98">
        <v>0</v>
      </c>
      <c r="BA199" s="98">
        <v>0</v>
      </c>
      <c r="BB199" s="98">
        <v>0</v>
      </c>
      <c r="BC199" s="98">
        <v>0</v>
      </c>
      <c r="BD199" s="98">
        <v>0</v>
      </c>
      <c r="BE199" s="98">
        <v>0</v>
      </c>
      <c r="BF199" s="98">
        <v>0</v>
      </c>
      <c r="BG199" s="98">
        <v>0.25</v>
      </c>
      <c r="BH199" s="98">
        <v>0</v>
      </c>
      <c r="BI199" s="97" cm="1">
        <f t="array" ref="BI199">SUM(IF('HABILITADOS Y RECHAZADOS LOTE 1'!$AX199:$BH199&lt;&gt;"", 'HABILITADOS Y RECHAZADOS LOTE 1'!$AX199:$BH199, 0))</f>
        <v>0.25</v>
      </c>
      <c r="BJ199" s="98" t="s">
        <v>166</v>
      </c>
      <c r="BK199" s="98" t="s">
        <v>85</v>
      </c>
      <c r="BL199" s="117" t="s">
        <v>85</v>
      </c>
    </row>
    <row r="200" spans="1:64" s="52" customFormat="1" ht="151.80000000000001" hidden="1">
      <c r="A200" s="93">
        <v>1198</v>
      </c>
      <c r="B200" s="131" t="s">
        <v>1061</v>
      </c>
      <c r="C200" s="124" t="s">
        <v>1062</v>
      </c>
      <c r="D200" s="125" t="s">
        <v>224</v>
      </c>
      <c r="E200" s="126" t="s">
        <v>1063</v>
      </c>
      <c r="F200" s="127" t="s">
        <v>77</v>
      </c>
      <c r="G200" s="127" t="s">
        <v>78</v>
      </c>
      <c r="H200" s="128" t="s">
        <v>79</v>
      </c>
      <c r="I200" s="129" t="s">
        <v>1020</v>
      </c>
      <c r="J200" s="64" t="s">
        <v>1063</v>
      </c>
      <c r="K200" s="129" t="s">
        <v>1021</v>
      </c>
      <c r="L200" s="64" t="s">
        <v>1</v>
      </c>
      <c r="M200" s="64" t="s">
        <v>2</v>
      </c>
      <c r="N200" s="130" t="s">
        <v>91</v>
      </c>
      <c r="O200" s="64" t="s">
        <v>85</v>
      </c>
      <c r="P200" s="129" t="str" cm="1">
        <f t="array" ref="P200">_xlfn.TEXTJOIN(", ", TRUE, IF('HABILITADOS Y RECHAZADOS LOTE 1'!$Q200:$AN200="SI",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200" s="96" t="s">
        <v>2</v>
      </c>
      <c r="R200" s="96" t="s">
        <v>2</v>
      </c>
      <c r="S200" s="96" t="s">
        <v>2</v>
      </c>
      <c r="T200" s="96" t="s">
        <v>2</v>
      </c>
      <c r="U200" s="96" t="s">
        <v>2</v>
      </c>
      <c r="V200" s="96" t="s">
        <v>2</v>
      </c>
      <c r="W200" s="96" t="s">
        <v>2</v>
      </c>
      <c r="X200" s="96" t="s">
        <v>2</v>
      </c>
      <c r="Y200" s="96" t="s">
        <v>2</v>
      </c>
      <c r="Z200" s="96" t="s">
        <v>2</v>
      </c>
      <c r="AA200" s="96" t="s">
        <v>2</v>
      </c>
      <c r="AB200" s="96" t="s">
        <v>2</v>
      </c>
      <c r="AC200" s="96" t="s">
        <v>2</v>
      </c>
      <c r="AD200" s="96" t="s">
        <v>2</v>
      </c>
      <c r="AE200" s="96" t="s">
        <v>2</v>
      </c>
      <c r="AF200" s="96" t="s">
        <v>2</v>
      </c>
      <c r="AG200" s="96" t="s">
        <v>2</v>
      </c>
      <c r="AH200" s="96" t="s">
        <v>2</v>
      </c>
      <c r="AI200" s="96" t="s">
        <v>2</v>
      </c>
      <c r="AJ200" s="96" t="s">
        <v>2</v>
      </c>
      <c r="AK200" s="96" t="s">
        <v>2</v>
      </c>
      <c r="AL200" s="96" t="s">
        <v>2</v>
      </c>
      <c r="AM200" s="96" t="s">
        <v>2</v>
      </c>
      <c r="AN200" s="96" t="s">
        <v>2</v>
      </c>
      <c r="AO200" s="96" t="s">
        <v>1</v>
      </c>
      <c r="AP200" s="96" t="s">
        <v>1</v>
      </c>
      <c r="AQ200" s="96" t="s">
        <v>1</v>
      </c>
      <c r="AR200" s="96" t="s">
        <v>1</v>
      </c>
      <c r="AS200" s="96" t="s">
        <v>1</v>
      </c>
      <c r="AT200" s="96" t="s">
        <v>1</v>
      </c>
      <c r="AU200" s="96" t="s">
        <v>2</v>
      </c>
      <c r="AV200" s="96" t="s">
        <v>1</v>
      </c>
      <c r="AW200" s="96" t="s">
        <v>92</v>
      </c>
      <c r="AX200" s="98">
        <v>0</v>
      </c>
      <c r="AY200" s="98">
        <v>0</v>
      </c>
      <c r="AZ200" s="98">
        <v>0</v>
      </c>
      <c r="BA200" s="98">
        <v>0</v>
      </c>
      <c r="BB200" s="98">
        <v>0</v>
      </c>
      <c r="BC200" s="98">
        <v>0</v>
      </c>
      <c r="BD200" s="98">
        <v>0</v>
      </c>
      <c r="BE200" s="98">
        <v>0</v>
      </c>
      <c r="BF200" s="98">
        <v>0.25</v>
      </c>
      <c r="BG200" s="98">
        <v>0</v>
      </c>
      <c r="BH200" s="98">
        <v>0</v>
      </c>
      <c r="BI200" s="97" cm="1">
        <f t="array" ref="BI200">SUM(IF('HABILITADOS Y RECHAZADOS LOTE 1'!$AX200:$BH200&lt;&gt;"", 'HABILITADOS Y RECHAZADOS LOTE 1'!$AX200:$BH200, 0))</f>
        <v>0.25</v>
      </c>
      <c r="BJ200" s="98" t="s">
        <v>367</v>
      </c>
      <c r="BK200" s="98" t="s">
        <v>85</v>
      </c>
      <c r="BL200" s="117" t="s">
        <v>85</v>
      </c>
    </row>
    <row r="201" spans="1:64" s="52" customFormat="1" ht="276" hidden="1">
      <c r="A201" s="93">
        <v>1199</v>
      </c>
      <c r="B201" s="131" t="s">
        <v>1064</v>
      </c>
      <c r="C201" s="124" t="s">
        <v>1065</v>
      </c>
      <c r="D201" s="125" t="s">
        <v>224</v>
      </c>
      <c r="E201" s="126" t="s">
        <v>1066</v>
      </c>
      <c r="F201" s="127" t="s">
        <v>77</v>
      </c>
      <c r="G201" s="127" t="s">
        <v>78</v>
      </c>
      <c r="H201" s="128" t="s">
        <v>79</v>
      </c>
      <c r="I201" s="129" t="s">
        <v>990</v>
      </c>
      <c r="J201" s="64" t="s">
        <v>1066</v>
      </c>
      <c r="K201" s="129" t="s">
        <v>1067</v>
      </c>
      <c r="L201" s="64"/>
      <c r="M201" s="64" t="s">
        <v>2</v>
      </c>
      <c r="N201" s="130" t="s">
        <v>147</v>
      </c>
      <c r="O201" s="129" t="s">
        <v>1068</v>
      </c>
      <c r="P201" s="129" t="str" cm="1">
        <f t="array" ref="P201">_xlfn.TEXTJOIN(", ", TRUE, IF('HABILITADOS Y RECHAZADOS LOTE 1'!$Q201:$AN201="SI", "'"&amp;'HABILITADOS Y RECHAZADOS LOTE 1'!$Q$2:$AN$2&amp;"'", ""))</f>
        <v>'Carnes Frescas (Refrigeradas o Congeladas)', 'Derivados cárnicos', 'Huevos', 'Cereales y derivados', 'Alimentos manufacturados', 'Enlatados cárnicos y derivados', 'Conservas de frutas/ hortalizas/ leguminosas', 'Especias y derivados', 'Frutas frescas', 'Fruta procesada', 'Galletas', 'Productos de panificación', 'Grasas, aceites y derivados', 'Lácteos no fermentados', 'Lácteos fermentados', 'Quesos', 'Leguminosas y derivados', 'Pescados y mariscos', 'Productos azucarados', 'Verduras, hortalizas y derivados', 'Bebidas'</v>
      </c>
      <c r="Q201" s="96" t="s">
        <v>1</v>
      </c>
      <c r="R201" s="96" t="s">
        <v>2</v>
      </c>
      <c r="S201" s="96" t="s">
        <v>2</v>
      </c>
      <c r="T201" s="96" t="s">
        <v>2</v>
      </c>
      <c r="U201" s="96" t="s">
        <v>2</v>
      </c>
      <c r="V201" s="96" t="s">
        <v>2</v>
      </c>
      <c r="W201" s="96" t="s">
        <v>2</v>
      </c>
      <c r="X201" s="96" t="s">
        <v>2</v>
      </c>
      <c r="Y201" s="96" t="s">
        <v>2</v>
      </c>
      <c r="Z201" s="96" t="s">
        <v>1</v>
      </c>
      <c r="AA201" s="96" t="s">
        <v>2</v>
      </c>
      <c r="AB201" s="96" t="s">
        <v>2</v>
      </c>
      <c r="AC201" s="96" t="s">
        <v>1</v>
      </c>
      <c r="AD201" s="96" t="s">
        <v>2</v>
      </c>
      <c r="AE201" s="96" t="s">
        <v>2</v>
      </c>
      <c r="AF201" s="96" t="s">
        <v>2</v>
      </c>
      <c r="AG201" s="96" t="s">
        <v>2</v>
      </c>
      <c r="AH201" s="96" t="s">
        <v>2</v>
      </c>
      <c r="AI201" s="96" t="s">
        <v>2</v>
      </c>
      <c r="AJ201" s="96" t="s">
        <v>2</v>
      </c>
      <c r="AK201" s="96" t="s">
        <v>2</v>
      </c>
      <c r="AL201" s="96" t="s">
        <v>2</v>
      </c>
      <c r="AM201" s="96" t="s">
        <v>2</v>
      </c>
      <c r="AN201" s="96" t="s">
        <v>2</v>
      </c>
      <c r="AO201" s="96" t="s">
        <v>2</v>
      </c>
      <c r="AP201" s="96" t="s">
        <v>2</v>
      </c>
      <c r="AQ201" s="96" t="s">
        <v>1</v>
      </c>
      <c r="AR201" s="96" t="s">
        <v>1</v>
      </c>
      <c r="AS201" s="96" t="s">
        <v>1</v>
      </c>
      <c r="AT201" s="96" t="s">
        <v>1</v>
      </c>
      <c r="AU201" s="96" t="s">
        <v>2</v>
      </c>
      <c r="AV201" s="96" t="s">
        <v>1</v>
      </c>
      <c r="AW201" s="96" t="s">
        <v>92</v>
      </c>
      <c r="AX201" s="98">
        <v>6</v>
      </c>
      <c r="AY201" s="98">
        <v>6</v>
      </c>
      <c r="AZ201" s="98">
        <v>0</v>
      </c>
      <c r="BA201" s="98">
        <v>0</v>
      </c>
      <c r="BB201" s="98">
        <v>8</v>
      </c>
      <c r="BC201" s="98">
        <v>10</v>
      </c>
      <c r="BD201" s="98">
        <v>0</v>
      </c>
      <c r="BE201" s="98">
        <v>0</v>
      </c>
      <c r="BF201" s="98">
        <v>0.25</v>
      </c>
      <c r="BG201" s="98">
        <v>0.25</v>
      </c>
      <c r="BH201" s="98">
        <v>10</v>
      </c>
      <c r="BI201" s="97" cm="1">
        <f t="array" ref="BI201">SUM(IF('HABILITADOS Y RECHAZADOS LOTE 1'!$AX201:$BH201&lt;&gt;"", 'HABILITADOS Y RECHAZADOS LOTE 1'!$AX201:$BH201, 0))</f>
        <v>40.5</v>
      </c>
      <c r="BJ201" s="98" t="s">
        <v>86</v>
      </c>
      <c r="BK201" s="98" t="s">
        <v>2</v>
      </c>
      <c r="BL201" s="117" t="s">
        <v>1068</v>
      </c>
    </row>
    <row r="202" spans="1:64" s="52" customFormat="1" ht="303.60000000000002" hidden="1">
      <c r="A202" s="93">
        <v>1200</v>
      </c>
      <c r="B202" s="139" t="s">
        <v>1069</v>
      </c>
      <c r="C202" s="124" t="s">
        <v>1070</v>
      </c>
      <c r="D202" s="125" t="s">
        <v>89</v>
      </c>
      <c r="E202" s="126" t="s">
        <v>1071</v>
      </c>
      <c r="F202" s="127" t="s">
        <v>77</v>
      </c>
      <c r="G202" s="127" t="s">
        <v>78</v>
      </c>
      <c r="H202" s="128" t="s">
        <v>79</v>
      </c>
      <c r="I202" s="129" t="s">
        <v>1072</v>
      </c>
      <c r="J202" s="140" t="s">
        <v>1071</v>
      </c>
      <c r="K202" s="129" t="s">
        <v>1073</v>
      </c>
      <c r="L202" s="64" t="s">
        <v>1</v>
      </c>
      <c r="M202" s="64" t="s">
        <v>2</v>
      </c>
      <c r="N202" s="130" t="s">
        <v>147</v>
      </c>
      <c r="O202" s="129" t="s">
        <v>1074</v>
      </c>
      <c r="P202" s="129" t="str" cm="1">
        <f t="array" ref="P202">_xlfn.TEXTJOIN(", ", TRUE, IF('HABILITADOS Y RECHAZADOS LOTE 1'!$Q202:$AN202="SI", "'"&amp;'HABILITADOS Y RECHAZADOS LOTE 1'!$Q$2:$AN$2&amp;"'", ""))</f>
        <v>'Huevos', 'Cereales y derivados', 'Alimentos manufacturados', 'Conservas de frutas/ hortalizas/ leguminosas', 'Especias y derivados', 'Frutas frescas', 'Fruta procesada', 'Galletas', 'Productos de panificación', 'Grasas, aceites y derivados', 'Leguminosas y derivados', 'Productos azucarados', 'Verduras, hortalizas y derivados', 'Bebidas'</v>
      </c>
      <c r="Q202" s="96"/>
      <c r="R202" s="96"/>
      <c r="S202" s="96"/>
      <c r="T202" s="96" t="s">
        <v>2</v>
      </c>
      <c r="U202" s="96" t="s">
        <v>2</v>
      </c>
      <c r="V202" s="96" t="s">
        <v>2</v>
      </c>
      <c r="W202" s="96"/>
      <c r="X202" s="96" t="s">
        <v>2</v>
      </c>
      <c r="Y202" s="96" t="s">
        <v>2</v>
      </c>
      <c r="Z202" s="96"/>
      <c r="AA202" s="96" t="s">
        <v>2</v>
      </c>
      <c r="AB202" s="96" t="s">
        <v>2</v>
      </c>
      <c r="AC202" s="96"/>
      <c r="AD202" s="96" t="s">
        <v>2</v>
      </c>
      <c r="AE202" s="96" t="s">
        <v>2</v>
      </c>
      <c r="AF202" s="96" t="s">
        <v>2</v>
      </c>
      <c r="AG202" s="96"/>
      <c r="AH202" s="96"/>
      <c r="AI202" s="96"/>
      <c r="AJ202" s="96" t="s">
        <v>2</v>
      </c>
      <c r="AK202" s="96"/>
      <c r="AL202" s="96" t="s">
        <v>2</v>
      </c>
      <c r="AM202" s="96" t="s">
        <v>2</v>
      </c>
      <c r="AN202" s="96" t="s">
        <v>2</v>
      </c>
      <c r="AO202" s="96" t="s">
        <v>1</v>
      </c>
      <c r="AP202" s="96" t="s">
        <v>1</v>
      </c>
      <c r="AQ202" s="96" t="s">
        <v>1</v>
      </c>
      <c r="AR202" s="96" t="s">
        <v>1</v>
      </c>
      <c r="AS202" s="96" t="s">
        <v>1</v>
      </c>
      <c r="AT202" s="96" t="s">
        <v>1</v>
      </c>
      <c r="AU202" s="96" t="s">
        <v>2</v>
      </c>
      <c r="AV202" s="96" t="s">
        <v>1</v>
      </c>
      <c r="AW202" s="96" t="s">
        <v>92</v>
      </c>
      <c r="AX202" s="98">
        <v>0</v>
      </c>
      <c r="AY202" s="98">
        <v>0</v>
      </c>
      <c r="AZ202" s="98">
        <v>0</v>
      </c>
      <c r="BA202" s="98">
        <v>0</v>
      </c>
      <c r="BB202" s="98">
        <v>0</v>
      </c>
      <c r="BC202" s="98">
        <v>0</v>
      </c>
      <c r="BD202" s="98">
        <v>0</v>
      </c>
      <c r="BE202" s="98">
        <v>0</v>
      </c>
      <c r="BF202" s="98">
        <v>0</v>
      </c>
      <c r="BG202" s="98">
        <v>0.25</v>
      </c>
      <c r="BH202" s="98">
        <v>0</v>
      </c>
      <c r="BI202" s="97" cm="1">
        <f t="array" ref="BI202">SUM(IF('HABILITADOS Y RECHAZADOS LOTE 1'!$AX202:$BH202&lt;&gt;"", 'HABILITADOS Y RECHAZADOS LOTE 1'!$AX202:$BH202, 0))</f>
        <v>0.25</v>
      </c>
      <c r="BJ202" s="98" t="s">
        <v>229</v>
      </c>
      <c r="BK202" s="98" t="s">
        <v>2</v>
      </c>
      <c r="BL202" s="119" t="s">
        <v>1075</v>
      </c>
    </row>
    <row r="203" spans="1:64" s="52" customFormat="1" ht="69" hidden="1">
      <c r="A203" s="93">
        <v>1201</v>
      </c>
      <c r="B203" s="131" t="s">
        <v>1076</v>
      </c>
      <c r="C203" s="124" t="s">
        <v>1077</v>
      </c>
      <c r="D203" s="125" t="s">
        <v>224</v>
      </c>
      <c r="E203" s="126" t="s">
        <v>1078</v>
      </c>
      <c r="F203" s="127" t="s">
        <v>77</v>
      </c>
      <c r="G203" s="127" t="s">
        <v>77</v>
      </c>
      <c r="H203" s="128" t="s">
        <v>79</v>
      </c>
      <c r="I203" s="129" t="s">
        <v>1079</v>
      </c>
      <c r="J203" s="64" t="s">
        <v>1078</v>
      </c>
      <c r="K203" s="129" t="s">
        <v>1080</v>
      </c>
      <c r="L203" s="64" t="s">
        <v>1</v>
      </c>
      <c r="M203" s="64" t="s">
        <v>2</v>
      </c>
      <c r="N203" s="130" t="s">
        <v>91</v>
      </c>
      <c r="O203" s="64" t="s">
        <v>85</v>
      </c>
      <c r="P203" s="129" t="str" cm="1">
        <f t="array" ref="P203">_xlfn.TEXTJOIN(", ", TRUE, IF('HABILITADOS Y RECHAZADOS LOTE 1'!$Q203:$AN203="SI", 'HABILITADOS Y RECHAZADOS LOTE 1'!$Q$2:$AN$2, ""))</f>
        <v>Huevos, Verduras, hortalizas y derivados</v>
      </c>
      <c r="Q203" s="96" t="s">
        <v>1</v>
      </c>
      <c r="R203" s="96" t="s">
        <v>1</v>
      </c>
      <c r="S203" s="96" t="s">
        <v>1</v>
      </c>
      <c r="T203" s="96" t="s">
        <v>2</v>
      </c>
      <c r="U203" s="96" t="s">
        <v>1</v>
      </c>
      <c r="V203" s="96" t="s">
        <v>1</v>
      </c>
      <c r="W203" s="96" t="s">
        <v>1</v>
      </c>
      <c r="X203" s="96" t="s">
        <v>1</v>
      </c>
      <c r="Y203" s="96" t="s">
        <v>1</v>
      </c>
      <c r="Z203" s="96" t="s">
        <v>1</v>
      </c>
      <c r="AA203" s="96" t="s">
        <v>1</v>
      </c>
      <c r="AB203" s="96" t="s">
        <v>1</v>
      </c>
      <c r="AC203" s="96" t="s">
        <v>1</v>
      </c>
      <c r="AD203" s="96" t="s">
        <v>1</v>
      </c>
      <c r="AE203" s="96" t="s">
        <v>1</v>
      </c>
      <c r="AF203" s="96" t="s">
        <v>1</v>
      </c>
      <c r="AG203" s="96" t="s">
        <v>1</v>
      </c>
      <c r="AH203" s="96" t="s">
        <v>1</v>
      </c>
      <c r="AI203" s="96" t="s">
        <v>1</v>
      </c>
      <c r="AJ203" s="96" t="s">
        <v>1</v>
      </c>
      <c r="AK203" s="96" t="s">
        <v>1</v>
      </c>
      <c r="AL203" s="96" t="s">
        <v>1</v>
      </c>
      <c r="AM203" s="96" t="s">
        <v>2</v>
      </c>
      <c r="AN203" s="96" t="s">
        <v>1</v>
      </c>
      <c r="AO203" s="96" t="s">
        <v>2</v>
      </c>
      <c r="AP203" s="96" t="s">
        <v>1</v>
      </c>
      <c r="AQ203" s="96" t="s">
        <v>1</v>
      </c>
      <c r="AR203" s="96" t="s">
        <v>1</v>
      </c>
      <c r="AS203" s="96" t="s">
        <v>1</v>
      </c>
      <c r="AT203" s="96" t="s">
        <v>1</v>
      </c>
      <c r="AU203" s="96" t="s">
        <v>2</v>
      </c>
      <c r="AV203" s="96" t="s">
        <v>1</v>
      </c>
      <c r="AW203" s="96" t="s">
        <v>92</v>
      </c>
      <c r="AX203" s="98">
        <v>0</v>
      </c>
      <c r="AY203" s="98">
        <v>6</v>
      </c>
      <c r="AZ203" s="98">
        <v>0</v>
      </c>
      <c r="BA203" s="98">
        <v>6</v>
      </c>
      <c r="BB203" s="98">
        <v>0</v>
      </c>
      <c r="BC203" s="98">
        <v>0</v>
      </c>
      <c r="BD203" s="98">
        <v>0</v>
      </c>
      <c r="BE203" s="98">
        <v>0</v>
      </c>
      <c r="BF203" s="98">
        <v>0.25</v>
      </c>
      <c r="BG203" s="98">
        <v>0.25</v>
      </c>
      <c r="BH203" s="98">
        <v>10</v>
      </c>
      <c r="BI203" s="97" cm="1">
        <f t="array" ref="BI203">SUM(IF('HABILITADOS Y RECHAZADOS LOTE 1'!$AX203:$BH203&lt;&gt;"", 'HABILITADOS Y RECHAZADOS LOTE 1'!$AX203:$BH203, 0))</f>
        <v>22.5</v>
      </c>
      <c r="BJ203" s="98" t="s">
        <v>586</v>
      </c>
      <c r="BK203" s="98" t="s">
        <v>85</v>
      </c>
      <c r="BL203" s="117" t="s">
        <v>85</v>
      </c>
    </row>
    <row r="204" spans="1:64" s="52" customFormat="1" ht="96.6" hidden="1">
      <c r="A204" s="93">
        <v>1202</v>
      </c>
      <c r="B204" s="131" t="s">
        <v>1081</v>
      </c>
      <c r="C204" s="124" t="s">
        <v>1082</v>
      </c>
      <c r="D204" s="125" t="s">
        <v>224</v>
      </c>
      <c r="E204" s="126" t="s">
        <v>1083</v>
      </c>
      <c r="F204" s="127" t="s">
        <v>78</v>
      </c>
      <c r="G204" s="127" t="s">
        <v>77</v>
      </c>
      <c r="H204" s="128" t="s">
        <v>79</v>
      </c>
      <c r="I204" s="134" t="s">
        <v>1084</v>
      </c>
      <c r="J204" s="133" t="s">
        <v>1083</v>
      </c>
      <c r="K204" s="129" t="s">
        <v>1085</v>
      </c>
      <c r="L204" s="64" t="s">
        <v>1</v>
      </c>
      <c r="M204" s="64" t="s">
        <v>2</v>
      </c>
      <c r="N204" s="130" t="s">
        <v>91</v>
      </c>
      <c r="O204" s="64" t="s">
        <v>85</v>
      </c>
      <c r="P204" s="129" t="str" cm="1">
        <f t="array" ref="P204">_xlfn.TEXTJOIN(", ", TRUE, IF('HABILITADOS Y RECHAZADOS LOTE 1'!$Q204:$AN204="SI", 'HABILITADOS Y RECHAZADOS LOTE 1'!$Q$2:$AN$2, ""))</f>
        <v>Huevos, Frutas frescas, Verduras, hortalizas y derivados</v>
      </c>
      <c r="Q204" s="96" t="s">
        <v>1</v>
      </c>
      <c r="R204" s="96" t="s">
        <v>1</v>
      </c>
      <c r="S204" s="96" t="s">
        <v>1</v>
      </c>
      <c r="T204" s="96" t="s">
        <v>2</v>
      </c>
      <c r="U204" s="96" t="s">
        <v>1</v>
      </c>
      <c r="V204" s="96" t="s">
        <v>1</v>
      </c>
      <c r="W204" s="96" t="s">
        <v>1</v>
      </c>
      <c r="X204" s="96" t="s">
        <v>1</v>
      </c>
      <c r="Y204" s="96" t="s">
        <v>1</v>
      </c>
      <c r="Z204" s="96" t="s">
        <v>1</v>
      </c>
      <c r="AA204" s="96" t="s">
        <v>2</v>
      </c>
      <c r="AB204" s="96" t="s">
        <v>1</v>
      </c>
      <c r="AC204" s="96" t="s">
        <v>1</v>
      </c>
      <c r="AD204" s="96" t="s">
        <v>1</v>
      </c>
      <c r="AE204" s="96" t="s">
        <v>1</v>
      </c>
      <c r="AF204" s="96" t="s">
        <v>1</v>
      </c>
      <c r="AG204" s="96" t="s">
        <v>1</v>
      </c>
      <c r="AH204" s="96" t="s">
        <v>1</v>
      </c>
      <c r="AI204" s="96" t="s">
        <v>1</v>
      </c>
      <c r="AJ204" s="96" t="s">
        <v>1</v>
      </c>
      <c r="AK204" s="96" t="s">
        <v>1</v>
      </c>
      <c r="AL204" s="96" t="s">
        <v>1</v>
      </c>
      <c r="AM204" s="96" t="s">
        <v>2</v>
      </c>
      <c r="AN204" s="96" t="s">
        <v>1</v>
      </c>
      <c r="AO204" s="96" t="s">
        <v>1</v>
      </c>
      <c r="AP204" s="96" t="s">
        <v>1</v>
      </c>
      <c r="AQ204" s="96" t="s">
        <v>1</v>
      </c>
      <c r="AR204" s="96" t="s">
        <v>1</v>
      </c>
      <c r="AS204" s="96" t="s">
        <v>1</v>
      </c>
      <c r="AT204" s="96" t="s">
        <v>1</v>
      </c>
      <c r="AU204" s="96" t="s">
        <v>1</v>
      </c>
      <c r="AV204" s="96" t="s">
        <v>1</v>
      </c>
      <c r="AW204" s="96" t="s">
        <v>92</v>
      </c>
      <c r="AX204" s="98">
        <v>6</v>
      </c>
      <c r="AY204" s="98">
        <v>6</v>
      </c>
      <c r="AZ204" s="98">
        <v>0</v>
      </c>
      <c r="BA204" s="98">
        <v>0</v>
      </c>
      <c r="BB204" s="98">
        <v>0</v>
      </c>
      <c r="BC204" s="98">
        <v>0</v>
      </c>
      <c r="BD204" s="98">
        <v>0</v>
      </c>
      <c r="BE204" s="98">
        <v>0</v>
      </c>
      <c r="BF204" s="98">
        <v>0</v>
      </c>
      <c r="BG204" s="98">
        <v>0</v>
      </c>
      <c r="BH204" s="98">
        <v>10</v>
      </c>
      <c r="BI204" s="97" cm="1">
        <f t="array" ref="BI204">SUM(IF('HABILITADOS Y RECHAZADOS LOTE 1'!$AX204:$BH204&lt;&gt;"", 'HABILITADOS Y RECHAZADOS LOTE 1'!$AX204:$BH204, 0))</f>
        <v>22</v>
      </c>
      <c r="BJ204" s="98" t="s">
        <v>1086</v>
      </c>
      <c r="BK204" s="98" t="s">
        <v>85</v>
      </c>
      <c r="BL204" s="117" t="s">
        <v>85</v>
      </c>
    </row>
    <row r="205" spans="1:64" s="52" customFormat="1" ht="41.4" hidden="1">
      <c r="A205" s="93">
        <v>1203</v>
      </c>
      <c r="B205" s="131" t="s">
        <v>1087</v>
      </c>
      <c r="C205" s="124" t="s">
        <v>1088</v>
      </c>
      <c r="D205" s="125" t="s">
        <v>224</v>
      </c>
      <c r="E205" s="128" t="s">
        <v>1089</v>
      </c>
      <c r="F205" s="127" t="s">
        <v>78</v>
      </c>
      <c r="G205" s="127" t="s">
        <v>77</v>
      </c>
      <c r="H205" s="128" t="s">
        <v>79</v>
      </c>
      <c r="I205" s="134" t="s">
        <v>209</v>
      </c>
      <c r="J205" s="133" t="s">
        <v>1089</v>
      </c>
      <c r="K205" s="129" t="s">
        <v>1090</v>
      </c>
      <c r="L205" s="64" t="s">
        <v>1</v>
      </c>
      <c r="M205" s="64" t="s">
        <v>2</v>
      </c>
      <c r="N205" s="130" t="s">
        <v>91</v>
      </c>
      <c r="O205" s="64" t="s">
        <v>85</v>
      </c>
      <c r="P205" s="129" t="str" cm="1">
        <f t="array" ref="P205">_xlfn.TEXTJOIN(", ", TRUE, IF('HABILITADOS Y RECHAZADOS LOTE 1'!$Q205:$AN205="SI", 'HABILITADOS Y RECHAZADOS LOTE 1'!$Q$2:$AN$2, ""))</f>
        <v>Huevos, Verduras, hortalizas y derivados</v>
      </c>
      <c r="Q205" s="96" t="s">
        <v>1</v>
      </c>
      <c r="R205" s="96" t="s">
        <v>1</v>
      </c>
      <c r="S205" s="96" t="s">
        <v>1</v>
      </c>
      <c r="T205" s="96" t="s">
        <v>2</v>
      </c>
      <c r="U205" s="96" t="s">
        <v>1</v>
      </c>
      <c r="V205" s="96" t="s">
        <v>1</v>
      </c>
      <c r="W205" s="96" t="s">
        <v>1</v>
      </c>
      <c r="X205" s="96" t="s">
        <v>1</v>
      </c>
      <c r="Y205" s="96" t="s">
        <v>1</v>
      </c>
      <c r="Z205" s="96" t="s">
        <v>1</v>
      </c>
      <c r="AA205" s="96" t="s">
        <v>1</v>
      </c>
      <c r="AB205" s="96" t="s">
        <v>1</v>
      </c>
      <c r="AC205" s="96" t="s">
        <v>1</v>
      </c>
      <c r="AD205" s="96" t="s">
        <v>1</v>
      </c>
      <c r="AE205" s="96" t="s">
        <v>1</v>
      </c>
      <c r="AF205" s="96" t="s">
        <v>1</v>
      </c>
      <c r="AG205" s="96" t="s">
        <v>1</v>
      </c>
      <c r="AH205" s="96" t="s">
        <v>1</v>
      </c>
      <c r="AI205" s="96" t="s">
        <v>1</v>
      </c>
      <c r="AJ205" s="96" t="s">
        <v>1</v>
      </c>
      <c r="AK205" s="96" t="s">
        <v>1</v>
      </c>
      <c r="AL205" s="96" t="s">
        <v>1</v>
      </c>
      <c r="AM205" s="96" t="s">
        <v>2</v>
      </c>
      <c r="AN205" s="96" t="s">
        <v>1</v>
      </c>
      <c r="AO205" s="96" t="s">
        <v>1</v>
      </c>
      <c r="AP205" s="96" t="s">
        <v>1</v>
      </c>
      <c r="AQ205" s="96" t="s">
        <v>1</v>
      </c>
      <c r="AR205" s="96" t="s">
        <v>1</v>
      </c>
      <c r="AS205" s="96" t="s">
        <v>1</v>
      </c>
      <c r="AT205" s="96" t="s">
        <v>1</v>
      </c>
      <c r="AU205" s="96" t="s">
        <v>1</v>
      </c>
      <c r="AV205" s="96" t="s">
        <v>1</v>
      </c>
      <c r="AW205" s="96" t="s">
        <v>92</v>
      </c>
      <c r="AX205" s="98">
        <v>6</v>
      </c>
      <c r="AY205" s="98">
        <v>6</v>
      </c>
      <c r="AZ205" s="98">
        <v>0</v>
      </c>
      <c r="BA205" s="98">
        <v>0</v>
      </c>
      <c r="BB205" s="98">
        <v>0</v>
      </c>
      <c r="BC205" s="98">
        <v>0</v>
      </c>
      <c r="BD205" s="98">
        <v>0</v>
      </c>
      <c r="BE205" s="98">
        <v>0</v>
      </c>
      <c r="BF205" s="98">
        <v>0</v>
      </c>
      <c r="BG205" s="98">
        <v>0</v>
      </c>
      <c r="BH205" s="98">
        <v>10</v>
      </c>
      <c r="BI205" s="97" cm="1">
        <f t="array" ref="BI205">SUM(IF('HABILITADOS Y RECHAZADOS LOTE 1'!$AX205:$BH205&lt;&gt;"", 'HABILITADOS Y RECHAZADOS LOTE 1'!$AX205:$BH205, 0))</f>
        <v>22</v>
      </c>
      <c r="BJ205" s="98" t="s">
        <v>1086</v>
      </c>
      <c r="BK205" s="98" t="s">
        <v>85</v>
      </c>
      <c r="BL205" s="117" t="s">
        <v>85</v>
      </c>
    </row>
    <row r="206" spans="1:64" s="52" customFormat="1" ht="55.2" hidden="1">
      <c r="A206" s="93">
        <v>1204</v>
      </c>
      <c r="B206" s="131" t="s">
        <v>1091</v>
      </c>
      <c r="C206" s="124" t="s">
        <v>1092</v>
      </c>
      <c r="D206" s="125" t="s">
        <v>224</v>
      </c>
      <c r="E206" s="126" t="s">
        <v>1093</v>
      </c>
      <c r="F206" s="127" t="s">
        <v>77</v>
      </c>
      <c r="G206" s="127" t="s">
        <v>77</v>
      </c>
      <c r="H206" s="128" t="s">
        <v>79</v>
      </c>
      <c r="I206" s="129" t="s">
        <v>1094</v>
      </c>
      <c r="J206" s="64" t="s">
        <v>1095</v>
      </c>
      <c r="K206" s="129" t="s">
        <v>1096</v>
      </c>
      <c r="L206" s="64" t="s">
        <v>1</v>
      </c>
      <c r="M206" s="64" t="s">
        <v>2</v>
      </c>
      <c r="N206" s="130" t="s">
        <v>91</v>
      </c>
      <c r="O206" s="64" t="s">
        <v>85</v>
      </c>
      <c r="P206" s="129" t="str" cm="1">
        <f t="array" ref="P206">_xlfn.TEXTJOIN(", ", TRUE, IF('HABILITADOS Y RECHAZADOS LOTE 1'!$Q206:$AN206="SI", 'HABILITADOS Y RECHAZADOS LOTE 1'!$Q$2:$AN$2, ""))</f>
        <v>Huevos, Verduras, hortalizas y derivados</v>
      </c>
      <c r="Q206" s="96" t="s">
        <v>1</v>
      </c>
      <c r="R206" s="96" t="s">
        <v>1</v>
      </c>
      <c r="S206" s="96" t="s">
        <v>1</v>
      </c>
      <c r="T206" s="96" t="s">
        <v>2</v>
      </c>
      <c r="U206" s="96" t="s">
        <v>1</v>
      </c>
      <c r="V206" s="96" t="s">
        <v>1</v>
      </c>
      <c r="W206" s="96" t="s">
        <v>1</v>
      </c>
      <c r="X206" s="96" t="s">
        <v>1</v>
      </c>
      <c r="Y206" s="96" t="s">
        <v>1</v>
      </c>
      <c r="Z206" s="96" t="s">
        <v>1</v>
      </c>
      <c r="AA206" s="96" t="s">
        <v>1</v>
      </c>
      <c r="AB206" s="96" t="s">
        <v>1</v>
      </c>
      <c r="AC206" s="96" t="s">
        <v>1</v>
      </c>
      <c r="AD206" s="96" t="s">
        <v>1</v>
      </c>
      <c r="AE206" s="96" t="s">
        <v>1</v>
      </c>
      <c r="AF206" s="96" t="s">
        <v>1</v>
      </c>
      <c r="AG206" s="96" t="s">
        <v>1</v>
      </c>
      <c r="AH206" s="96" t="s">
        <v>1</v>
      </c>
      <c r="AI206" s="96" t="s">
        <v>1</v>
      </c>
      <c r="AJ206" s="96" t="s">
        <v>1</v>
      </c>
      <c r="AK206" s="96" t="s">
        <v>1</v>
      </c>
      <c r="AL206" s="96" t="s">
        <v>1</v>
      </c>
      <c r="AM206" s="96" t="s">
        <v>2</v>
      </c>
      <c r="AN206" s="96" t="s">
        <v>1</v>
      </c>
      <c r="AO206" s="96" t="s">
        <v>1</v>
      </c>
      <c r="AP206" s="96" t="s">
        <v>1</v>
      </c>
      <c r="AQ206" s="96" t="s">
        <v>1</v>
      </c>
      <c r="AR206" s="96" t="s">
        <v>1</v>
      </c>
      <c r="AS206" s="96" t="s">
        <v>1</v>
      </c>
      <c r="AT206" s="96" t="s">
        <v>1</v>
      </c>
      <c r="AU206" s="96" t="s">
        <v>1</v>
      </c>
      <c r="AV206" s="96" t="s">
        <v>1</v>
      </c>
      <c r="AW206" s="96" t="s">
        <v>92</v>
      </c>
      <c r="AX206" s="98">
        <v>6</v>
      </c>
      <c r="AY206" s="98">
        <v>6</v>
      </c>
      <c r="AZ206" s="98">
        <v>0</v>
      </c>
      <c r="BA206" s="98">
        <v>0</v>
      </c>
      <c r="BB206" s="98">
        <v>0</v>
      </c>
      <c r="BC206" s="98">
        <v>0</v>
      </c>
      <c r="BD206" s="98">
        <v>0</v>
      </c>
      <c r="BE206" s="98">
        <v>0</v>
      </c>
      <c r="BF206" s="98">
        <v>0</v>
      </c>
      <c r="BG206" s="98">
        <v>0</v>
      </c>
      <c r="BH206" s="98">
        <v>10</v>
      </c>
      <c r="BI206" s="97" cm="1">
        <f t="array" ref="BI206">SUM(IF('HABILITADOS Y RECHAZADOS LOTE 1'!$AX206:$BH206&lt;&gt;"", 'HABILITADOS Y RECHAZADOS LOTE 1'!$AX206:$BH206, 0))</f>
        <v>22</v>
      </c>
      <c r="BJ206" s="98" t="s">
        <v>1086</v>
      </c>
      <c r="BK206" s="98" t="s">
        <v>85</v>
      </c>
      <c r="BL206" s="117" t="s">
        <v>85</v>
      </c>
    </row>
    <row r="207" spans="1:64" s="52" customFormat="1" ht="69" hidden="1">
      <c r="A207" s="93">
        <v>1205</v>
      </c>
      <c r="B207" s="131" t="s">
        <v>1097</v>
      </c>
      <c r="C207" s="124" t="s">
        <v>1098</v>
      </c>
      <c r="D207" s="125" t="s">
        <v>89</v>
      </c>
      <c r="E207" s="126" t="s">
        <v>1099</v>
      </c>
      <c r="F207" s="127" t="s">
        <v>77</v>
      </c>
      <c r="G207" s="127" t="s">
        <v>77</v>
      </c>
      <c r="H207" s="128" t="s">
        <v>79</v>
      </c>
      <c r="I207" s="129" t="s">
        <v>1079</v>
      </c>
      <c r="J207" s="64" t="s">
        <v>1099</v>
      </c>
      <c r="K207" s="129" t="s">
        <v>1100</v>
      </c>
      <c r="L207" s="64" t="s">
        <v>1</v>
      </c>
      <c r="M207" s="64" t="s">
        <v>2</v>
      </c>
      <c r="N207" s="130" t="s">
        <v>91</v>
      </c>
      <c r="O207" s="64" t="s">
        <v>85</v>
      </c>
      <c r="P207" s="129" t="str" cm="1">
        <f t="array" ref="P207">_xlfn.TEXTJOIN(", ", TRUE, IF('HABILITADOS Y RECHAZADOS LOTE 1'!$Q207:$AN207="SI", 'HABILITADOS Y RECHAZADOS LOTE 1'!$Q$2:$AN$2, ""))</f>
        <v>Huevos, Frutas frescas, Verduras, hortalizas y derivados</v>
      </c>
      <c r="Q207" s="96" t="s">
        <v>1</v>
      </c>
      <c r="R207" s="96" t="s">
        <v>1</v>
      </c>
      <c r="S207" s="96" t="s">
        <v>1</v>
      </c>
      <c r="T207" s="96" t="s">
        <v>2</v>
      </c>
      <c r="U207" s="96" t="s">
        <v>1</v>
      </c>
      <c r="V207" s="96" t="s">
        <v>1</v>
      </c>
      <c r="W207" s="96" t="s">
        <v>1</v>
      </c>
      <c r="X207" s="96" t="s">
        <v>1</v>
      </c>
      <c r="Y207" s="96" t="s">
        <v>1</v>
      </c>
      <c r="Z207" s="96" t="s">
        <v>1</v>
      </c>
      <c r="AA207" s="96" t="s">
        <v>2</v>
      </c>
      <c r="AB207" s="96" t="s">
        <v>1</v>
      </c>
      <c r="AC207" s="96" t="s">
        <v>1</v>
      </c>
      <c r="AD207" s="96" t="s">
        <v>1</v>
      </c>
      <c r="AE207" s="96" t="s">
        <v>1</v>
      </c>
      <c r="AF207" s="96" t="s">
        <v>1</v>
      </c>
      <c r="AG207" s="96" t="s">
        <v>1</v>
      </c>
      <c r="AH207" s="96" t="s">
        <v>1</v>
      </c>
      <c r="AI207" s="96" t="s">
        <v>1</v>
      </c>
      <c r="AJ207" s="96" t="s">
        <v>1</v>
      </c>
      <c r="AK207" s="96" t="s">
        <v>1</v>
      </c>
      <c r="AL207" s="96" t="s">
        <v>1</v>
      </c>
      <c r="AM207" s="96" t="s">
        <v>2</v>
      </c>
      <c r="AN207" s="96" t="s">
        <v>1</v>
      </c>
      <c r="AO207" s="96" t="s">
        <v>1</v>
      </c>
      <c r="AP207" s="96" t="s">
        <v>1</v>
      </c>
      <c r="AQ207" s="96" t="s">
        <v>1</v>
      </c>
      <c r="AR207" s="96" t="s">
        <v>1</v>
      </c>
      <c r="AS207" s="96" t="s">
        <v>1</v>
      </c>
      <c r="AT207" s="96" t="s">
        <v>1</v>
      </c>
      <c r="AU207" s="96" t="s">
        <v>2</v>
      </c>
      <c r="AV207" s="96" t="s">
        <v>1</v>
      </c>
      <c r="AW207" s="96" t="s">
        <v>99</v>
      </c>
      <c r="AX207" s="98">
        <v>0</v>
      </c>
      <c r="AY207" s="98">
        <v>0</v>
      </c>
      <c r="AZ207" s="98">
        <v>0</v>
      </c>
      <c r="BA207" s="98">
        <v>0</v>
      </c>
      <c r="BB207" s="98">
        <v>0</v>
      </c>
      <c r="BC207" s="98">
        <v>0</v>
      </c>
      <c r="BD207" s="98">
        <v>0</v>
      </c>
      <c r="BE207" s="98">
        <v>0</v>
      </c>
      <c r="BF207" s="98">
        <v>0</v>
      </c>
      <c r="BG207" s="98">
        <v>0.25</v>
      </c>
      <c r="BH207" s="98">
        <v>0</v>
      </c>
      <c r="BI207" s="97" cm="1">
        <f t="array" ref="BI207">SUM(IF('HABILITADOS Y RECHAZADOS LOTE 1'!$AX207:$BH207&lt;&gt;"", 'HABILITADOS Y RECHAZADOS LOTE 1'!$AX207:$BH207, 0))</f>
        <v>0.25</v>
      </c>
      <c r="BJ207" s="98" t="s">
        <v>1086</v>
      </c>
      <c r="BK207" s="98" t="s">
        <v>85</v>
      </c>
      <c r="BL207" s="117" t="s">
        <v>85</v>
      </c>
    </row>
    <row r="208" spans="1:64" s="52" customFormat="1" ht="110.4" hidden="1">
      <c r="A208" s="93">
        <v>1206</v>
      </c>
      <c r="B208" s="131" t="s">
        <v>1101</v>
      </c>
      <c r="C208" s="124" t="s">
        <v>1102</v>
      </c>
      <c r="D208" s="125" t="s">
        <v>89</v>
      </c>
      <c r="E208" s="126" t="s">
        <v>1103</v>
      </c>
      <c r="F208" s="127" t="s">
        <v>77</v>
      </c>
      <c r="G208" s="127" t="s">
        <v>78</v>
      </c>
      <c r="H208" s="128" t="s">
        <v>79</v>
      </c>
      <c r="I208" s="134" t="s">
        <v>1104</v>
      </c>
      <c r="J208" s="133" t="s">
        <v>1103</v>
      </c>
      <c r="K208" s="129" t="s">
        <v>1105</v>
      </c>
      <c r="L208" s="64" t="s">
        <v>1</v>
      </c>
      <c r="M208" s="64" t="s">
        <v>1</v>
      </c>
      <c r="N208" s="130" t="s">
        <v>83</v>
      </c>
      <c r="O208" s="129" t="s">
        <v>1106</v>
      </c>
      <c r="P208" s="64" t="s">
        <v>85</v>
      </c>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8"/>
      <c r="AY208" s="98"/>
      <c r="AZ208" s="98"/>
      <c r="BA208" s="98"/>
      <c r="BB208" s="98"/>
      <c r="BC208" s="98"/>
      <c r="BD208" s="98"/>
      <c r="BE208" s="98"/>
      <c r="BF208" s="98"/>
      <c r="BG208" s="98"/>
      <c r="BH208" s="98"/>
      <c r="BI208" s="97" cm="1">
        <f t="array" ref="BI208">SUM(IF('HABILITADOS Y RECHAZADOS LOTE 1'!$AX208:$BH208&lt;&gt;"", 'HABILITADOS Y RECHAZADOS LOTE 1'!$AX208:$BH208, 0))</f>
        <v>0</v>
      </c>
      <c r="BJ208" s="98" t="s">
        <v>305</v>
      </c>
      <c r="BK208" s="98" t="s">
        <v>85</v>
      </c>
      <c r="BL208" s="117" t="s">
        <v>85</v>
      </c>
    </row>
    <row r="209" spans="1:64" s="52" customFormat="1" ht="55.2" hidden="1">
      <c r="A209" s="93">
        <v>1207</v>
      </c>
      <c r="B209" s="131" t="s">
        <v>1107</v>
      </c>
      <c r="C209" s="124" t="s">
        <v>1108</v>
      </c>
      <c r="D209" s="125" t="s">
        <v>89</v>
      </c>
      <c r="E209" s="126" t="s">
        <v>1109</v>
      </c>
      <c r="F209" s="127" t="s">
        <v>78</v>
      </c>
      <c r="G209" s="127" t="s">
        <v>77</v>
      </c>
      <c r="H209" s="128" t="s">
        <v>79</v>
      </c>
      <c r="I209" s="129" t="s">
        <v>209</v>
      </c>
      <c r="J209" s="64" t="s">
        <v>1109</v>
      </c>
      <c r="K209" s="129" t="s">
        <v>1110</v>
      </c>
      <c r="L209" s="64" t="s">
        <v>1</v>
      </c>
      <c r="M209" s="64" t="s">
        <v>2</v>
      </c>
      <c r="N209" s="130" t="s">
        <v>91</v>
      </c>
      <c r="O209" s="64" t="s">
        <v>85</v>
      </c>
      <c r="P209" s="129" t="str" cm="1">
        <f t="array" ref="P209">_xlfn.TEXTJOIN(", ", TRUE, IF('HABILITADOS Y RECHAZADOS LOTE 1'!$Q209:$AN209="SI", 'HABILITADOS Y RECHAZADOS LOTE 1'!$Q$2:$AN$2, ""))</f>
        <v>Carnes Frescas (Refrigeradas o Congeladas), Huevos, Conservas de frutas/ hortalizas/ leguminosas, Frutas frescas, Galletas, Leguminosas y derivados, Verduras, hortalizas y derivados</v>
      </c>
      <c r="Q209" s="96" t="s">
        <v>1</v>
      </c>
      <c r="R209" s="96" t="s">
        <v>2</v>
      </c>
      <c r="S209" s="96" t="s">
        <v>1</v>
      </c>
      <c r="T209" s="96" t="s">
        <v>2</v>
      </c>
      <c r="U209" s="96"/>
      <c r="V209" s="96" t="s">
        <v>1</v>
      </c>
      <c r="W209" s="96" t="s">
        <v>1</v>
      </c>
      <c r="X209" s="96" t="s">
        <v>2</v>
      </c>
      <c r="Y209" s="96" t="s">
        <v>1</v>
      </c>
      <c r="Z209" s="96" t="s">
        <v>1</v>
      </c>
      <c r="AA209" s="96" t="s">
        <v>2</v>
      </c>
      <c r="AB209" s="96" t="s">
        <v>1</v>
      </c>
      <c r="AC209" s="96" t="s">
        <v>1</v>
      </c>
      <c r="AD209" s="96" t="s">
        <v>2</v>
      </c>
      <c r="AE209" s="96" t="s">
        <v>1</v>
      </c>
      <c r="AF209" s="96" t="s">
        <v>1</v>
      </c>
      <c r="AG209" s="96" t="s">
        <v>1</v>
      </c>
      <c r="AH209" s="96" t="s">
        <v>1</v>
      </c>
      <c r="AI209" s="96" t="s">
        <v>1</v>
      </c>
      <c r="AJ209" s="96" t="s">
        <v>2</v>
      </c>
      <c r="AK209" s="96" t="s">
        <v>1</v>
      </c>
      <c r="AL209" s="96" t="s">
        <v>1</v>
      </c>
      <c r="AM209" s="96" t="s">
        <v>2</v>
      </c>
      <c r="AN209" s="96" t="s">
        <v>1</v>
      </c>
      <c r="AO209" s="96" t="s">
        <v>1</v>
      </c>
      <c r="AP209" s="96" t="s">
        <v>1</v>
      </c>
      <c r="AQ209" s="96" t="s">
        <v>1</v>
      </c>
      <c r="AR209" s="96" t="s">
        <v>1</v>
      </c>
      <c r="AS209" s="96" t="s">
        <v>1</v>
      </c>
      <c r="AT209" s="96" t="s">
        <v>1</v>
      </c>
      <c r="AU209" s="96" t="s">
        <v>2</v>
      </c>
      <c r="AV209" s="96" t="s">
        <v>1</v>
      </c>
      <c r="AW209" s="96" t="s">
        <v>99</v>
      </c>
      <c r="AX209" s="98">
        <v>0</v>
      </c>
      <c r="AY209" s="98">
        <v>0</v>
      </c>
      <c r="AZ209" s="98">
        <v>0</v>
      </c>
      <c r="BA209" s="98">
        <v>0</v>
      </c>
      <c r="BB209" s="98">
        <v>0</v>
      </c>
      <c r="BC209" s="98">
        <v>0</v>
      </c>
      <c r="BD209" s="98">
        <v>0</v>
      </c>
      <c r="BE209" s="98">
        <v>0</v>
      </c>
      <c r="BF209" s="98">
        <v>0</v>
      </c>
      <c r="BG209" s="98">
        <v>0.25</v>
      </c>
      <c r="BH209" s="98">
        <v>0</v>
      </c>
      <c r="BI209" s="97" cm="1">
        <f t="array" ref="BI209">SUM(IF('HABILITADOS Y RECHAZADOS LOTE 1'!$AX209:$BH209&lt;&gt;"", 'HABILITADOS Y RECHAZADOS LOTE 1'!$AX209:$BH209, 0))</f>
        <v>0.25</v>
      </c>
      <c r="BJ209" s="98" t="s">
        <v>1086</v>
      </c>
      <c r="BK209" s="98" t="s">
        <v>85</v>
      </c>
      <c r="BL209" s="117" t="s">
        <v>85</v>
      </c>
    </row>
    <row r="210" spans="1:64" s="52" customFormat="1" ht="82.8" hidden="1">
      <c r="A210" s="93">
        <v>1208</v>
      </c>
      <c r="B210" s="131" t="s">
        <v>1111</v>
      </c>
      <c r="C210" s="124" t="s">
        <v>1112</v>
      </c>
      <c r="D210" s="125" t="s">
        <v>89</v>
      </c>
      <c r="E210" s="126" t="s">
        <v>1113</v>
      </c>
      <c r="F210" s="127" t="s">
        <v>77</v>
      </c>
      <c r="G210" s="127" t="s">
        <v>77</v>
      </c>
      <c r="H210" s="128" t="s">
        <v>79</v>
      </c>
      <c r="I210" s="129" t="s">
        <v>1114</v>
      </c>
      <c r="J210" s="64" t="s">
        <v>1113</v>
      </c>
      <c r="K210" s="129" t="s">
        <v>1115</v>
      </c>
      <c r="L210" s="64" t="s">
        <v>2</v>
      </c>
      <c r="M210" s="64" t="s">
        <v>2</v>
      </c>
      <c r="N210" s="130" t="s">
        <v>91</v>
      </c>
      <c r="O210" s="64" t="s">
        <v>85</v>
      </c>
      <c r="P210" s="129" t="str" cm="1">
        <f t="array" ref="P210">_xlfn.TEXTJOIN(", ", TRUE, IF('HABILITADOS Y RECHAZADOS LOTE 1'!$Q210:$AN210="SI", 'HABILITADOS Y RECHAZADOS LOTE 1'!$Q$2:$AN$2, ""))</f>
        <v>Huevos, Verduras, hortalizas y derivados</v>
      </c>
      <c r="Q210" s="96" t="s">
        <v>1</v>
      </c>
      <c r="R210" s="96" t="s">
        <v>1</v>
      </c>
      <c r="S210" s="96" t="s">
        <v>1</v>
      </c>
      <c r="T210" s="96" t="s">
        <v>2</v>
      </c>
      <c r="U210" s="96" t="s">
        <v>1</v>
      </c>
      <c r="V210" s="96" t="s">
        <v>1</v>
      </c>
      <c r="W210" s="96" t="s">
        <v>1</v>
      </c>
      <c r="X210" s="96" t="s">
        <v>1</v>
      </c>
      <c r="Y210" s="96" t="s">
        <v>1</v>
      </c>
      <c r="Z210" s="96" t="s">
        <v>1</v>
      </c>
      <c r="AA210" s="96" t="s">
        <v>1</v>
      </c>
      <c r="AB210" s="96" t="s">
        <v>1</v>
      </c>
      <c r="AC210" s="96" t="s">
        <v>1</v>
      </c>
      <c r="AD210" s="96" t="s">
        <v>1</v>
      </c>
      <c r="AE210" s="96" t="s">
        <v>1</v>
      </c>
      <c r="AF210" s="96" t="s">
        <v>1</v>
      </c>
      <c r="AG210" s="96" t="s">
        <v>1</v>
      </c>
      <c r="AH210" s="96" t="s">
        <v>1</v>
      </c>
      <c r="AI210" s="96" t="s">
        <v>1</v>
      </c>
      <c r="AJ210" s="96" t="s">
        <v>1</v>
      </c>
      <c r="AK210" s="96" t="s">
        <v>1</v>
      </c>
      <c r="AL210" s="96" t="s">
        <v>1</v>
      </c>
      <c r="AM210" s="96" t="s">
        <v>2</v>
      </c>
      <c r="AN210" s="96" t="s">
        <v>1</v>
      </c>
      <c r="AO210" s="96" t="s">
        <v>1</v>
      </c>
      <c r="AP210" s="96" t="s">
        <v>1</v>
      </c>
      <c r="AQ210" s="96" t="s">
        <v>1</v>
      </c>
      <c r="AR210" s="96" t="s">
        <v>1</v>
      </c>
      <c r="AS210" s="96" t="s">
        <v>1</v>
      </c>
      <c r="AT210" s="96" t="s">
        <v>1</v>
      </c>
      <c r="AU210" s="96" t="s">
        <v>2</v>
      </c>
      <c r="AV210" s="96" t="s">
        <v>1</v>
      </c>
      <c r="AW210" s="96" t="s">
        <v>92</v>
      </c>
      <c r="AX210" s="98">
        <v>0</v>
      </c>
      <c r="AY210" s="98">
        <v>6</v>
      </c>
      <c r="AZ210" s="98">
        <v>0</v>
      </c>
      <c r="BA210" s="98">
        <v>0</v>
      </c>
      <c r="BB210" s="98">
        <v>0</v>
      </c>
      <c r="BC210" s="98">
        <v>0</v>
      </c>
      <c r="BD210" s="98">
        <v>0</v>
      </c>
      <c r="BE210" s="98">
        <v>0</v>
      </c>
      <c r="BF210" s="98">
        <v>0</v>
      </c>
      <c r="BG210" s="98">
        <v>0.25</v>
      </c>
      <c r="BH210" s="98">
        <v>10</v>
      </c>
      <c r="BI210" s="97" cm="1">
        <f t="array" ref="BI210">SUM(IF('HABILITADOS Y RECHAZADOS LOTE 1'!$AX210:$BH210&lt;&gt;"", 'HABILITADOS Y RECHAZADOS LOTE 1'!$AX210:$BH210, 0))</f>
        <v>16.25</v>
      </c>
      <c r="BJ210" s="98" t="s">
        <v>1116</v>
      </c>
      <c r="BK210" s="98" t="s">
        <v>85</v>
      </c>
      <c r="BL210" s="117" t="s">
        <v>85</v>
      </c>
    </row>
    <row r="211" spans="1:64" s="52" customFormat="1" ht="82.8" hidden="1">
      <c r="A211" s="93">
        <v>1209</v>
      </c>
      <c r="B211" s="131" t="s">
        <v>1117</v>
      </c>
      <c r="C211" s="124" t="s">
        <v>1118</v>
      </c>
      <c r="D211" s="125" t="s">
        <v>89</v>
      </c>
      <c r="E211" s="126" t="s">
        <v>1119</v>
      </c>
      <c r="F211" s="127" t="s">
        <v>78</v>
      </c>
      <c r="G211" s="127" t="s">
        <v>77</v>
      </c>
      <c r="H211" s="128" t="s">
        <v>79</v>
      </c>
      <c r="I211" s="129" t="s">
        <v>209</v>
      </c>
      <c r="J211" s="64" t="s">
        <v>1119</v>
      </c>
      <c r="K211" s="129" t="s">
        <v>1120</v>
      </c>
      <c r="L211" s="64" t="s">
        <v>1</v>
      </c>
      <c r="M211" s="64" t="s">
        <v>2</v>
      </c>
      <c r="N211" s="130" t="s">
        <v>91</v>
      </c>
      <c r="O211" s="64" t="s">
        <v>85</v>
      </c>
      <c r="P211" s="129" t="str" cm="1">
        <f t="array" ref="P211">_xlfn.TEXTJOIN(", ", TRUE, IF('HABILITADOS Y RECHAZADOS LOTE 1'!$Q211:$AN211="SI", 'HABILITADOS Y RECHAZADOS LOTE 1'!$Q$2:$AN$2, ""))</f>
        <v>Alimentos nativos, Cereales y derivados, Amasijos, Productos de panificación</v>
      </c>
      <c r="Q211" s="96" t="s">
        <v>2</v>
      </c>
      <c r="R211" s="96" t="s">
        <v>1</v>
      </c>
      <c r="S211" s="96" t="s">
        <v>1</v>
      </c>
      <c r="T211" s="96" t="s">
        <v>1</v>
      </c>
      <c r="U211" s="96" t="s">
        <v>2</v>
      </c>
      <c r="V211" s="96" t="s">
        <v>1</v>
      </c>
      <c r="W211" s="96" t="s">
        <v>1</v>
      </c>
      <c r="X211" s="96" t="s">
        <v>1</v>
      </c>
      <c r="Y211" s="96" t="s">
        <v>1</v>
      </c>
      <c r="Z211" s="96" t="s">
        <v>1</v>
      </c>
      <c r="AA211" s="96" t="s">
        <v>1</v>
      </c>
      <c r="AB211" s="96" t="s">
        <v>1</v>
      </c>
      <c r="AC211" s="96" t="s">
        <v>2</v>
      </c>
      <c r="AD211" s="96" t="s">
        <v>1</v>
      </c>
      <c r="AE211" s="96" t="s">
        <v>2</v>
      </c>
      <c r="AF211" s="96" t="s">
        <v>1</v>
      </c>
      <c r="AG211" s="96" t="s">
        <v>1</v>
      </c>
      <c r="AH211" s="96" t="s">
        <v>1</v>
      </c>
      <c r="AI211" s="96" t="s">
        <v>1</v>
      </c>
      <c r="AJ211" s="96" t="s">
        <v>1</v>
      </c>
      <c r="AK211" s="96" t="s">
        <v>1</v>
      </c>
      <c r="AL211" s="96" t="s">
        <v>1</v>
      </c>
      <c r="AM211" s="96" t="s">
        <v>1</v>
      </c>
      <c r="AN211" s="96" t="s">
        <v>1</v>
      </c>
      <c r="AO211" s="96" t="s">
        <v>1</v>
      </c>
      <c r="AP211" s="96" t="s">
        <v>1</v>
      </c>
      <c r="AQ211" s="96" t="s">
        <v>1</v>
      </c>
      <c r="AR211" s="96" t="s">
        <v>1</v>
      </c>
      <c r="AS211" s="96" t="s">
        <v>1</v>
      </c>
      <c r="AT211" s="96" t="s">
        <v>1</v>
      </c>
      <c r="AU211" s="96" t="s">
        <v>2</v>
      </c>
      <c r="AV211" s="96" t="s">
        <v>1</v>
      </c>
      <c r="AW211" s="96" t="s">
        <v>92</v>
      </c>
      <c r="AX211" s="98">
        <v>0</v>
      </c>
      <c r="AY211" s="98">
        <v>6</v>
      </c>
      <c r="AZ211" s="98">
        <v>0</v>
      </c>
      <c r="BA211" s="98">
        <v>0</v>
      </c>
      <c r="BB211" s="98">
        <v>0</v>
      </c>
      <c r="BC211" s="98">
        <v>10</v>
      </c>
      <c r="BD211" s="98">
        <v>0</v>
      </c>
      <c r="BE211" s="98">
        <v>0</v>
      </c>
      <c r="BF211" s="98">
        <v>0.25</v>
      </c>
      <c r="BG211" s="98">
        <v>0.25</v>
      </c>
      <c r="BH211" s="98">
        <v>0</v>
      </c>
      <c r="BI211" s="97" cm="1">
        <f t="array" ref="BI211">SUM(IF('HABILITADOS Y RECHAZADOS LOTE 1'!$AX211:$BH211&lt;&gt;"", 'HABILITADOS Y RECHAZADOS LOTE 1'!$AX211:$BH211, 0))</f>
        <v>16.5</v>
      </c>
      <c r="BJ211" s="98" t="s">
        <v>601</v>
      </c>
      <c r="BK211" s="98" t="s">
        <v>85</v>
      </c>
      <c r="BL211" s="117" t="s">
        <v>85</v>
      </c>
    </row>
    <row r="212" spans="1:64" s="52" customFormat="1" ht="110.4" hidden="1">
      <c r="A212" s="93">
        <v>1210</v>
      </c>
      <c r="B212" s="131" t="s">
        <v>1121</v>
      </c>
      <c r="C212" s="124" t="s">
        <v>1122</v>
      </c>
      <c r="D212" s="125" t="s">
        <v>89</v>
      </c>
      <c r="E212" s="126" t="s">
        <v>1123</v>
      </c>
      <c r="F212" s="127" t="s">
        <v>78</v>
      </c>
      <c r="G212" s="127" t="s">
        <v>77</v>
      </c>
      <c r="H212" s="128" t="s">
        <v>79</v>
      </c>
      <c r="I212" s="129" t="s">
        <v>209</v>
      </c>
      <c r="J212" s="64" t="s">
        <v>1123</v>
      </c>
      <c r="K212" s="129" t="s">
        <v>1124</v>
      </c>
      <c r="L212" s="64" t="s">
        <v>1</v>
      </c>
      <c r="M212" s="64" t="s">
        <v>2</v>
      </c>
      <c r="N212" s="130" t="s">
        <v>91</v>
      </c>
      <c r="O212" s="64" t="s">
        <v>85</v>
      </c>
      <c r="P212" s="129" t="str" cm="1">
        <f t="array" ref="P212">_xlfn.TEXTJOIN(", ", TRUE, IF('HABILITADOS Y RECHAZADOS LOTE 1'!$Q212:$AN212="SI", 'HABILITADOS Y RECHAZADOS LOTE 1'!$Q$2:$AN$2, ""))</f>
        <v>Carnes Frescas (Refrigeradas o Congeladas), Huevos, Frutas frescas</v>
      </c>
      <c r="Q212" s="96" t="s">
        <v>1</v>
      </c>
      <c r="R212" s="96" t="s">
        <v>2</v>
      </c>
      <c r="S212" s="96" t="s">
        <v>1</v>
      </c>
      <c r="T212" s="96" t="s">
        <v>2</v>
      </c>
      <c r="U212" s="96" t="s">
        <v>1</v>
      </c>
      <c r="V212" s="96" t="s">
        <v>1</v>
      </c>
      <c r="W212" s="96" t="s">
        <v>1</v>
      </c>
      <c r="X212" s="96" t="s">
        <v>1</v>
      </c>
      <c r="Y212" s="96" t="s">
        <v>1</v>
      </c>
      <c r="Z212" s="96" t="s">
        <v>1</v>
      </c>
      <c r="AA212" s="96" t="s">
        <v>2</v>
      </c>
      <c r="AB212" s="96" t="s">
        <v>1</v>
      </c>
      <c r="AC212" s="96" t="s">
        <v>1</v>
      </c>
      <c r="AD212" s="96" t="s">
        <v>1</v>
      </c>
      <c r="AE212" s="96" t="s">
        <v>1</v>
      </c>
      <c r="AF212" s="96" t="s">
        <v>1</v>
      </c>
      <c r="AG212" s="96" t="s">
        <v>1</v>
      </c>
      <c r="AH212" s="96" t="s">
        <v>1</v>
      </c>
      <c r="AI212" s="96" t="s">
        <v>1</v>
      </c>
      <c r="AJ212" s="96" t="s">
        <v>1</v>
      </c>
      <c r="AK212" s="96" t="s">
        <v>1</v>
      </c>
      <c r="AL212" s="96" t="s">
        <v>1</v>
      </c>
      <c r="AM212" s="96" t="s">
        <v>1</v>
      </c>
      <c r="AN212" s="96" t="s">
        <v>1</v>
      </c>
      <c r="AO212" s="96" t="s">
        <v>2</v>
      </c>
      <c r="AP212" s="96" t="s">
        <v>1</v>
      </c>
      <c r="AQ212" s="96" t="s">
        <v>1</v>
      </c>
      <c r="AR212" s="96" t="s">
        <v>1</v>
      </c>
      <c r="AS212" s="96" t="s">
        <v>1</v>
      </c>
      <c r="AT212" s="96" t="s">
        <v>1</v>
      </c>
      <c r="AU212" s="96" t="s">
        <v>2</v>
      </c>
      <c r="AV212" s="96" t="s">
        <v>1</v>
      </c>
      <c r="AW212" s="96" t="s">
        <v>92</v>
      </c>
      <c r="AX212" s="98">
        <v>6</v>
      </c>
      <c r="AY212" s="98">
        <v>0</v>
      </c>
      <c r="AZ212" s="98">
        <v>0</v>
      </c>
      <c r="BA212" s="98">
        <v>0</v>
      </c>
      <c r="BB212" s="98">
        <v>0</v>
      </c>
      <c r="BC212" s="98">
        <v>0</v>
      </c>
      <c r="BD212" s="98">
        <v>0</v>
      </c>
      <c r="BE212" s="98">
        <v>0</v>
      </c>
      <c r="BF212" s="98">
        <v>0.25</v>
      </c>
      <c r="BG212" s="98">
        <v>0.25</v>
      </c>
      <c r="BH212" s="98">
        <v>0</v>
      </c>
      <c r="BI212" s="97" cm="1">
        <f t="array" ref="BI212">SUM(IF('HABILITADOS Y RECHAZADOS LOTE 1'!$AX212:$BH212&lt;&gt;"", 'HABILITADOS Y RECHAZADOS LOTE 1'!$AX212:$BH212, 0))</f>
        <v>6.5</v>
      </c>
      <c r="BJ212" s="98" t="s">
        <v>106</v>
      </c>
      <c r="BK212" s="98" t="s">
        <v>85</v>
      </c>
      <c r="BL212" s="117" t="s">
        <v>85</v>
      </c>
    </row>
    <row r="213" spans="1:64" s="52" customFormat="1" ht="96.6" hidden="1">
      <c r="A213" s="93">
        <v>1211</v>
      </c>
      <c r="B213" s="131" t="s">
        <v>1125</v>
      </c>
      <c r="C213" s="124" t="s">
        <v>1126</v>
      </c>
      <c r="D213" s="125" t="s">
        <v>89</v>
      </c>
      <c r="E213" s="126" t="s">
        <v>1127</v>
      </c>
      <c r="F213" s="127" t="s">
        <v>77</v>
      </c>
      <c r="G213" s="127" t="s">
        <v>77</v>
      </c>
      <c r="H213" s="128" t="s">
        <v>79</v>
      </c>
      <c r="I213" s="129" t="s">
        <v>1128</v>
      </c>
      <c r="J213" s="64" t="s">
        <v>1127</v>
      </c>
      <c r="K213" s="129" t="s">
        <v>1129</v>
      </c>
      <c r="L213" s="64" t="s">
        <v>1</v>
      </c>
      <c r="M213" s="64" t="s">
        <v>2</v>
      </c>
      <c r="N213" s="130" t="s">
        <v>91</v>
      </c>
      <c r="O213" s="64" t="s">
        <v>85</v>
      </c>
      <c r="P213" s="129" t="str" cm="1">
        <f t="array" ref="P213">_xlfn.TEXTJOIN(", ", TRUE, IF('HABILITADOS Y RECHAZADOS LOTE 1'!$Q213:$AN213="SI", 'HABILITADOS Y RECHAZADOS LOTE 1'!$Q$2:$AN$2, ""))</f>
        <v>Carnes Frescas (Refrigeradas o Congeladas), Huevos</v>
      </c>
      <c r="Q213" s="96" t="s">
        <v>1</v>
      </c>
      <c r="R213" s="96" t="s">
        <v>2</v>
      </c>
      <c r="S213" s="96" t="s">
        <v>1</v>
      </c>
      <c r="T213" s="96" t="s">
        <v>2</v>
      </c>
      <c r="U213" s="96" t="s">
        <v>1</v>
      </c>
      <c r="V213" s="96" t="s">
        <v>1</v>
      </c>
      <c r="W213" s="96" t="s">
        <v>1</v>
      </c>
      <c r="X213" s="96" t="s">
        <v>1</v>
      </c>
      <c r="Y213" s="96" t="s">
        <v>1</v>
      </c>
      <c r="Z213" s="96" t="s">
        <v>1</v>
      </c>
      <c r="AA213" s="96" t="s">
        <v>1</v>
      </c>
      <c r="AB213" s="96" t="s">
        <v>1</v>
      </c>
      <c r="AC213" s="96" t="s">
        <v>1</v>
      </c>
      <c r="AD213" s="96" t="s">
        <v>1</v>
      </c>
      <c r="AE213" s="96" t="s">
        <v>1</v>
      </c>
      <c r="AF213" s="96" t="s">
        <v>1</v>
      </c>
      <c r="AG213" s="96" t="s">
        <v>1</v>
      </c>
      <c r="AH213" s="96" t="s">
        <v>1</v>
      </c>
      <c r="AI213" s="96" t="s">
        <v>1</v>
      </c>
      <c r="AJ213" s="96" t="s">
        <v>1</v>
      </c>
      <c r="AK213" s="96" t="s">
        <v>1</v>
      </c>
      <c r="AL213" s="96" t="s">
        <v>1</v>
      </c>
      <c r="AM213" s="96" t="s">
        <v>1</v>
      </c>
      <c r="AN213" s="96" t="s">
        <v>1</v>
      </c>
      <c r="AO213" s="96" t="s">
        <v>1</v>
      </c>
      <c r="AP213" s="96" t="s">
        <v>1</v>
      </c>
      <c r="AQ213" s="96" t="s">
        <v>1</v>
      </c>
      <c r="AR213" s="96" t="s">
        <v>1</v>
      </c>
      <c r="AS213" s="96" t="s">
        <v>1</v>
      </c>
      <c r="AT213" s="96" t="s">
        <v>1</v>
      </c>
      <c r="AU213" s="96" t="s">
        <v>2</v>
      </c>
      <c r="AV213" s="96" t="s">
        <v>1</v>
      </c>
      <c r="AW213" s="96" t="s">
        <v>92</v>
      </c>
      <c r="AX213" s="98">
        <v>0</v>
      </c>
      <c r="AY213" s="98">
        <v>6</v>
      </c>
      <c r="AZ213" s="98">
        <v>0</v>
      </c>
      <c r="BA213" s="98">
        <v>0</v>
      </c>
      <c r="BB213" s="98">
        <v>0</v>
      </c>
      <c r="BC213" s="98">
        <v>0</v>
      </c>
      <c r="BD213" s="98">
        <v>0</v>
      </c>
      <c r="BE213" s="98">
        <v>0</v>
      </c>
      <c r="BF213" s="98">
        <v>0</v>
      </c>
      <c r="BG213" s="98">
        <v>0.25</v>
      </c>
      <c r="BH213" s="98">
        <v>10</v>
      </c>
      <c r="BI213" s="97" cm="1">
        <f t="array" ref="BI213">SUM(IF('HABILITADOS Y RECHAZADOS LOTE 1'!$AX213:$BH213&lt;&gt;"", 'HABILITADOS Y RECHAZADOS LOTE 1'!$AX213:$BH213, 0))</f>
        <v>16.25</v>
      </c>
      <c r="BJ213" s="98" t="s">
        <v>229</v>
      </c>
      <c r="BK213" s="98" t="s">
        <v>85</v>
      </c>
      <c r="BL213" s="117" t="s">
        <v>85</v>
      </c>
    </row>
    <row r="214" spans="1:64" s="52" customFormat="1" ht="82.8" hidden="1">
      <c r="A214" s="93">
        <v>1212</v>
      </c>
      <c r="B214" s="131" t="s">
        <v>1130</v>
      </c>
      <c r="C214" s="124" t="s">
        <v>1131</v>
      </c>
      <c r="D214" s="125" t="s">
        <v>75</v>
      </c>
      <c r="E214" s="126" t="s">
        <v>1132</v>
      </c>
      <c r="F214" s="127" t="s">
        <v>77</v>
      </c>
      <c r="G214" s="127" t="s">
        <v>77</v>
      </c>
      <c r="H214" s="128" t="s">
        <v>79</v>
      </c>
      <c r="I214" s="129" t="s">
        <v>1133</v>
      </c>
      <c r="J214" s="64" t="s">
        <v>1132</v>
      </c>
      <c r="K214" s="129" t="s">
        <v>1134</v>
      </c>
      <c r="L214" s="64"/>
      <c r="M214" s="64" t="s">
        <v>2</v>
      </c>
      <c r="N214" s="130" t="s">
        <v>91</v>
      </c>
      <c r="O214" s="64" t="s">
        <v>85</v>
      </c>
      <c r="P214" s="129" t="str" cm="1">
        <f t="array" ref="P214">_xlfn.TEXTJOIN(", ", TRUE, IF('HABILITADOS Y RECHAZADOS LOTE 1'!$Q214:$AN214="SI", 'HABILITADOS Y RECHAZADOS LOTE 1'!$Q$2:$AN$2, ""))</f>
        <v>Cereales y derivados, Verduras, hortalizas y derivados</v>
      </c>
      <c r="Q214" s="96" t="s">
        <v>1</v>
      </c>
      <c r="R214" s="96" t="s">
        <v>1</v>
      </c>
      <c r="S214" s="96" t="s">
        <v>1</v>
      </c>
      <c r="T214" s="96" t="s">
        <v>1</v>
      </c>
      <c r="U214" s="96" t="s">
        <v>2</v>
      </c>
      <c r="V214" s="96" t="s">
        <v>1</v>
      </c>
      <c r="W214" s="96" t="s">
        <v>1</v>
      </c>
      <c r="X214" s="96" t="s">
        <v>1</v>
      </c>
      <c r="Y214" s="96" t="s">
        <v>1</v>
      </c>
      <c r="Z214" s="96" t="s">
        <v>1</v>
      </c>
      <c r="AA214" s="96" t="s">
        <v>1</v>
      </c>
      <c r="AB214" s="96" t="s">
        <v>1</v>
      </c>
      <c r="AC214" s="96" t="s">
        <v>1</v>
      </c>
      <c r="AD214" s="96" t="s">
        <v>1</v>
      </c>
      <c r="AE214" s="96" t="s">
        <v>1</v>
      </c>
      <c r="AF214" s="96" t="s">
        <v>1</v>
      </c>
      <c r="AG214" s="96" t="s">
        <v>1</v>
      </c>
      <c r="AH214" s="96" t="s">
        <v>1</v>
      </c>
      <c r="AI214" s="96" t="s">
        <v>1</v>
      </c>
      <c r="AJ214" s="96" t="s">
        <v>1</v>
      </c>
      <c r="AK214" s="96" t="s">
        <v>1</v>
      </c>
      <c r="AL214" s="96" t="s">
        <v>1</v>
      </c>
      <c r="AM214" s="96" t="s">
        <v>2</v>
      </c>
      <c r="AN214" s="96" t="s">
        <v>1</v>
      </c>
      <c r="AO214" s="96" t="s">
        <v>1</v>
      </c>
      <c r="AP214" s="96" t="s">
        <v>1</v>
      </c>
      <c r="AQ214" s="96" t="s">
        <v>1</v>
      </c>
      <c r="AR214" s="96" t="s">
        <v>1</v>
      </c>
      <c r="AS214" s="96" t="s">
        <v>1</v>
      </c>
      <c r="AT214" s="96" t="s">
        <v>1</v>
      </c>
      <c r="AU214" s="96" t="s">
        <v>1</v>
      </c>
      <c r="AV214" s="96" t="s">
        <v>1</v>
      </c>
      <c r="AW214" s="96" t="s">
        <v>99</v>
      </c>
      <c r="AX214" s="98">
        <v>0</v>
      </c>
      <c r="AY214" s="98">
        <v>0</v>
      </c>
      <c r="AZ214" s="98">
        <v>0</v>
      </c>
      <c r="BA214" s="98">
        <v>0</v>
      </c>
      <c r="BB214" s="98">
        <v>0</v>
      </c>
      <c r="BC214" s="98">
        <v>0</v>
      </c>
      <c r="BD214" s="98">
        <v>0</v>
      </c>
      <c r="BE214" s="98">
        <v>0</v>
      </c>
      <c r="BF214" s="98">
        <v>0</v>
      </c>
      <c r="BG214" s="98">
        <v>0</v>
      </c>
      <c r="BH214" s="98">
        <v>0</v>
      </c>
      <c r="BI214" s="97" cm="1">
        <f t="array" ref="BI214">SUM(IF('HABILITADOS Y RECHAZADOS LOTE 1'!$AX214:$BH214&lt;&gt;"", 'HABILITADOS Y RECHAZADOS LOTE 1'!$AX214:$BH214, 0))</f>
        <v>0</v>
      </c>
      <c r="BJ214" s="98" t="s">
        <v>837</v>
      </c>
      <c r="BK214" s="98" t="s">
        <v>85</v>
      </c>
      <c r="BL214" s="117" t="s">
        <v>85</v>
      </c>
    </row>
    <row r="215" spans="1:64" s="52" customFormat="1" ht="179.4" hidden="1">
      <c r="A215" s="93">
        <v>1213</v>
      </c>
      <c r="B215" s="131" t="s">
        <v>1135</v>
      </c>
      <c r="C215" s="124" t="s">
        <v>1136</v>
      </c>
      <c r="D215" s="125" t="s">
        <v>224</v>
      </c>
      <c r="E215" s="126" t="s">
        <v>1137</v>
      </c>
      <c r="F215" s="127" t="s">
        <v>77</v>
      </c>
      <c r="G215" s="127" t="s">
        <v>77</v>
      </c>
      <c r="H215" s="128" t="s">
        <v>79</v>
      </c>
      <c r="I215" s="129" t="s">
        <v>693</v>
      </c>
      <c r="J215" s="64" t="s">
        <v>1137</v>
      </c>
      <c r="K215" s="129" t="s">
        <v>1138</v>
      </c>
      <c r="L215" s="64" t="s">
        <v>1</v>
      </c>
      <c r="M215" s="64" t="s">
        <v>146</v>
      </c>
      <c r="N215" s="130" t="s">
        <v>147</v>
      </c>
      <c r="O215" s="129" t="s">
        <v>1139</v>
      </c>
      <c r="P215" s="129" t="str" cm="1">
        <f t="array" ref="P215">_xlfn.TEXTJOIN(", ", TRUE, IF('HABILITADOS Y RECHAZADOS LOTE 1'!$Q215:$AN215="SI", "'"&amp;'HABILITADOS Y RECHAZADOS LOTE 1'!$Q$2:$AN$2&amp;"'", ""))</f>
        <v>'Frutas frescas', 'Productos azucarados'</v>
      </c>
      <c r="Q215" s="96" t="s">
        <v>1</v>
      </c>
      <c r="R215" s="96" t="s">
        <v>1</v>
      </c>
      <c r="S215" s="96" t="s">
        <v>1</v>
      </c>
      <c r="T215" s="96" t="s">
        <v>1</v>
      </c>
      <c r="U215" s="96" t="s">
        <v>1</v>
      </c>
      <c r="V215" s="96" t="s">
        <v>1</v>
      </c>
      <c r="W215" s="96" t="s">
        <v>1</v>
      </c>
      <c r="X215" s="96" t="s">
        <v>1</v>
      </c>
      <c r="Y215" s="96" t="s">
        <v>1</v>
      </c>
      <c r="Z215" s="96" t="s">
        <v>1</v>
      </c>
      <c r="AA215" s="96" t="s">
        <v>2</v>
      </c>
      <c r="AB215" s="96" t="s">
        <v>1</v>
      </c>
      <c r="AC215" s="96" t="s">
        <v>1</v>
      </c>
      <c r="AD215" s="96" t="s">
        <v>1</v>
      </c>
      <c r="AE215" s="96" t="s">
        <v>1</v>
      </c>
      <c r="AF215" s="96" t="s">
        <v>1</v>
      </c>
      <c r="AG215" s="96" t="s">
        <v>1</v>
      </c>
      <c r="AH215" s="96" t="s">
        <v>1</v>
      </c>
      <c r="AI215" s="96" t="s">
        <v>1</v>
      </c>
      <c r="AJ215" s="96" t="s">
        <v>1</v>
      </c>
      <c r="AK215" s="96" t="s">
        <v>1</v>
      </c>
      <c r="AL215" s="96" t="s">
        <v>2</v>
      </c>
      <c r="AM215" s="96" t="s">
        <v>1</v>
      </c>
      <c r="AN215" s="96" t="s">
        <v>1</v>
      </c>
      <c r="AO215" s="96" t="s">
        <v>1</v>
      </c>
      <c r="AP215" s="96" t="s">
        <v>1</v>
      </c>
      <c r="AQ215" s="96" t="s">
        <v>1</v>
      </c>
      <c r="AR215" s="96" t="s">
        <v>1</v>
      </c>
      <c r="AS215" s="96" t="s">
        <v>1</v>
      </c>
      <c r="AT215" s="96" t="s">
        <v>1</v>
      </c>
      <c r="AU215" s="96" t="s">
        <v>2</v>
      </c>
      <c r="AV215" s="96" t="s">
        <v>1</v>
      </c>
      <c r="AW215" s="96" t="s">
        <v>92</v>
      </c>
      <c r="AX215" s="98">
        <v>0</v>
      </c>
      <c r="AY215" s="98">
        <v>6</v>
      </c>
      <c r="AZ215" s="98">
        <v>0</v>
      </c>
      <c r="BA215" s="98">
        <v>0</v>
      </c>
      <c r="BB215" s="98">
        <v>0</v>
      </c>
      <c r="BC215" s="98">
        <v>0</v>
      </c>
      <c r="BD215" s="98">
        <v>0</v>
      </c>
      <c r="BE215" s="98">
        <v>0</v>
      </c>
      <c r="BF215" s="98">
        <v>0</v>
      </c>
      <c r="BG215" s="98">
        <v>0.25</v>
      </c>
      <c r="BH215" s="98">
        <v>10</v>
      </c>
      <c r="BI215" s="97" cm="1">
        <f t="array" ref="BI215">SUM(IF('HABILITADOS Y RECHAZADOS LOTE 1'!$AX215:$BH215&lt;&gt;"", 'HABILITADOS Y RECHAZADOS LOTE 1'!$AX215:$BH215, 0))</f>
        <v>16.25</v>
      </c>
      <c r="BJ215" s="98" t="s">
        <v>601</v>
      </c>
      <c r="BK215" s="98" t="s">
        <v>85</v>
      </c>
      <c r="BL215" s="117" t="s">
        <v>85</v>
      </c>
    </row>
    <row r="216" spans="1:64" s="52" customFormat="1" ht="55.2" hidden="1">
      <c r="A216" s="93">
        <v>1214</v>
      </c>
      <c r="B216" s="131" t="s">
        <v>1140</v>
      </c>
      <c r="C216" s="124" t="s">
        <v>1141</v>
      </c>
      <c r="D216" s="125" t="s">
        <v>75</v>
      </c>
      <c r="E216" s="126" t="s">
        <v>1142</v>
      </c>
      <c r="F216" s="127" t="s">
        <v>77</v>
      </c>
      <c r="G216" s="127" t="s">
        <v>78</v>
      </c>
      <c r="H216" s="128" t="s">
        <v>79</v>
      </c>
      <c r="I216" s="129" t="s">
        <v>135</v>
      </c>
      <c r="J216" s="64" t="s">
        <v>1142</v>
      </c>
      <c r="K216" s="129" t="s">
        <v>1143</v>
      </c>
      <c r="L216" s="64" t="s">
        <v>1</v>
      </c>
      <c r="M216" s="64" t="s">
        <v>2</v>
      </c>
      <c r="N216" s="130" t="s">
        <v>91</v>
      </c>
      <c r="O216" s="64" t="s">
        <v>85</v>
      </c>
      <c r="P216" s="129" t="str" cm="1">
        <f t="array" ref="P216">_xlfn.TEXTJOIN(", ", TRUE, IF('HABILITADOS Y RECHAZADOS LOTE 1'!$Q216:$AN216="SI", 'HABILITADOS Y RECHAZADOS LOTE 1'!$Q$2:$AN$2, ""))</f>
        <v>Derivados cárnicos, Huevos, Cereales y derivados, Conservas de frutas/ hortalizas/ leguminosas, Lácteos fermentados, Leguminosas y derivados, Verduras, hortalizas y derivados, Bebidas</v>
      </c>
      <c r="Q216" s="96" t="s">
        <v>1</v>
      </c>
      <c r="R216" s="96" t="s">
        <v>1</v>
      </c>
      <c r="S216" s="96" t="s">
        <v>2</v>
      </c>
      <c r="T216" s="96" t="s">
        <v>2</v>
      </c>
      <c r="U216" s="96" t="s">
        <v>2</v>
      </c>
      <c r="V216" s="96" t="s">
        <v>1</v>
      </c>
      <c r="W216" s="96" t="s">
        <v>1</v>
      </c>
      <c r="X216" s="96" t="s">
        <v>2</v>
      </c>
      <c r="Y216" s="96" t="s">
        <v>1</v>
      </c>
      <c r="Z216" s="96" t="s">
        <v>1</v>
      </c>
      <c r="AA216" s="96" t="s">
        <v>1</v>
      </c>
      <c r="AB216" s="96" t="s">
        <v>1</v>
      </c>
      <c r="AC216" s="96" t="s">
        <v>1</v>
      </c>
      <c r="AD216" s="96" t="s">
        <v>1</v>
      </c>
      <c r="AE216" s="96" t="s">
        <v>1</v>
      </c>
      <c r="AF216" s="96" t="s">
        <v>1</v>
      </c>
      <c r="AG216" s="96" t="s">
        <v>1</v>
      </c>
      <c r="AH216" s="96" t="s">
        <v>2</v>
      </c>
      <c r="AI216" s="96" t="s">
        <v>1</v>
      </c>
      <c r="AJ216" s="96" t="s">
        <v>2</v>
      </c>
      <c r="AK216" s="96" t="s">
        <v>1</v>
      </c>
      <c r="AL216" s="96" t="s">
        <v>1</v>
      </c>
      <c r="AM216" s="96" t="s">
        <v>2</v>
      </c>
      <c r="AN216" s="96" t="s">
        <v>2</v>
      </c>
      <c r="AO216" s="96" t="s">
        <v>1</v>
      </c>
      <c r="AP216" s="96" t="s">
        <v>1</v>
      </c>
      <c r="AQ216" s="96" t="s">
        <v>1</v>
      </c>
      <c r="AR216" s="96" t="s">
        <v>1</v>
      </c>
      <c r="AS216" s="96" t="s">
        <v>1</v>
      </c>
      <c r="AT216" s="96" t="s">
        <v>1</v>
      </c>
      <c r="AU216" s="96" t="s">
        <v>2</v>
      </c>
      <c r="AV216" s="96" t="s">
        <v>1</v>
      </c>
      <c r="AW216" s="96" t="s">
        <v>92</v>
      </c>
      <c r="AX216" s="98">
        <v>0</v>
      </c>
      <c r="AY216" s="98">
        <v>0</v>
      </c>
      <c r="AZ216" s="98">
        <v>0</v>
      </c>
      <c r="BA216" s="98">
        <v>0</v>
      </c>
      <c r="BB216" s="98">
        <v>0</v>
      </c>
      <c r="BC216" s="98">
        <v>0</v>
      </c>
      <c r="BD216" s="98">
        <v>0</v>
      </c>
      <c r="BE216" s="98">
        <v>0</v>
      </c>
      <c r="BF216" s="98">
        <v>0</v>
      </c>
      <c r="BG216" s="98">
        <v>0.25</v>
      </c>
      <c r="BH216" s="98">
        <v>0</v>
      </c>
      <c r="BI216" s="97" cm="1">
        <f t="array" ref="BI216">SUM(IF('HABILITADOS Y RECHAZADOS LOTE 1'!$AX216:$BH216&lt;&gt;"", 'HABILITADOS Y RECHAZADOS LOTE 1'!$AX216:$BH216, 0))</f>
        <v>0.25</v>
      </c>
      <c r="BJ216" s="98" t="s">
        <v>1144</v>
      </c>
      <c r="BK216" s="98" t="s">
        <v>85</v>
      </c>
      <c r="BL216" s="117" t="s">
        <v>85</v>
      </c>
    </row>
    <row r="217" spans="1:64" ht="207" hidden="1">
      <c r="A217" s="105">
        <v>1215</v>
      </c>
      <c r="B217" s="123" t="s">
        <v>1145</v>
      </c>
      <c r="C217" s="124" t="s">
        <v>1146</v>
      </c>
      <c r="D217" s="125" t="s">
        <v>89</v>
      </c>
      <c r="E217" s="126" t="s">
        <v>1147</v>
      </c>
      <c r="F217" s="127" t="s">
        <v>77</v>
      </c>
      <c r="G217" s="127" t="s">
        <v>78</v>
      </c>
      <c r="H217" s="128" t="s">
        <v>79</v>
      </c>
      <c r="I217" s="129" t="s">
        <v>135</v>
      </c>
      <c r="J217" s="125" t="s">
        <v>1147</v>
      </c>
      <c r="K217" s="141" t="s">
        <v>1148</v>
      </c>
      <c r="L217" s="125" t="s">
        <v>1149</v>
      </c>
      <c r="M217" s="125" t="s">
        <v>1</v>
      </c>
      <c r="N217" s="124" t="s">
        <v>83</v>
      </c>
      <c r="O217" s="141" t="s">
        <v>1150</v>
      </c>
      <c r="P217" s="64" t="s">
        <v>85</v>
      </c>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107"/>
      <c r="AY217" s="107"/>
      <c r="AZ217" s="107"/>
      <c r="BA217" s="107"/>
      <c r="BB217" s="107"/>
      <c r="BC217" s="107"/>
      <c r="BD217" s="107"/>
      <c r="BE217" s="107"/>
      <c r="BF217" s="107"/>
      <c r="BG217" s="107"/>
      <c r="BH217" s="107"/>
      <c r="BI217" s="107"/>
      <c r="BJ217" s="107" t="s">
        <v>125</v>
      </c>
      <c r="BK217" s="107" t="s">
        <v>85</v>
      </c>
      <c r="BL217" s="117" t="s">
        <v>85</v>
      </c>
    </row>
    <row r="218" spans="1:64" s="52" customFormat="1" ht="96.6" hidden="1">
      <c r="A218" s="93">
        <v>1216</v>
      </c>
      <c r="B218" s="131" t="s">
        <v>1151</v>
      </c>
      <c r="C218" s="124" t="s">
        <v>1152</v>
      </c>
      <c r="D218" s="125" t="s">
        <v>89</v>
      </c>
      <c r="E218" s="126" t="s">
        <v>1153</v>
      </c>
      <c r="F218" s="127" t="s">
        <v>77</v>
      </c>
      <c r="G218" s="127" t="s">
        <v>77</v>
      </c>
      <c r="H218" s="128" t="s">
        <v>79</v>
      </c>
      <c r="I218" s="129" t="s">
        <v>1154</v>
      </c>
      <c r="J218" s="64" t="s">
        <v>1153</v>
      </c>
      <c r="K218" s="129" t="s">
        <v>1155</v>
      </c>
      <c r="L218" s="64" t="s">
        <v>1</v>
      </c>
      <c r="M218" s="64" t="s">
        <v>2</v>
      </c>
      <c r="N218" s="130" t="s">
        <v>91</v>
      </c>
      <c r="O218" s="64" t="s">
        <v>85</v>
      </c>
      <c r="P218" s="129" t="str" cm="1">
        <f t="array" ref="P218">_xlfn.TEXTJOIN(", ", TRUE, IF('HABILITADOS Y RECHAZADOS LOTE 1'!$Q218:$AN218="SI", 'HABILITADOS Y RECHAZADOS LOTE 1'!$Q$2:$AN$2, ""))</f>
        <v>Sector defensa, Frutas frescas, Verduras, hortalizas y derivados</v>
      </c>
      <c r="Q218" s="96" t="s">
        <v>1</v>
      </c>
      <c r="R218" s="96" t="s">
        <v>1</v>
      </c>
      <c r="S218" s="96" t="s">
        <v>1</v>
      </c>
      <c r="T218" s="96" t="s">
        <v>1</v>
      </c>
      <c r="U218" s="96" t="s">
        <v>1</v>
      </c>
      <c r="V218" s="96" t="s">
        <v>1</v>
      </c>
      <c r="W218" s="96" t="s">
        <v>1</v>
      </c>
      <c r="X218" s="96" t="s">
        <v>1</v>
      </c>
      <c r="Y218" s="96" t="s">
        <v>1</v>
      </c>
      <c r="Z218" s="96" t="s">
        <v>2</v>
      </c>
      <c r="AA218" s="96" t="s">
        <v>2</v>
      </c>
      <c r="AB218" s="96" t="s">
        <v>1</v>
      </c>
      <c r="AC218" s="96" t="s">
        <v>1</v>
      </c>
      <c r="AD218" s="96" t="s">
        <v>1</v>
      </c>
      <c r="AE218" s="96" t="s">
        <v>1</v>
      </c>
      <c r="AF218" s="96" t="s">
        <v>1</v>
      </c>
      <c r="AG218" s="96" t="s">
        <v>1</v>
      </c>
      <c r="AH218" s="96" t="s">
        <v>1</v>
      </c>
      <c r="AI218" s="96" t="s">
        <v>1</v>
      </c>
      <c r="AJ218" s="96" t="s">
        <v>1</v>
      </c>
      <c r="AK218" s="96" t="s">
        <v>1</v>
      </c>
      <c r="AL218" s="96" t="s">
        <v>1</v>
      </c>
      <c r="AM218" s="96" t="s">
        <v>2</v>
      </c>
      <c r="AN218" s="96" t="s">
        <v>1</v>
      </c>
      <c r="AO218" s="96" t="s">
        <v>1</v>
      </c>
      <c r="AP218" s="96" t="s">
        <v>1</v>
      </c>
      <c r="AQ218" s="96" t="s">
        <v>1</v>
      </c>
      <c r="AR218" s="96" t="s">
        <v>1</v>
      </c>
      <c r="AS218" s="96" t="s">
        <v>1</v>
      </c>
      <c r="AT218" s="96" t="s">
        <v>1</v>
      </c>
      <c r="AU218" s="96" t="s">
        <v>2</v>
      </c>
      <c r="AV218" s="96" t="s">
        <v>1</v>
      </c>
      <c r="AW218" s="96" t="s">
        <v>92</v>
      </c>
      <c r="AX218" s="98">
        <v>6</v>
      </c>
      <c r="AY218" s="98">
        <v>6</v>
      </c>
      <c r="AZ218" s="98">
        <v>0</v>
      </c>
      <c r="BA218" s="98">
        <v>0</v>
      </c>
      <c r="BB218" s="98">
        <v>0</v>
      </c>
      <c r="BC218" s="98">
        <v>0</v>
      </c>
      <c r="BD218" s="98">
        <v>0</v>
      </c>
      <c r="BE218" s="98">
        <v>0</v>
      </c>
      <c r="BF218" s="98">
        <v>0</v>
      </c>
      <c r="BG218" s="98">
        <v>0.25</v>
      </c>
      <c r="BH218" s="98">
        <v>0</v>
      </c>
      <c r="BI218" s="98" cm="1">
        <f t="array" ref="BI218">SUM(IF('HABILITADOS Y RECHAZADOS LOTE 1'!$AX218:$BH218&lt;&gt;"", 'HABILITADOS Y RECHAZADOS LOTE 1'!$AX218:$BH218, 0))</f>
        <v>12.25</v>
      </c>
      <c r="BJ218" s="98" t="s">
        <v>106</v>
      </c>
      <c r="BK218" s="98" t="s">
        <v>85</v>
      </c>
      <c r="BL218" s="117" t="s">
        <v>85</v>
      </c>
    </row>
    <row r="219" spans="1:64" s="52" customFormat="1" ht="165.6" hidden="1">
      <c r="A219" s="93">
        <v>1217</v>
      </c>
      <c r="B219" s="131" t="s">
        <v>1156</v>
      </c>
      <c r="C219" s="124" t="s">
        <v>1157</v>
      </c>
      <c r="D219" s="125" t="s">
        <v>224</v>
      </c>
      <c r="E219" s="126" t="s">
        <v>1158</v>
      </c>
      <c r="F219" s="127" t="s">
        <v>77</v>
      </c>
      <c r="G219" s="127" t="s">
        <v>77</v>
      </c>
      <c r="H219" s="128" t="s">
        <v>79</v>
      </c>
      <c r="I219" s="129" t="s">
        <v>693</v>
      </c>
      <c r="J219" s="64" t="s">
        <v>1159</v>
      </c>
      <c r="K219" s="129" t="s">
        <v>1160</v>
      </c>
      <c r="L219" s="64" t="s">
        <v>1</v>
      </c>
      <c r="M219" s="64" t="s">
        <v>1</v>
      </c>
      <c r="N219" s="130" t="s">
        <v>83</v>
      </c>
      <c r="O219" s="129" t="s">
        <v>1161</v>
      </c>
      <c r="P219" s="64" t="s">
        <v>85</v>
      </c>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8"/>
      <c r="AY219" s="98"/>
      <c r="AZ219" s="98"/>
      <c r="BA219" s="98"/>
      <c r="BB219" s="98"/>
      <c r="BC219" s="98"/>
      <c r="BD219" s="98"/>
      <c r="BE219" s="98"/>
      <c r="BF219" s="98"/>
      <c r="BG219" s="98"/>
      <c r="BH219" s="98"/>
      <c r="BI219" s="98" cm="1">
        <f t="array" ref="BI219">SUM(IF('HABILITADOS Y RECHAZADOS LOTE 1'!$AX219:$BH219&lt;&gt;"", 'HABILITADOS Y RECHAZADOS LOTE 1'!$AX219:$BH219, 0))</f>
        <v>0</v>
      </c>
      <c r="BJ219" s="98" t="s">
        <v>100</v>
      </c>
      <c r="BK219" s="98" t="s">
        <v>85</v>
      </c>
      <c r="BL219" s="117" t="s">
        <v>85</v>
      </c>
    </row>
    <row r="220" spans="1:64" s="52" customFormat="1" ht="248.4" hidden="1">
      <c r="A220" s="93">
        <v>1218</v>
      </c>
      <c r="B220" s="131" t="s">
        <v>1162</v>
      </c>
      <c r="C220" s="124" t="s">
        <v>1163</v>
      </c>
      <c r="D220" s="125"/>
      <c r="E220" s="130" t="s">
        <v>1164</v>
      </c>
      <c r="F220" s="127" t="s">
        <v>77</v>
      </c>
      <c r="G220" s="127" t="s">
        <v>78</v>
      </c>
      <c r="H220" s="128" t="s">
        <v>79</v>
      </c>
      <c r="I220" s="129" t="s">
        <v>1165</v>
      </c>
      <c r="J220" s="64" t="s">
        <v>1164</v>
      </c>
      <c r="K220" s="129" t="s">
        <v>1166</v>
      </c>
      <c r="L220" s="64" t="s">
        <v>2</v>
      </c>
      <c r="M220" s="64" t="s">
        <v>2</v>
      </c>
      <c r="N220" s="130" t="s">
        <v>91</v>
      </c>
      <c r="O220" s="64" t="s">
        <v>85</v>
      </c>
      <c r="P220" s="129" t="str" cm="1">
        <f t="array" ref="P220">_xlfn.TEXTJOIN(", ", TRUE, IF('HABILITADOS Y RECHAZADOS LOTE 1'!$Q220:$AN220="SI", 'HABILITADOS Y RECHAZADOS LOTE 1'!$Q$2:$AN$2, ""))</f>
        <v>Carnes Frescas (Refrigeradas o Congeladas), Derivados cárnicos, Sector defensa, Frutas frescas</v>
      </c>
      <c r="Q220" s="96" t="s">
        <v>1</v>
      </c>
      <c r="R220" s="96" t="s">
        <v>2</v>
      </c>
      <c r="S220" s="96" t="s">
        <v>2</v>
      </c>
      <c r="T220" s="96" t="s">
        <v>1</v>
      </c>
      <c r="U220" s="96" t="s">
        <v>1</v>
      </c>
      <c r="V220" s="96" t="s">
        <v>1</v>
      </c>
      <c r="W220" s="96" t="s">
        <v>1</v>
      </c>
      <c r="X220" s="96" t="s">
        <v>1</v>
      </c>
      <c r="Y220" s="96" t="s">
        <v>1</v>
      </c>
      <c r="Z220" s="96" t="s">
        <v>2</v>
      </c>
      <c r="AA220" s="96" t="s">
        <v>2</v>
      </c>
      <c r="AB220" s="96" t="s">
        <v>1</v>
      </c>
      <c r="AC220" s="96" t="s">
        <v>1</v>
      </c>
      <c r="AD220" s="96" t="s">
        <v>1</v>
      </c>
      <c r="AE220" s="96" t="s">
        <v>1</v>
      </c>
      <c r="AF220" s="96" t="s">
        <v>1</v>
      </c>
      <c r="AG220" s="96" t="s">
        <v>1</v>
      </c>
      <c r="AH220" s="96" t="s">
        <v>1</v>
      </c>
      <c r="AI220" s="96" t="s">
        <v>1</v>
      </c>
      <c r="AJ220" s="96" t="s">
        <v>1</v>
      </c>
      <c r="AK220" s="96" t="s">
        <v>1</v>
      </c>
      <c r="AL220" s="96" t="s">
        <v>1</v>
      </c>
      <c r="AM220" s="96" t="s">
        <v>1</v>
      </c>
      <c r="AN220" s="96" t="s">
        <v>1</v>
      </c>
      <c r="AO220" s="96" t="s">
        <v>1</v>
      </c>
      <c r="AP220" s="96" t="s">
        <v>1</v>
      </c>
      <c r="AQ220" s="96" t="s">
        <v>1</v>
      </c>
      <c r="AR220" s="96" t="s">
        <v>1</v>
      </c>
      <c r="AS220" s="96" t="s">
        <v>1</v>
      </c>
      <c r="AT220" s="96" t="s">
        <v>1</v>
      </c>
      <c r="AU220" s="96" t="s">
        <v>1</v>
      </c>
      <c r="AV220" s="96" t="s">
        <v>1</v>
      </c>
      <c r="AW220" s="96" t="s">
        <v>92</v>
      </c>
      <c r="AX220" s="98">
        <v>0</v>
      </c>
      <c r="AY220" s="98">
        <v>6</v>
      </c>
      <c r="AZ220" s="98">
        <v>0</v>
      </c>
      <c r="BA220" s="98">
        <v>0</v>
      </c>
      <c r="BB220" s="98">
        <v>0</v>
      </c>
      <c r="BC220" s="98">
        <v>0</v>
      </c>
      <c r="BD220" s="98">
        <v>0</v>
      </c>
      <c r="BE220" s="98">
        <v>0</v>
      </c>
      <c r="BF220" s="98">
        <v>0</v>
      </c>
      <c r="BG220" s="98">
        <v>0.25</v>
      </c>
      <c r="BH220" s="98">
        <v>0</v>
      </c>
      <c r="BI220" s="98" cm="1">
        <f t="array" ref="BI220">SUM(IF('HABILITADOS Y RECHAZADOS LOTE 1'!$AX220:$BH220&lt;&gt;"", 'HABILITADOS Y RECHAZADOS LOTE 1'!$AX220:$BH220, 0))</f>
        <v>6.25</v>
      </c>
      <c r="BJ220" s="98" t="s">
        <v>878</v>
      </c>
      <c r="BK220" s="98" t="s">
        <v>85</v>
      </c>
      <c r="BL220" s="117" t="s">
        <v>85</v>
      </c>
    </row>
    <row r="221" spans="1:64" s="52" customFormat="1" ht="165.6" hidden="1">
      <c r="A221" s="93">
        <v>1219</v>
      </c>
      <c r="B221" s="131" t="s">
        <v>1167</v>
      </c>
      <c r="C221" s="124" t="s">
        <v>1168</v>
      </c>
      <c r="D221" s="125" t="s">
        <v>89</v>
      </c>
      <c r="E221" s="126" t="s">
        <v>1169</v>
      </c>
      <c r="F221" s="133" t="s">
        <v>77</v>
      </c>
      <c r="G221" s="133" t="s">
        <v>78</v>
      </c>
      <c r="H221" s="128" t="s">
        <v>79</v>
      </c>
      <c r="I221" s="129" t="s">
        <v>1170</v>
      </c>
      <c r="J221" s="64" t="s">
        <v>1169</v>
      </c>
      <c r="K221" s="129" t="s">
        <v>1171</v>
      </c>
      <c r="L221" s="64" t="s">
        <v>2</v>
      </c>
      <c r="M221" s="64" t="s">
        <v>1</v>
      </c>
      <c r="N221" s="130" t="s">
        <v>83</v>
      </c>
      <c r="O221" s="129" t="s">
        <v>1172</v>
      </c>
      <c r="P221" s="64" t="s">
        <v>85</v>
      </c>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8"/>
      <c r="AY221" s="98"/>
      <c r="AZ221" s="98"/>
      <c r="BA221" s="98"/>
      <c r="BB221" s="98"/>
      <c r="BC221" s="98"/>
      <c r="BD221" s="98"/>
      <c r="BE221" s="98"/>
      <c r="BF221" s="98"/>
      <c r="BG221" s="98"/>
      <c r="BH221" s="98"/>
      <c r="BI221" s="98" cm="1">
        <f t="array" ref="BI221">SUM(IF('HABILITADOS Y RECHAZADOS LOTE 1'!$AX221:$BH221&lt;&gt;"", 'HABILITADOS Y RECHAZADOS LOTE 1'!$AX221:$BH221, 0))</f>
        <v>0</v>
      </c>
      <c r="BJ221" s="98" t="s">
        <v>500</v>
      </c>
      <c r="BK221" s="98" t="s">
        <v>85</v>
      </c>
      <c r="BL221" s="117" t="s">
        <v>85</v>
      </c>
    </row>
    <row r="222" spans="1:64" s="52" customFormat="1" ht="360" hidden="1" customHeight="1">
      <c r="A222" s="108">
        <v>1220</v>
      </c>
      <c r="B222" s="139" t="s">
        <v>1173</v>
      </c>
      <c r="C222" s="142" t="s">
        <v>1174</v>
      </c>
      <c r="D222" s="125" t="s">
        <v>89</v>
      </c>
      <c r="E222" s="126" t="s">
        <v>1175</v>
      </c>
      <c r="F222" s="136" t="s">
        <v>1176</v>
      </c>
      <c r="G222" s="136" t="s">
        <v>77</v>
      </c>
      <c r="H222" s="128" t="s">
        <v>79</v>
      </c>
      <c r="I222" s="134" t="s">
        <v>184</v>
      </c>
      <c r="J222" s="133" t="s">
        <v>1175</v>
      </c>
      <c r="K222" s="134" t="s">
        <v>1177</v>
      </c>
      <c r="L222" s="64"/>
      <c r="M222" s="64" t="s">
        <v>146</v>
      </c>
      <c r="N222" s="130" t="s">
        <v>147</v>
      </c>
      <c r="O222" s="129" t="s">
        <v>1178</v>
      </c>
      <c r="P222" s="129" t="str" cm="1">
        <f t="array" ref="P222">_xlfn.TEXTJOIN(", ", TRUE, IF('HABILITADOS Y RECHAZADOS LOTE 1'!$Q222:$AN222="SI", "'"&amp;'HABILITADOS Y RECHAZADOS LOTE 1'!$Q$2:$AN$2&amp;"'", ""))</f>
        <v>'Bebidas'</v>
      </c>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t="s">
        <v>2</v>
      </c>
      <c r="AO222" s="96" t="s">
        <v>1</v>
      </c>
      <c r="AP222" s="96" t="s">
        <v>1</v>
      </c>
      <c r="AQ222" s="96" t="s">
        <v>1</v>
      </c>
      <c r="AR222" s="96" t="s">
        <v>1</v>
      </c>
      <c r="AS222" s="96" t="s">
        <v>1</v>
      </c>
      <c r="AT222" s="96" t="s">
        <v>1</v>
      </c>
      <c r="AU222" s="96" t="s">
        <v>1</v>
      </c>
      <c r="AV222" s="96" t="s">
        <v>1</v>
      </c>
      <c r="AW222" s="96" t="s">
        <v>92</v>
      </c>
      <c r="AX222" s="98">
        <v>0</v>
      </c>
      <c r="AY222" s="98">
        <v>0</v>
      </c>
      <c r="AZ222" s="98">
        <v>0</v>
      </c>
      <c r="BA222" s="98">
        <v>0</v>
      </c>
      <c r="BB222" s="98">
        <v>0</v>
      </c>
      <c r="BC222" s="98">
        <v>0</v>
      </c>
      <c r="BD222" s="98">
        <v>0</v>
      </c>
      <c r="BE222" s="98">
        <v>0</v>
      </c>
      <c r="BF222" s="98">
        <v>0</v>
      </c>
      <c r="BG222" s="98">
        <v>0.25</v>
      </c>
      <c r="BH222" s="98">
        <v>0</v>
      </c>
      <c r="BI222" s="98" cm="1">
        <f t="array" ref="BI222">SUM(IF('HABILITADOS Y RECHAZADOS LOTE 1'!$AX222:$BH222&lt;&gt;"", 'HABILITADOS Y RECHAZADOS LOTE 1'!$AX222:$BH222, 0))</f>
        <v>0.25</v>
      </c>
      <c r="BJ222" s="98" t="s">
        <v>206</v>
      </c>
      <c r="BK222" s="98" t="s">
        <v>85</v>
      </c>
      <c r="BL222" s="117" t="s">
        <v>85</v>
      </c>
    </row>
    <row r="223" spans="1:64" s="52" customFormat="1" ht="165" hidden="1" customHeight="1">
      <c r="A223" s="93">
        <v>1221</v>
      </c>
      <c r="B223" s="143" t="s">
        <v>1179</v>
      </c>
      <c r="C223" s="142" t="s">
        <v>1180</v>
      </c>
      <c r="D223" s="136" t="s">
        <v>75</v>
      </c>
      <c r="E223" s="142" t="s">
        <v>1181</v>
      </c>
      <c r="F223" s="127"/>
      <c r="G223" s="127"/>
      <c r="H223" s="144" t="s">
        <v>83</v>
      </c>
      <c r="I223" s="134" t="s">
        <v>1182</v>
      </c>
      <c r="J223" s="133" t="s">
        <v>1181</v>
      </c>
      <c r="K223" s="143"/>
      <c r="L223" s="64"/>
      <c r="M223" s="64" t="s">
        <v>85</v>
      </c>
      <c r="N223" s="144" t="s">
        <v>83</v>
      </c>
      <c r="O223" s="134" t="s">
        <v>1182</v>
      </c>
      <c r="P223" s="64" t="s">
        <v>85</v>
      </c>
      <c r="Q223" s="96" t="s">
        <v>1</v>
      </c>
      <c r="R223" s="96" t="s">
        <v>1</v>
      </c>
      <c r="S223" s="96" t="s">
        <v>1</v>
      </c>
      <c r="T223" s="96" t="s">
        <v>1</v>
      </c>
      <c r="U223" s="96" t="s">
        <v>1</v>
      </c>
      <c r="V223" s="96" t="s">
        <v>1</v>
      </c>
      <c r="W223" s="96" t="s">
        <v>1</v>
      </c>
      <c r="X223" s="96" t="s">
        <v>1</v>
      </c>
      <c r="Y223" s="96" t="s">
        <v>1</v>
      </c>
      <c r="Z223" s="96" t="s">
        <v>1</v>
      </c>
      <c r="AA223" s="96" t="s">
        <v>1</v>
      </c>
      <c r="AB223" s="96" t="s">
        <v>1</v>
      </c>
      <c r="AC223" s="96" t="s">
        <v>1</v>
      </c>
      <c r="AD223" s="96" t="s">
        <v>1</v>
      </c>
      <c r="AE223" s="96" t="s">
        <v>1</v>
      </c>
      <c r="AF223" s="96" t="s">
        <v>1</v>
      </c>
      <c r="AG223" s="96" t="s">
        <v>1</v>
      </c>
      <c r="AH223" s="96" t="s">
        <v>1</v>
      </c>
      <c r="AI223" s="96" t="s">
        <v>1</v>
      </c>
      <c r="AJ223" s="96" t="s">
        <v>1</v>
      </c>
      <c r="AK223" s="96" t="s">
        <v>1</v>
      </c>
      <c r="AL223" s="96" t="s">
        <v>1</v>
      </c>
      <c r="AM223" s="96" t="s">
        <v>1</v>
      </c>
      <c r="AN223" s="96" t="s">
        <v>1</v>
      </c>
      <c r="AO223" s="96"/>
      <c r="AP223" s="96"/>
      <c r="AQ223" s="96"/>
      <c r="AR223" s="96"/>
      <c r="AS223" s="96"/>
      <c r="AT223" s="96"/>
      <c r="AU223" s="96"/>
      <c r="AV223" s="96"/>
      <c r="AW223" s="96" t="s">
        <v>650</v>
      </c>
      <c r="AX223" s="98"/>
      <c r="AY223" s="98"/>
      <c r="AZ223" s="98"/>
      <c r="BA223" s="98"/>
      <c r="BB223" s="98"/>
      <c r="BC223" s="98"/>
      <c r="BD223" s="98"/>
      <c r="BE223" s="98"/>
      <c r="BF223" s="98"/>
      <c r="BG223" s="98"/>
      <c r="BH223" s="98"/>
      <c r="BI223" s="98" cm="1">
        <f t="array" ref="BI223">SUM(IF('HABILITADOS Y RECHAZADOS LOTE 1'!$AX223:$BH223&lt;&gt;"", 'HABILITADOS Y RECHAZADOS LOTE 1'!$AX223:$BH223, 0))</f>
        <v>0</v>
      </c>
      <c r="BJ223" s="98" t="s">
        <v>784</v>
      </c>
      <c r="BK223" s="98" t="s">
        <v>85</v>
      </c>
      <c r="BL223" s="117" t="s">
        <v>85</v>
      </c>
    </row>
    <row r="224" spans="1:64" s="52" customFormat="1" ht="128.25" hidden="1" customHeight="1">
      <c r="A224" s="93">
        <v>1222</v>
      </c>
      <c r="B224" s="143" t="s">
        <v>1183</v>
      </c>
      <c r="C224" s="124" t="s">
        <v>1184</v>
      </c>
      <c r="D224" s="125" t="s">
        <v>75</v>
      </c>
      <c r="E224" s="126">
        <v>13993813</v>
      </c>
      <c r="F224" s="127" t="s">
        <v>77</v>
      </c>
      <c r="G224" s="127" t="s">
        <v>78</v>
      </c>
      <c r="H224" s="128" t="s">
        <v>79</v>
      </c>
      <c r="I224" s="129" t="s">
        <v>1185</v>
      </c>
      <c r="J224" s="64">
        <v>13993813</v>
      </c>
      <c r="K224" s="129" t="s">
        <v>1186</v>
      </c>
      <c r="L224" s="64" t="s">
        <v>1</v>
      </c>
      <c r="M224" s="64" t="s">
        <v>1</v>
      </c>
      <c r="N224" s="130" t="s">
        <v>83</v>
      </c>
      <c r="O224" s="129" t="s">
        <v>1187</v>
      </c>
      <c r="P224" s="64" t="s">
        <v>85</v>
      </c>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8"/>
      <c r="AY224" s="98"/>
      <c r="AZ224" s="98"/>
      <c r="BA224" s="98"/>
      <c r="BB224" s="98"/>
      <c r="BC224" s="98"/>
      <c r="BD224" s="98"/>
      <c r="BE224" s="98"/>
      <c r="BF224" s="98"/>
      <c r="BG224" s="98"/>
      <c r="BH224" s="98"/>
      <c r="BI224" s="98" cm="1">
        <f t="array" ref="BI224">SUM(IF('HABILITADOS Y RECHAZADOS LOTE 1'!$AX224:$BH224&lt;&gt;"", 'HABILITADOS Y RECHAZADOS LOTE 1'!$AX224:$BH224, 0))</f>
        <v>0</v>
      </c>
      <c r="BJ224" s="98" t="s">
        <v>229</v>
      </c>
      <c r="BK224" s="98" t="s">
        <v>85</v>
      </c>
      <c r="BL224" s="117" t="s">
        <v>85</v>
      </c>
    </row>
    <row r="225" spans="1:64" s="52" customFormat="1" ht="180" hidden="1" customHeight="1">
      <c r="A225" s="108">
        <v>1223</v>
      </c>
      <c r="B225" s="139" t="s">
        <v>1188</v>
      </c>
      <c r="C225" s="142" t="s">
        <v>1189</v>
      </c>
      <c r="D225" s="133" t="s">
        <v>1190</v>
      </c>
      <c r="E225" s="126" t="s">
        <v>1191</v>
      </c>
      <c r="F225" s="136" t="s">
        <v>77</v>
      </c>
      <c r="G225" s="136" t="s">
        <v>1176</v>
      </c>
      <c r="H225" s="128" t="s">
        <v>79</v>
      </c>
      <c r="I225" s="134" t="s">
        <v>1192</v>
      </c>
      <c r="J225" s="133" t="s">
        <v>1191</v>
      </c>
      <c r="K225" s="134" t="s">
        <v>1193</v>
      </c>
      <c r="L225" s="64" t="s">
        <v>2</v>
      </c>
      <c r="M225" s="64" t="s">
        <v>2</v>
      </c>
      <c r="N225" s="130" t="s">
        <v>91</v>
      </c>
      <c r="O225" s="64" t="s">
        <v>85</v>
      </c>
      <c r="P225" s="129" t="str" cm="1">
        <f t="array" ref="P225">_xlfn.TEXTJOIN(", ", TRUE, IF('HABILITADOS Y RECHAZADOS LOTE 1'!$Q225:$AN225="SI", 'HABILITADOS Y RECHAZADOS LOTE 1'!$Q$2:$AN$2, ""))</f>
        <v>Carnes Frescas (Refrigeradas o Congeladas), Huevos, Conservas de frutas/ hortalizas/ leguminosas, Frutas frescas, Galletas, Leguminosas y derivados, Verduras, hortalizas y derivados</v>
      </c>
      <c r="Q225" s="96" t="s">
        <v>1</v>
      </c>
      <c r="R225" s="96" t="s">
        <v>2</v>
      </c>
      <c r="S225" s="96" t="s">
        <v>1</v>
      </c>
      <c r="T225" s="96" t="s">
        <v>2</v>
      </c>
      <c r="U225" s="96" t="s">
        <v>1</v>
      </c>
      <c r="V225" s="96" t="s">
        <v>1</v>
      </c>
      <c r="W225" s="96" t="s">
        <v>1</v>
      </c>
      <c r="X225" s="96" t="s">
        <v>2</v>
      </c>
      <c r="Y225" s="96" t="s">
        <v>1</v>
      </c>
      <c r="Z225" s="96" t="s">
        <v>1</v>
      </c>
      <c r="AA225" s="96" t="s">
        <v>2</v>
      </c>
      <c r="AB225" s="96" t="s">
        <v>1</v>
      </c>
      <c r="AC225" s="96" t="s">
        <v>1</v>
      </c>
      <c r="AD225" s="96" t="s">
        <v>2</v>
      </c>
      <c r="AE225" s="96" t="s">
        <v>1</v>
      </c>
      <c r="AF225" s="96" t="s">
        <v>1</v>
      </c>
      <c r="AG225" s="96" t="s">
        <v>1</v>
      </c>
      <c r="AH225" s="96" t="s">
        <v>1</v>
      </c>
      <c r="AI225" s="96" t="s">
        <v>1</v>
      </c>
      <c r="AJ225" s="96" t="s">
        <v>2</v>
      </c>
      <c r="AK225" s="96" t="s">
        <v>1</v>
      </c>
      <c r="AL225" s="96" t="s">
        <v>1</v>
      </c>
      <c r="AM225" s="96" t="s">
        <v>2</v>
      </c>
      <c r="AN225" s="96" t="s">
        <v>1</v>
      </c>
      <c r="AO225" s="96" t="s">
        <v>1</v>
      </c>
      <c r="AP225" s="96" t="s">
        <v>1</v>
      </c>
      <c r="AQ225" s="96" t="s">
        <v>1</v>
      </c>
      <c r="AR225" s="96" t="s">
        <v>1</v>
      </c>
      <c r="AS225" s="96" t="s">
        <v>1</v>
      </c>
      <c r="AT225" s="96" t="s">
        <v>1</v>
      </c>
      <c r="AU225" s="96" t="s">
        <v>1</v>
      </c>
      <c r="AV225" s="96" t="s">
        <v>1</v>
      </c>
      <c r="AW225" s="96" t="s">
        <v>92</v>
      </c>
      <c r="AX225" s="98">
        <v>0</v>
      </c>
      <c r="AY225" s="98">
        <v>0</v>
      </c>
      <c r="AZ225" s="98">
        <v>0</v>
      </c>
      <c r="BA225" s="98">
        <v>0</v>
      </c>
      <c r="BB225" s="98">
        <v>0</v>
      </c>
      <c r="BC225" s="98">
        <v>0</v>
      </c>
      <c r="BD225" s="98">
        <v>0</v>
      </c>
      <c r="BE225" s="98">
        <v>0</v>
      </c>
      <c r="BF225" s="98">
        <v>0</v>
      </c>
      <c r="BG225" s="98">
        <v>0.25</v>
      </c>
      <c r="BH225" s="98">
        <v>0</v>
      </c>
      <c r="BI225" s="98" cm="1">
        <f t="array" ref="BI225">SUM(IF('HABILITADOS Y RECHAZADOS LOTE 1'!$AX225:$BH225&lt;&gt;"", 'HABILITADOS Y RECHAZADOS LOTE 1'!$AX225:$BH225, 0))</f>
        <v>0.25</v>
      </c>
      <c r="BJ225" s="98" t="s">
        <v>1194</v>
      </c>
      <c r="BK225" s="98" t="s">
        <v>85</v>
      </c>
      <c r="BL225" s="117" t="s">
        <v>85</v>
      </c>
    </row>
    <row r="226" spans="1:64" s="52" customFormat="1" ht="128.25" hidden="1" customHeight="1">
      <c r="A226" s="93">
        <v>1224</v>
      </c>
      <c r="B226" s="134" t="s">
        <v>1195</v>
      </c>
      <c r="C226" s="142" t="s">
        <v>1196</v>
      </c>
      <c r="D226" s="127" t="s">
        <v>75</v>
      </c>
      <c r="E226" s="142" t="s">
        <v>1197</v>
      </c>
      <c r="F226" s="127"/>
      <c r="G226" s="127"/>
      <c r="H226" s="144" t="s">
        <v>83</v>
      </c>
      <c r="I226" s="134" t="s">
        <v>1182</v>
      </c>
      <c r="J226" s="133" t="s">
        <v>1197</v>
      </c>
      <c r="K226" s="143"/>
      <c r="L226" s="64"/>
      <c r="M226" s="64" t="s">
        <v>85</v>
      </c>
      <c r="N226" s="144" t="s">
        <v>83</v>
      </c>
      <c r="O226" s="134" t="s">
        <v>1182</v>
      </c>
      <c r="P226" s="64" t="s">
        <v>85</v>
      </c>
      <c r="Q226" s="96" t="s">
        <v>1</v>
      </c>
      <c r="R226" s="96" t="s">
        <v>1</v>
      </c>
      <c r="S226" s="96" t="s">
        <v>1</v>
      </c>
      <c r="T226" s="96" t="s">
        <v>1</v>
      </c>
      <c r="U226" s="96" t="s">
        <v>1</v>
      </c>
      <c r="V226" s="96" t="s">
        <v>1</v>
      </c>
      <c r="W226" s="96" t="s">
        <v>1</v>
      </c>
      <c r="X226" s="96" t="s">
        <v>1</v>
      </c>
      <c r="Y226" s="96" t="s">
        <v>1</v>
      </c>
      <c r="Z226" s="96" t="s">
        <v>1</v>
      </c>
      <c r="AA226" s="96" t="s">
        <v>1</v>
      </c>
      <c r="AB226" s="96" t="s">
        <v>1</v>
      </c>
      <c r="AC226" s="96" t="s">
        <v>1</v>
      </c>
      <c r="AD226" s="96" t="s">
        <v>1</v>
      </c>
      <c r="AE226" s="96" t="s">
        <v>1</v>
      </c>
      <c r="AF226" s="96" t="s">
        <v>1</v>
      </c>
      <c r="AG226" s="96" t="s">
        <v>1</v>
      </c>
      <c r="AH226" s="96" t="s">
        <v>1</v>
      </c>
      <c r="AI226" s="96" t="s">
        <v>1</v>
      </c>
      <c r="AJ226" s="96" t="s">
        <v>1</v>
      </c>
      <c r="AK226" s="96" t="s">
        <v>1</v>
      </c>
      <c r="AL226" s="96" t="s">
        <v>1</v>
      </c>
      <c r="AM226" s="96" t="s">
        <v>1</v>
      </c>
      <c r="AN226" s="96" t="s">
        <v>1</v>
      </c>
      <c r="AO226" s="96"/>
      <c r="AP226" s="96"/>
      <c r="AQ226" s="96"/>
      <c r="AR226" s="96"/>
      <c r="AS226" s="96"/>
      <c r="AT226" s="96"/>
      <c r="AU226" s="96"/>
      <c r="AV226" s="96"/>
      <c r="AW226" s="96" t="s">
        <v>650</v>
      </c>
      <c r="AX226" s="98"/>
      <c r="AY226" s="98"/>
      <c r="AZ226" s="98"/>
      <c r="BA226" s="98"/>
      <c r="BB226" s="98"/>
      <c r="BC226" s="98"/>
      <c r="BD226" s="98"/>
      <c r="BE226" s="98"/>
      <c r="BF226" s="98"/>
      <c r="BG226" s="98"/>
      <c r="BH226" s="98"/>
      <c r="BI226" s="98" cm="1">
        <f t="array" ref="BI226">SUM(IF('HABILITADOS Y RECHAZADOS LOTE 1'!$AX226:$BH226&lt;&gt;"", 'HABILITADOS Y RECHAZADOS LOTE 1'!$AX226:$BH226, 0))</f>
        <v>0</v>
      </c>
      <c r="BJ226" s="98" t="s">
        <v>784</v>
      </c>
      <c r="BK226" s="98" t="s">
        <v>85</v>
      </c>
      <c r="BL226" s="117" t="s">
        <v>85</v>
      </c>
    </row>
    <row r="227" spans="1:64" s="52" customFormat="1" ht="120" hidden="1" customHeight="1">
      <c r="A227" s="93">
        <v>1225</v>
      </c>
      <c r="B227" s="143" t="s">
        <v>1198</v>
      </c>
      <c r="C227" s="124" t="s">
        <v>1199</v>
      </c>
      <c r="D227" s="125" t="s">
        <v>75</v>
      </c>
      <c r="E227" s="126" t="s">
        <v>1200</v>
      </c>
      <c r="F227" s="136" t="s">
        <v>77</v>
      </c>
      <c r="G227" s="136" t="s">
        <v>77</v>
      </c>
      <c r="H227" s="128" t="s">
        <v>79</v>
      </c>
      <c r="I227" s="129" t="s">
        <v>248</v>
      </c>
      <c r="J227" s="64" t="s">
        <v>1200</v>
      </c>
      <c r="K227" s="129" t="s">
        <v>1201</v>
      </c>
      <c r="L227" s="64" t="s">
        <v>1</v>
      </c>
      <c r="M227" s="64" t="s">
        <v>2</v>
      </c>
      <c r="N227" s="130" t="s">
        <v>147</v>
      </c>
      <c r="O227" s="129" t="s">
        <v>1202</v>
      </c>
      <c r="P227" s="129" t="str" cm="1">
        <f t="array" ref="P227">_xlfn.TEXTJOIN(", ", TRUE, IF('HABILITADOS Y RECHAZADOS LOTE 1'!$Q227:$AN227="SI", "'"&amp;'HABILITADOS Y RECHAZADOS LOTE 1'!$Q$2:$AN$2&amp;"'", ""))</f>
        <v>'Frutas frescas', 'Verduras, hortalizas y derivados'</v>
      </c>
      <c r="Q227" s="96" t="s">
        <v>1</v>
      </c>
      <c r="R227" s="96" t="s">
        <v>1</v>
      </c>
      <c r="S227" s="96" t="s">
        <v>1</v>
      </c>
      <c r="T227" s="96" t="s">
        <v>1</v>
      </c>
      <c r="U227" s="96" t="s">
        <v>1</v>
      </c>
      <c r="V227" s="96" t="s">
        <v>1</v>
      </c>
      <c r="W227" s="96" t="s">
        <v>1</v>
      </c>
      <c r="X227" s="96" t="s">
        <v>1</v>
      </c>
      <c r="Y227" s="96" t="s">
        <v>1</v>
      </c>
      <c r="Z227" s="96" t="s">
        <v>1</v>
      </c>
      <c r="AA227" s="96" t="s">
        <v>2</v>
      </c>
      <c r="AB227" s="96" t="s">
        <v>1</v>
      </c>
      <c r="AC227" s="96" t="s">
        <v>1</v>
      </c>
      <c r="AD227" s="96" t="s">
        <v>1</v>
      </c>
      <c r="AE227" s="96" t="s">
        <v>1</v>
      </c>
      <c r="AF227" s="96" t="s">
        <v>1</v>
      </c>
      <c r="AG227" s="96" t="s">
        <v>1</v>
      </c>
      <c r="AH227" s="96" t="s">
        <v>1</v>
      </c>
      <c r="AI227" s="96" t="s">
        <v>1</v>
      </c>
      <c r="AJ227" s="96" t="s">
        <v>1</v>
      </c>
      <c r="AK227" s="96" t="s">
        <v>1</v>
      </c>
      <c r="AL227" s="96" t="s">
        <v>1</v>
      </c>
      <c r="AM227" s="96" t="s">
        <v>2</v>
      </c>
      <c r="AN227" s="96" t="s">
        <v>1</v>
      </c>
      <c r="AO227" s="96" t="s">
        <v>1</v>
      </c>
      <c r="AP227" s="96" t="s">
        <v>1</v>
      </c>
      <c r="AQ227" s="96" t="s">
        <v>1</v>
      </c>
      <c r="AR227" s="96" t="s">
        <v>1</v>
      </c>
      <c r="AS227" s="96" t="s">
        <v>1</v>
      </c>
      <c r="AT227" s="96" t="s">
        <v>1</v>
      </c>
      <c r="AU227" s="96" t="s">
        <v>1</v>
      </c>
      <c r="AV227" s="96" t="s">
        <v>1</v>
      </c>
      <c r="AW227" s="96" t="s">
        <v>92</v>
      </c>
      <c r="AX227" s="98">
        <v>6</v>
      </c>
      <c r="AY227" s="98">
        <v>6</v>
      </c>
      <c r="AZ227" s="98">
        <v>0</v>
      </c>
      <c r="BA227" s="98">
        <v>0</v>
      </c>
      <c r="BB227" s="98">
        <v>0</v>
      </c>
      <c r="BC227" s="98">
        <v>0</v>
      </c>
      <c r="BD227" s="98">
        <v>0</v>
      </c>
      <c r="BE227" s="98">
        <v>0</v>
      </c>
      <c r="BF227" s="98">
        <v>0</v>
      </c>
      <c r="BG227" s="98">
        <v>0</v>
      </c>
      <c r="BH227" s="98">
        <v>10</v>
      </c>
      <c r="BI227" s="98" cm="1">
        <f t="array" ref="BI227">SUM(IF('HABILITADOS Y RECHAZADOS LOTE 1'!$AX227:$BH227&lt;&gt;"", 'HABILITADOS Y RECHAZADOS LOTE 1'!$AX227:$BH227, 0))</f>
        <v>22</v>
      </c>
      <c r="BJ227" s="98" t="s">
        <v>535</v>
      </c>
      <c r="BK227" s="98" t="s">
        <v>85</v>
      </c>
      <c r="BL227" s="117" t="s">
        <v>85</v>
      </c>
    </row>
    <row r="228" spans="1:64" s="52" customFormat="1" ht="409.5" hidden="1" customHeight="1">
      <c r="A228" s="108">
        <v>1226</v>
      </c>
      <c r="B228" s="139" t="s">
        <v>1203</v>
      </c>
      <c r="C228" s="142" t="s">
        <v>1204</v>
      </c>
      <c r="D228" s="125" t="s">
        <v>89</v>
      </c>
      <c r="E228" s="126" t="s">
        <v>1205</v>
      </c>
      <c r="F228" s="136" t="s">
        <v>1176</v>
      </c>
      <c r="G228" s="136" t="s">
        <v>1176</v>
      </c>
      <c r="H228" s="128" t="s">
        <v>91</v>
      </c>
      <c r="I228" s="134" t="s">
        <v>494</v>
      </c>
      <c r="J228" s="133" t="s">
        <v>1205</v>
      </c>
      <c r="K228" s="134" t="s">
        <v>494</v>
      </c>
      <c r="L228" s="64"/>
      <c r="M228" s="64" t="s">
        <v>85</v>
      </c>
      <c r="N228" s="128" t="s">
        <v>91</v>
      </c>
      <c r="O228" s="64" t="s">
        <v>85</v>
      </c>
      <c r="P228" s="129" t="str" cm="1">
        <f t="array" ref="P228">_xlfn.TEXTJOIN(", ", TRUE, IF('HABILITADOS Y RECHAZADOS LOTE 1'!$Q228:$AN228="SI", 'HABILITADOS Y RECHAZADOS LOTE 1'!$Q$2:$AN$2, ""))</f>
        <v>Sector defensa</v>
      </c>
      <c r="Q228" s="96"/>
      <c r="R228" s="96"/>
      <c r="S228" s="96"/>
      <c r="T228" s="96"/>
      <c r="U228" s="96"/>
      <c r="V228" s="96"/>
      <c r="W228" s="96"/>
      <c r="X228" s="96"/>
      <c r="Y228" s="96"/>
      <c r="Z228" s="96" t="s">
        <v>2</v>
      </c>
      <c r="AA228" s="96"/>
      <c r="AB228" s="96"/>
      <c r="AC228" s="96"/>
      <c r="AD228" s="96"/>
      <c r="AE228" s="96"/>
      <c r="AF228" s="96"/>
      <c r="AG228" s="96"/>
      <c r="AH228" s="96"/>
      <c r="AI228" s="96"/>
      <c r="AJ228" s="96"/>
      <c r="AK228" s="96"/>
      <c r="AL228" s="96"/>
      <c r="AM228" s="96"/>
      <c r="AN228" s="96"/>
      <c r="AO228" s="96" t="s">
        <v>1</v>
      </c>
      <c r="AP228" s="96" t="s">
        <v>1</v>
      </c>
      <c r="AQ228" s="96" t="s">
        <v>1</v>
      </c>
      <c r="AR228" s="96" t="s">
        <v>1</v>
      </c>
      <c r="AS228" s="96" t="s">
        <v>1</v>
      </c>
      <c r="AT228" s="96" t="s">
        <v>1</v>
      </c>
      <c r="AU228" s="96" t="s">
        <v>2</v>
      </c>
      <c r="AV228" s="96" t="s">
        <v>1</v>
      </c>
      <c r="AW228" s="96" t="s">
        <v>92</v>
      </c>
      <c r="AX228" s="98">
        <v>0</v>
      </c>
      <c r="AY228" s="98">
        <v>6</v>
      </c>
      <c r="AZ228" s="98">
        <v>0</v>
      </c>
      <c r="BA228" s="98">
        <v>5</v>
      </c>
      <c r="BB228" s="98">
        <v>5</v>
      </c>
      <c r="BC228" s="98">
        <v>10</v>
      </c>
      <c r="BD228" s="98">
        <v>10</v>
      </c>
      <c r="BE228" s="98">
        <v>0</v>
      </c>
      <c r="BF228" s="98">
        <v>0</v>
      </c>
      <c r="BG228" s="98">
        <v>0.25</v>
      </c>
      <c r="BH228" s="98">
        <v>0</v>
      </c>
      <c r="BI228" s="98" cm="1">
        <f t="array" ref="BI228">SUM(IF('HABILITADOS Y RECHAZADOS LOTE 1'!$AX228:$BH228&lt;&gt;"", 'HABILITADOS Y RECHAZADOS LOTE 1'!$AX228:$BH228, 0))</f>
        <v>36.25</v>
      </c>
      <c r="BJ228" s="98" t="s">
        <v>659</v>
      </c>
      <c r="BK228" s="98" t="s">
        <v>85</v>
      </c>
      <c r="BL228" s="117" t="s">
        <v>85</v>
      </c>
    </row>
    <row r="229" spans="1:64" s="52" customFormat="1" ht="225" hidden="1" customHeight="1">
      <c r="A229" s="108">
        <v>1227</v>
      </c>
      <c r="B229" s="139" t="s">
        <v>1206</v>
      </c>
      <c r="C229" s="142" t="s">
        <v>1207</v>
      </c>
      <c r="D229" s="133" t="s">
        <v>89</v>
      </c>
      <c r="E229" s="126" t="s">
        <v>1208</v>
      </c>
      <c r="F229" s="136" t="s">
        <v>1176</v>
      </c>
      <c r="G229" s="136" t="s">
        <v>1176</v>
      </c>
      <c r="H229" s="128" t="s">
        <v>91</v>
      </c>
      <c r="I229" s="134" t="s">
        <v>494</v>
      </c>
      <c r="J229" s="133" t="s">
        <v>1208</v>
      </c>
      <c r="K229" s="134" t="s">
        <v>494</v>
      </c>
      <c r="L229" s="64"/>
      <c r="M229" s="64" t="s">
        <v>85</v>
      </c>
      <c r="N229" s="128" t="s">
        <v>91</v>
      </c>
      <c r="O229" s="64" t="s">
        <v>85</v>
      </c>
      <c r="P229" s="129" t="str" cm="1">
        <f t="array" ref="P229">_xlfn.TEXTJOIN(", ", TRUE, IF('HABILITADOS Y RECHAZADOS LOTE 1'!$Q229:$AN229="SI", 'HABILITADOS Y RECHAZADOS LOTE 1'!$Q$2:$AN$2, ""))</f>
        <v>Productos azucarados</v>
      </c>
      <c r="Q229" s="96"/>
      <c r="R229" s="96"/>
      <c r="S229" s="96"/>
      <c r="T229" s="96"/>
      <c r="U229" s="96"/>
      <c r="V229" s="96"/>
      <c r="W229" s="96"/>
      <c r="X229" s="96"/>
      <c r="Y229" s="96"/>
      <c r="Z229" s="96"/>
      <c r="AA229" s="96"/>
      <c r="AB229" s="96"/>
      <c r="AC229" s="96"/>
      <c r="AD229" s="96"/>
      <c r="AE229" s="96"/>
      <c r="AF229" s="96"/>
      <c r="AG229" s="96"/>
      <c r="AH229" s="96"/>
      <c r="AI229" s="96"/>
      <c r="AJ229" s="96"/>
      <c r="AK229" s="96"/>
      <c r="AL229" s="96" t="s">
        <v>2</v>
      </c>
      <c r="AM229" s="96"/>
      <c r="AN229" s="96"/>
      <c r="AO229" s="96" t="s">
        <v>1</v>
      </c>
      <c r="AP229" s="96" t="s">
        <v>1</v>
      </c>
      <c r="AQ229" s="96" t="s">
        <v>1</v>
      </c>
      <c r="AR229" s="96" t="s">
        <v>1</v>
      </c>
      <c r="AS229" s="96" t="s">
        <v>1</v>
      </c>
      <c r="AT229" s="96" t="s">
        <v>1</v>
      </c>
      <c r="AU229" s="96" t="s">
        <v>2</v>
      </c>
      <c r="AV229" s="96" t="s">
        <v>1</v>
      </c>
      <c r="AW229" s="96" t="s">
        <v>99</v>
      </c>
      <c r="AX229" s="98">
        <v>10</v>
      </c>
      <c r="AY229" s="98">
        <v>0</v>
      </c>
      <c r="AZ229" s="98">
        <v>0</v>
      </c>
      <c r="BA229" s="98">
        <v>0</v>
      </c>
      <c r="BB229" s="98">
        <v>0</v>
      </c>
      <c r="BC229" s="98">
        <v>10</v>
      </c>
      <c r="BD229" s="98">
        <v>0</v>
      </c>
      <c r="BE229" s="98">
        <v>0</v>
      </c>
      <c r="BF229" s="98">
        <v>0</v>
      </c>
      <c r="BG229" s="98">
        <v>0</v>
      </c>
      <c r="BH229" s="98">
        <v>10</v>
      </c>
      <c r="BI229" s="98" cm="1">
        <f t="array" ref="BI229">SUM(IF('HABILITADOS Y RECHAZADOS LOTE 1'!$AX229:$BH229&lt;&gt;"", 'HABILITADOS Y RECHAZADOS LOTE 1'!$AX229:$BH229, 0))</f>
        <v>30</v>
      </c>
      <c r="BJ229" s="98" t="s">
        <v>181</v>
      </c>
      <c r="BK229" s="98" t="s">
        <v>85</v>
      </c>
      <c r="BL229" s="117" t="s">
        <v>85</v>
      </c>
    </row>
    <row r="230" spans="1:64" s="52" customFormat="1" ht="409.5" hidden="1" customHeight="1">
      <c r="A230" s="108">
        <v>1228</v>
      </c>
      <c r="B230" s="139" t="s">
        <v>1209</v>
      </c>
      <c r="C230" s="142" t="s">
        <v>1210</v>
      </c>
      <c r="D230" s="125" t="s">
        <v>89</v>
      </c>
      <c r="E230" s="126" t="s">
        <v>1211</v>
      </c>
      <c r="F230" s="136" t="s">
        <v>1176</v>
      </c>
      <c r="G230" s="136" t="s">
        <v>77</v>
      </c>
      <c r="H230" s="128" t="s">
        <v>79</v>
      </c>
      <c r="I230" s="134" t="s">
        <v>1212</v>
      </c>
      <c r="J230" s="133" t="s">
        <v>1211</v>
      </c>
      <c r="K230" s="134" t="s">
        <v>1213</v>
      </c>
      <c r="L230" s="64" t="s">
        <v>1</v>
      </c>
      <c r="M230" s="64" t="s">
        <v>2</v>
      </c>
      <c r="N230" s="130" t="s">
        <v>91</v>
      </c>
      <c r="O230" s="64" t="s">
        <v>85</v>
      </c>
      <c r="P230" s="129" t="str" cm="1">
        <f t="array" ref="P230">_xlfn.TEXTJOIN(", ", TRUE, IF('HABILITADOS Y RECHAZADOS LOTE 1'!$Q230:$AN230="SI", 'HABILITADOS Y RECHAZADOS LOTE 1'!$Q$2:$AN$2, ""))</f>
        <v>Sector defensa</v>
      </c>
      <c r="Q230" s="96" t="s">
        <v>1</v>
      </c>
      <c r="R230" s="96" t="s">
        <v>1</v>
      </c>
      <c r="S230" s="96" t="s">
        <v>1</v>
      </c>
      <c r="T230" s="96" t="s">
        <v>1</v>
      </c>
      <c r="U230" s="96" t="s">
        <v>1</v>
      </c>
      <c r="V230" s="96" t="s">
        <v>1</v>
      </c>
      <c r="W230" s="96" t="s">
        <v>1</v>
      </c>
      <c r="X230" s="96" t="s">
        <v>1</v>
      </c>
      <c r="Y230" s="96" t="s">
        <v>1</v>
      </c>
      <c r="Z230" s="96" t="s">
        <v>2</v>
      </c>
      <c r="AA230" s="96" t="s">
        <v>1</v>
      </c>
      <c r="AB230" s="96" t="s">
        <v>1</v>
      </c>
      <c r="AC230" s="96" t="s">
        <v>1</v>
      </c>
      <c r="AD230" s="96" t="s">
        <v>1</v>
      </c>
      <c r="AE230" s="96" t="s">
        <v>1</v>
      </c>
      <c r="AF230" s="96" t="s">
        <v>1</v>
      </c>
      <c r="AG230" s="96" t="s">
        <v>1</v>
      </c>
      <c r="AH230" s="96" t="s">
        <v>1</v>
      </c>
      <c r="AI230" s="96" t="s">
        <v>1</v>
      </c>
      <c r="AJ230" s="96" t="s">
        <v>1</v>
      </c>
      <c r="AK230" s="96" t="s">
        <v>1</v>
      </c>
      <c r="AL230" s="96" t="s">
        <v>1</v>
      </c>
      <c r="AM230" s="96" t="s">
        <v>1</v>
      </c>
      <c r="AN230" s="96" t="s">
        <v>1</v>
      </c>
      <c r="AO230" s="96" t="s">
        <v>1</v>
      </c>
      <c r="AP230" s="96" t="s">
        <v>1</v>
      </c>
      <c r="AQ230" s="96" t="s">
        <v>1</v>
      </c>
      <c r="AR230" s="96" t="s">
        <v>1</v>
      </c>
      <c r="AS230" s="96" t="s">
        <v>1</v>
      </c>
      <c r="AT230" s="96" t="s">
        <v>2</v>
      </c>
      <c r="AU230" s="96" t="s">
        <v>2</v>
      </c>
      <c r="AV230" s="96" t="s">
        <v>1</v>
      </c>
      <c r="AW230" s="96" t="s">
        <v>92</v>
      </c>
      <c r="AX230" s="98">
        <v>6</v>
      </c>
      <c r="AY230" s="98">
        <v>0</v>
      </c>
      <c r="AZ230" s="98">
        <v>0</v>
      </c>
      <c r="BA230" s="98">
        <v>6</v>
      </c>
      <c r="BB230" s="98">
        <v>0</v>
      </c>
      <c r="BC230" s="98">
        <v>10</v>
      </c>
      <c r="BD230" s="98">
        <v>0</v>
      </c>
      <c r="BE230" s="98">
        <v>0</v>
      </c>
      <c r="BF230" s="98">
        <v>0.25</v>
      </c>
      <c r="BG230" s="98">
        <v>0.25</v>
      </c>
      <c r="BH230" s="98">
        <v>0</v>
      </c>
      <c r="BI230" s="98" cm="1">
        <f t="array" ref="BI230">SUM(IF('HABILITADOS Y RECHAZADOS LOTE 1'!$AX230:$BH230&lt;&gt;"", 'HABILITADOS Y RECHAZADOS LOTE 1'!$AX230:$BH230, 0))</f>
        <v>22.5</v>
      </c>
      <c r="BJ230" s="98" t="s">
        <v>189</v>
      </c>
      <c r="BK230" s="98" t="s">
        <v>85</v>
      </c>
      <c r="BL230" s="117" t="s">
        <v>85</v>
      </c>
    </row>
    <row r="231" spans="1:64" ht="345" hidden="1" customHeight="1">
      <c r="A231" s="105">
        <v>1229</v>
      </c>
      <c r="B231" s="123" t="s">
        <v>1214</v>
      </c>
      <c r="C231" s="124" t="s">
        <v>1215</v>
      </c>
      <c r="D231" s="132" t="s">
        <v>89</v>
      </c>
      <c r="E231" s="124" t="s">
        <v>1216</v>
      </c>
      <c r="F231" s="127"/>
      <c r="G231" s="127"/>
      <c r="H231" s="144" t="s">
        <v>83</v>
      </c>
      <c r="I231" s="134" t="s">
        <v>1182</v>
      </c>
      <c r="J231" s="125" t="s">
        <v>1216</v>
      </c>
      <c r="K231" s="123"/>
      <c r="L231" s="125"/>
      <c r="M231" s="125" t="s">
        <v>85</v>
      </c>
      <c r="N231" s="144" t="s">
        <v>83</v>
      </c>
      <c r="O231" s="134" t="s">
        <v>1182</v>
      </c>
      <c r="P231" s="125" t="s">
        <v>85</v>
      </c>
      <c r="Q231" s="94" t="s">
        <v>1</v>
      </c>
      <c r="R231" s="94" t="s">
        <v>1</v>
      </c>
      <c r="S231" s="94" t="s">
        <v>1</v>
      </c>
      <c r="T231" s="94" t="s">
        <v>1</v>
      </c>
      <c r="U231" s="94" t="s">
        <v>1</v>
      </c>
      <c r="V231" s="94" t="s">
        <v>1</v>
      </c>
      <c r="W231" s="94" t="s">
        <v>1</v>
      </c>
      <c r="X231" s="94" t="s">
        <v>1</v>
      </c>
      <c r="Y231" s="94" t="s">
        <v>1</v>
      </c>
      <c r="Z231" s="94" t="s">
        <v>1</v>
      </c>
      <c r="AA231" s="94" t="s">
        <v>1</v>
      </c>
      <c r="AB231" s="94" t="s">
        <v>1</v>
      </c>
      <c r="AC231" s="94" t="s">
        <v>1</v>
      </c>
      <c r="AD231" s="94" t="s">
        <v>1</v>
      </c>
      <c r="AE231" s="94" t="s">
        <v>1</v>
      </c>
      <c r="AF231" s="94" t="s">
        <v>1</v>
      </c>
      <c r="AG231" s="94" t="s">
        <v>1</v>
      </c>
      <c r="AH231" s="94" t="s">
        <v>1</v>
      </c>
      <c r="AI231" s="94" t="s">
        <v>1</v>
      </c>
      <c r="AJ231" s="94" t="s">
        <v>1</v>
      </c>
      <c r="AK231" s="94" t="s">
        <v>1</v>
      </c>
      <c r="AL231" s="94" t="s">
        <v>1</v>
      </c>
      <c r="AM231" s="94" t="s">
        <v>1</v>
      </c>
      <c r="AN231" s="94" t="s">
        <v>1</v>
      </c>
      <c r="AO231" s="94"/>
      <c r="AP231" s="94"/>
      <c r="AQ231" s="94"/>
      <c r="AR231" s="94"/>
      <c r="AS231" s="94"/>
      <c r="AT231" s="94"/>
      <c r="AU231" s="94"/>
      <c r="AV231" s="94"/>
      <c r="AW231" s="94" t="s">
        <v>650</v>
      </c>
      <c r="AX231" s="107"/>
      <c r="AY231" s="107"/>
      <c r="AZ231" s="107"/>
      <c r="BA231" s="107"/>
      <c r="BB231" s="107"/>
      <c r="BC231" s="107"/>
      <c r="BD231" s="107"/>
      <c r="BE231" s="107"/>
      <c r="BF231" s="107"/>
      <c r="BG231" s="107"/>
      <c r="BH231" s="107"/>
      <c r="BI231" s="107" cm="1">
        <f t="array" ref="BI231">SUM(IF('HABILITADOS Y RECHAZADOS LOTE 1'!$AX231:$BH231&lt;&gt;"", 'HABILITADOS Y RECHAZADOS LOTE 1'!$AX231:$BH231, 0))</f>
        <v>0</v>
      </c>
      <c r="BJ231" s="107" t="s">
        <v>784</v>
      </c>
      <c r="BK231" s="107" t="s">
        <v>85</v>
      </c>
      <c r="BL231" s="117" t="s">
        <v>85</v>
      </c>
    </row>
    <row r="232" spans="1:64" s="52" customFormat="1" ht="375" hidden="1" customHeight="1">
      <c r="A232" s="108">
        <v>1230</v>
      </c>
      <c r="B232" s="139" t="s">
        <v>1217</v>
      </c>
      <c r="C232" s="142" t="s">
        <v>1218</v>
      </c>
      <c r="D232" s="133" t="s">
        <v>224</v>
      </c>
      <c r="E232" s="126" t="s">
        <v>1219</v>
      </c>
      <c r="F232" s="136" t="s">
        <v>1176</v>
      </c>
      <c r="G232" s="136" t="s">
        <v>1176</v>
      </c>
      <c r="H232" s="128" t="s">
        <v>91</v>
      </c>
      <c r="I232" s="134" t="s">
        <v>494</v>
      </c>
      <c r="J232" s="133" t="s">
        <v>1219</v>
      </c>
      <c r="K232" s="134" t="s">
        <v>494</v>
      </c>
      <c r="L232" s="64"/>
      <c r="M232" s="64" t="s">
        <v>85</v>
      </c>
      <c r="N232" s="128" t="s">
        <v>91</v>
      </c>
      <c r="O232" s="64" t="s">
        <v>85</v>
      </c>
      <c r="P232" s="129" t="str" cm="1">
        <f t="array" ref="P232">_xlfn.TEXTJOIN(", ", TRUE, IF('HABILITADOS Y RECHAZADOS LOTE 1'!$Q232:$AN232="SI", 'HABILITADOS Y RECHAZADOS LOTE 1'!$Q$2:$AN$2, ""))</f>
        <v>Galletas, Productos de panificación</v>
      </c>
      <c r="Q232" s="96" t="s">
        <v>1</v>
      </c>
      <c r="R232" s="96" t="s">
        <v>1</v>
      </c>
      <c r="S232" s="96" t="s">
        <v>1</v>
      </c>
      <c r="T232" s="96" t="s">
        <v>1</v>
      </c>
      <c r="U232" s="96" t="s">
        <v>1</v>
      </c>
      <c r="V232" s="96" t="s">
        <v>1</v>
      </c>
      <c r="W232" s="96" t="s">
        <v>1</v>
      </c>
      <c r="X232" s="96" t="s">
        <v>1</v>
      </c>
      <c r="Y232" s="96" t="s">
        <v>1</v>
      </c>
      <c r="Z232" s="96" t="s">
        <v>1</v>
      </c>
      <c r="AA232" s="96" t="s">
        <v>1</v>
      </c>
      <c r="AB232" s="96" t="s">
        <v>1</v>
      </c>
      <c r="AC232" s="96" t="s">
        <v>1</v>
      </c>
      <c r="AD232" s="96" t="s">
        <v>2</v>
      </c>
      <c r="AE232" s="96" t="s">
        <v>2</v>
      </c>
      <c r="AF232" s="96" t="s">
        <v>1</v>
      </c>
      <c r="AG232" s="96" t="s">
        <v>1</v>
      </c>
      <c r="AH232" s="96" t="s">
        <v>1</v>
      </c>
      <c r="AI232" s="96" t="s">
        <v>1</v>
      </c>
      <c r="AJ232" s="96" t="s">
        <v>1</v>
      </c>
      <c r="AK232" s="96" t="s">
        <v>1</v>
      </c>
      <c r="AL232" s="96" t="s">
        <v>1</v>
      </c>
      <c r="AM232" s="96" t="s">
        <v>1</v>
      </c>
      <c r="AN232" s="96" t="s">
        <v>1</v>
      </c>
      <c r="AO232" s="96" t="s">
        <v>2</v>
      </c>
      <c r="AP232" s="96" t="s">
        <v>1</v>
      </c>
      <c r="AQ232" s="96" t="s">
        <v>1</v>
      </c>
      <c r="AR232" s="96" t="s">
        <v>1</v>
      </c>
      <c r="AS232" s="96" t="s">
        <v>1</v>
      </c>
      <c r="AT232" s="96" t="s">
        <v>2</v>
      </c>
      <c r="AU232" s="96" t="s">
        <v>2</v>
      </c>
      <c r="AV232" s="96" t="s">
        <v>1</v>
      </c>
      <c r="AW232" s="96" t="s">
        <v>99</v>
      </c>
      <c r="AX232" s="98">
        <v>0</v>
      </c>
      <c r="AY232" s="98">
        <v>6</v>
      </c>
      <c r="AZ232" s="98">
        <v>0</v>
      </c>
      <c r="BA232" s="98">
        <v>0</v>
      </c>
      <c r="BB232" s="98">
        <v>0</v>
      </c>
      <c r="BC232" s="98">
        <v>0</v>
      </c>
      <c r="BD232" s="98">
        <v>0</v>
      </c>
      <c r="BE232" s="98">
        <v>0</v>
      </c>
      <c r="BF232" s="98">
        <v>0.25</v>
      </c>
      <c r="BG232" s="98">
        <v>0.25</v>
      </c>
      <c r="BH232" s="98">
        <v>0</v>
      </c>
      <c r="BI232" s="98" cm="1">
        <f t="array" ref="BI232">SUM(IF('HABILITADOS Y RECHAZADOS LOTE 1'!$AX232:$BH232&lt;&gt;"", 'HABILITADOS Y RECHAZADOS LOTE 1'!$AX232:$BH232, 0))</f>
        <v>6.5</v>
      </c>
      <c r="BJ232" s="98" t="s">
        <v>299</v>
      </c>
      <c r="BK232" s="98" t="s">
        <v>85</v>
      </c>
      <c r="BL232" s="117" t="s">
        <v>85</v>
      </c>
    </row>
    <row r="233" spans="1:64" ht="409.5" hidden="1" customHeight="1">
      <c r="A233" s="105">
        <v>1231</v>
      </c>
      <c r="B233" s="123" t="s">
        <v>1214</v>
      </c>
      <c r="C233" s="124" t="s">
        <v>1220</v>
      </c>
      <c r="D233" s="132" t="s">
        <v>89</v>
      </c>
      <c r="E233" s="124" t="s">
        <v>1221</v>
      </c>
      <c r="F233" s="127"/>
      <c r="G233" s="127"/>
      <c r="H233" s="144" t="s">
        <v>83</v>
      </c>
      <c r="I233" s="134" t="s">
        <v>1182</v>
      </c>
      <c r="J233" s="125" t="s">
        <v>1222</v>
      </c>
      <c r="K233" s="123"/>
      <c r="L233" s="125"/>
      <c r="M233" s="125" t="s">
        <v>85</v>
      </c>
      <c r="N233" s="144" t="s">
        <v>83</v>
      </c>
      <c r="O233" s="134" t="s">
        <v>1182</v>
      </c>
      <c r="P233" s="125" t="s">
        <v>85</v>
      </c>
      <c r="Q233" s="94" t="s">
        <v>1</v>
      </c>
      <c r="R233" s="94" t="s">
        <v>1</v>
      </c>
      <c r="S233" s="94" t="s">
        <v>1</v>
      </c>
      <c r="T233" s="94" t="s">
        <v>1</v>
      </c>
      <c r="U233" s="94" t="s">
        <v>1</v>
      </c>
      <c r="V233" s="94" t="s">
        <v>1</v>
      </c>
      <c r="W233" s="94" t="s">
        <v>1</v>
      </c>
      <c r="X233" s="94" t="s">
        <v>1</v>
      </c>
      <c r="Y233" s="94" t="s">
        <v>1</v>
      </c>
      <c r="Z233" s="94" t="s">
        <v>1</v>
      </c>
      <c r="AA233" s="94" t="s">
        <v>1</v>
      </c>
      <c r="AB233" s="94" t="s">
        <v>1</v>
      </c>
      <c r="AC233" s="94" t="s">
        <v>1</v>
      </c>
      <c r="AD233" s="94" t="s">
        <v>1</v>
      </c>
      <c r="AE233" s="94" t="s">
        <v>1</v>
      </c>
      <c r="AF233" s="94" t="s">
        <v>1</v>
      </c>
      <c r="AG233" s="94" t="s">
        <v>1</v>
      </c>
      <c r="AH233" s="94" t="s">
        <v>1</v>
      </c>
      <c r="AI233" s="94" t="s">
        <v>1</v>
      </c>
      <c r="AJ233" s="94" t="s">
        <v>1</v>
      </c>
      <c r="AK233" s="94" t="s">
        <v>1</v>
      </c>
      <c r="AL233" s="94" t="s">
        <v>1</v>
      </c>
      <c r="AM233" s="94" t="s">
        <v>1</v>
      </c>
      <c r="AN233" s="94" t="s">
        <v>1</v>
      </c>
      <c r="AO233" s="94"/>
      <c r="AP233" s="94"/>
      <c r="AQ233" s="94"/>
      <c r="AR233" s="94"/>
      <c r="AS233" s="94"/>
      <c r="AT233" s="94"/>
      <c r="AU233" s="94"/>
      <c r="AV233" s="94"/>
      <c r="AW233" s="94" t="s">
        <v>650</v>
      </c>
      <c r="AX233" s="107"/>
      <c r="AY233" s="107"/>
      <c r="AZ233" s="107"/>
      <c r="BA233" s="107"/>
      <c r="BB233" s="107"/>
      <c r="BC233" s="107"/>
      <c r="BD233" s="107"/>
      <c r="BE233" s="107"/>
      <c r="BF233" s="107"/>
      <c r="BG233" s="107"/>
      <c r="BH233" s="107"/>
      <c r="BI233" s="107" cm="1">
        <f t="array" ref="BI233">SUM(IF('HABILITADOS Y RECHAZADOS LOTE 1'!$AX233:$BH233&lt;&gt;"", 'HABILITADOS Y RECHAZADOS LOTE 1'!$AX233:$BH233, 0))</f>
        <v>0</v>
      </c>
      <c r="BJ233" s="107" t="s">
        <v>784</v>
      </c>
      <c r="BK233" s="107" t="s">
        <v>85</v>
      </c>
      <c r="BL233" s="117" t="s">
        <v>85</v>
      </c>
    </row>
    <row r="234" spans="1:64" s="52" customFormat="1" ht="409.5" hidden="1" customHeight="1">
      <c r="A234" s="108">
        <v>1232</v>
      </c>
      <c r="B234" s="139" t="s">
        <v>1223</v>
      </c>
      <c r="C234" s="142" t="s">
        <v>1224</v>
      </c>
      <c r="D234" s="133" t="s">
        <v>89</v>
      </c>
      <c r="E234" s="126" t="s">
        <v>1225</v>
      </c>
      <c r="F234" s="136" t="s">
        <v>1176</v>
      </c>
      <c r="G234" s="136" t="s">
        <v>77</v>
      </c>
      <c r="H234" s="128" t="s">
        <v>79</v>
      </c>
      <c r="I234" s="134" t="s">
        <v>209</v>
      </c>
      <c r="J234" s="133" t="s">
        <v>1225</v>
      </c>
      <c r="K234" s="134" t="s">
        <v>1226</v>
      </c>
      <c r="L234" s="64"/>
      <c r="M234" s="64" t="s">
        <v>2</v>
      </c>
      <c r="N234" s="130" t="s">
        <v>91</v>
      </c>
      <c r="O234" s="64" t="s">
        <v>85</v>
      </c>
      <c r="P234" s="129" t="str" cm="1">
        <f t="array" ref="P234">_xlfn.TEXTJOIN(", ", TRUE, IF('HABILITADOS Y RECHAZADOS LOTE 1'!$Q234:$AN234="SI", 'HABILITADOS Y RECHAZADOS LOTE 1'!$Q$2:$AN$2, ""))</f>
        <v>Huevos, Cereales y derivados, Alimentos manufacturados, Conservas de frutas/ hortalizas/ leguminosas, Frutas frescas, Grasas, aceites y derivados, Verduras, hortalizas y derivados</v>
      </c>
      <c r="Q234" s="96" t="s">
        <v>1</v>
      </c>
      <c r="R234" s="96" t="s">
        <v>1</v>
      </c>
      <c r="S234" s="96" t="s">
        <v>1</v>
      </c>
      <c r="T234" s="96" t="s">
        <v>2</v>
      </c>
      <c r="U234" s="96" t="s">
        <v>2</v>
      </c>
      <c r="V234" s="96" t="s">
        <v>2</v>
      </c>
      <c r="W234" s="96" t="s">
        <v>1</v>
      </c>
      <c r="X234" s="96" t="s">
        <v>2</v>
      </c>
      <c r="Y234" s="96" t="s">
        <v>1</v>
      </c>
      <c r="Z234" s="96" t="s">
        <v>1</v>
      </c>
      <c r="AA234" s="96" t="s">
        <v>2</v>
      </c>
      <c r="AB234" s="96" t="s">
        <v>1</v>
      </c>
      <c r="AC234" s="96" t="s">
        <v>1</v>
      </c>
      <c r="AD234" s="96" t="s">
        <v>1</v>
      </c>
      <c r="AE234" s="96" t="s">
        <v>1</v>
      </c>
      <c r="AF234" s="96" t="s">
        <v>2</v>
      </c>
      <c r="AG234" s="96" t="s">
        <v>1</v>
      </c>
      <c r="AH234" s="96" t="s">
        <v>1</v>
      </c>
      <c r="AI234" s="96" t="s">
        <v>1</v>
      </c>
      <c r="AJ234" s="96" t="s">
        <v>1</v>
      </c>
      <c r="AK234" s="96" t="s">
        <v>1</v>
      </c>
      <c r="AL234" s="96" t="s">
        <v>1</v>
      </c>
      <c r="AM234" s="96" t="s">
        <v>2</v>
      </c>
      <c r="AN234" s="96" t="s">
        <v>1</v>
      </c>
      <c r="AO234" s="96" t="s">
        <v>2</v>
      </c>
      <c r="AP234" s="96" t="s">
        <v>1</v>
      </c>
      <c r="AQ234" s="96" t="s">
        <v>1</v>
      </c>
      <c r="AR234" s="96" t="s">
        <v>1</v>
      </c>
      <c r="AS234" s="96" t="s">
        <v>1</v>
      </c>
      <c r="AT234" s="96" t="s">
        <v>2</v>
      </c>
      <c r="AU234" s="96" t="s">
        <v>2</v>
      </c>
      <c r="AV234" s="96" t="s">
        <v>1</v>
      </c>
      <c r="AW234" s="96" t="s">
        <v>92</v>
      </c>
      <c r="AX234" s="98">
        <v>6</v>
      </c>
      <c r="AY234" s="98">
        <v>0</v>
      </c>
      <c r="AZ234" s="98">
        <v>0</v>
      </c>
      <c r="BA234" s="98">
        <v>0</v>
      </c>
      <c r="BB234" s="98">
        <v>0</v>
      </c>
      <c r="BC234" s="98">
        <v>0</v>
      </c>
      <c r="BD234" s="98">
        <v>0</v>
      </c>
      <c r="BE234" s="98">
        <v>0</v>
      </c>
      <c r="BF234" s="98">
        <v>0.25</v>
      </c>
      <c r="BG234" s="98">
        <v>0.25</v>
      </c>
      <c r="BH234" s="98">
        <v>0</v>
      </c>
      <c r="BI234" s="98" cm="1">
        <f t="array" ref="BI234">SUM(IF('HABILITADOS Y RECHAZADOS LOTE 1'!$AX234:$BH234&lt;&gt;"", 'HABILITADOS Y RECHAZADOS LOTE 1'!$AX234:$BH234, 0))</f>
        <v>6.5</v>
      </c>
      <c r="BJ234" s="98" t="s">
        <v>299</v>
      </c>
      <c r="BK234" s="98" t="s">
        <v>85</v>
      </c>
      <c r="BL234" s="117" t="s">
        <v>85</v>
      </c>
    </row>
    <row r="235" spans="1:64" s="52" customFormat="1" ht="409.5" hidden="1" customHeight="1">
      <c r="A235" s="108">
        <v>1233</v>
      </c>
      <c r="B235" s="139" t="s">
        <v>1227</v>
      </c>
      <c r="C235" s="142" t="s">
        <v>1228</v>
      </c>
      <c r="D235" s="133" t="s">
        <v>75</v>
      </c>
      <c r="E235" s="126" t="s">
        <v>1229</v>
      </c>
      <c r="F235" s="136" t="s">
        <v>1176</v>
      </c>
      <c r="G235" s="136" t="s">
        <v>77</v>
      </c>
      <c r="H235" s="128" t="s">
        <v>79</v>
      </c>
      <c r="I235" s="134" t="s">
        <v>209</v>
      </c>
      <c r="J235" s="133" t="s">
        <v>1229</v>
      </c>
      <c r="K235" s="134" t="s">
        <v>1226</v>
      </c>
      <c r="L235" s="64" t="s">
        <v>1</v>
      </c>
      <c r="M235" s="64" t="s">
        <v>2</v>
      </c>
      <c r="N235" s="130" t="s">
        <v>91</v>
      </c>
      <c r="O235" s="64" t="s">
        <v>85</v>
      </c>
      <c r="P235" s="129" t="str" cm="1">
        <f t="array" ref="P235">_xlfn.TEXTJOIN(", ", TRUE, IF('HABILITADOS Y RECHAZADOS LOTE 1'!$Q235:$AN235="SI", 'HABILITADOS Y RECHAZADOS LOTE 1'!$Q$2:$AN$2, ""))</f>
        <v>Alimentos nativos, Huevos, Frutas frescas, Verduras, hortalizas y derivados</v>
      </c>
      <c r="Q235" s="96" t="s">
        <v>2</v>
      </c>
      <c r="R235" s="96" t="s">
        <v>1</v>
      </c>
      <c r="S235" s="96" t="s">
        <v>1</v>
      </c>
      <c r="T235" s="96" t="s">
        <v>2</v>
      </c>
      <c r="U235" s="96" t="s">
        <v>1</v>
      </c>
      <c r="V235" s="96" t="s">
        <v>1</v>
      </c>
      <c r="W235" s="96" t="s">
        <v>1</v>
      </c>
      <c r="X235" s="96" t="s">
        <v>1</v>
      </c>
      <c r="Y235" s="96" t="s">
        <v>1</v>
      </c>
      <c r="Z235" s="96" t="s">
        <v>1</v>
      </c>
      <c r="AA235" s="96" t="s">
        <v>2</v>
      </c>
      <c r="AB235" s="96" t="s">
        <v>1</v>
      </c>
      <c r="AC235" s="96" t="s">
        <v>1</v>
      </c>
      <c r="AD235" s="96" t="s">
        <v>1</v>
      </c>
      <c r="AE235" s="96" t="s">
        <v>1</v>
      </c>
      <c r="AF235" s="96" t="s">
        <v>1</v>
      </c>
      <c r="AG235" s="96" t="s">
        <v>1</v>
      </c>
      <c r="AH235" s="96" t="s">
        <v>1</v>
      </c>
      <c r="AI235" s="96" t="s">
        <v>1</v>
      </c>
      <c r="AJ235" s="96" t="s">
        <v>1</v>
      </c>
      <c r="AK235" s="96" t="s">
        <v>1</v>
      </c>
      <c r="AL235" s="96" t="s">
        <v>1</v>
      </c>
      <c r="AM235" s="96" t="s">
        <v>2</v>
      </c>
      <c r="AN235" s="96" t="s">
        <v>1</v>
      </c>
      <c r="AO235" s="96" t="s">
        <v>1</v>
      </c>
      <c r="AP235" s="96" t="s">
        <v>1</v>
      </c>
      <c r="AQ235" s="96" t="s">
        <v>1</v>
      </c>
      <c r="AR235" s="96" t="s">
        <v>1</v>
      </c>
      <c r="AS235" s="96" t="s">
        <v>1</v>
      </c>
      <c r="AT235" s="96" t="s">
        <v>1</v>
      </c>
      <c r="AU235" s="96" t="s">
        <v>2</v>
      </c>
      <c r="AV235" s="96" t="s">
        <v>1</v>
      </c>
      <c r="AW235" s="96" t="s">
        <v>99</v>
      </c>
      <c r="AX235" s="98">
        <v>10</v>
      </c>
      <c r="AY235" s="98">
        <v>6</v>
      </c>
      <c r="AZ235" s="98">
        <v>0</v>
      </c>
      <c r="BA235" s="98">
        <v>0</v>
      </c>
      <c r="BB235" s="98">
        <v>0</v>
      </c>
      <c r="BC235" s="98">
        <v>10</v>
      </c>
      <c r="BD235" s="98">
        <v>0</v>
      </c>
      <c r="BE235" s="98">
        <v>0</v>
      </c>
      <c r="BF235" s="98">
        <v>0</v>
      </c>
      <c r="BG235" s="98">
        <v>0.25</v>
      </c>
      <c r="BH235" s="98">
        <v>0</v>
      </c>
      <c r="BI235" s="98" cm="1">
        <f t="array" ref="BI235">SUM(IF('HABILITADOS Y RECHAZADOS LOTE 1'!$AX235:$BH235&lt;&gt;"", 'HABILITADOS Y RECHAZADOS LOTE 1'!$AX235:$BH235, 0))</f>
        <v>26.25</v>
      </c>
      <c r="BJ235" s="98" t="s">
        <v>100</v>
      </c>
      <c r="BK235" s="98" t="s">
        <v>85</v>
      </c>
      <c r="BL235" s="117" t="s">
        <v>85</v>
      </c>
    </row>
    <row r="236" spans="1:64" s="52" customFormat="1" ht="409.5" hidden="1" customHeight="1">
      <c r="A236" s="93">
        <v>1234</v>
      </c>
      <c r="B236" s="134" t="s">
        <v>1195</v>
      </c>
      <c r="C236" s="142" t="s">
        <v>1230</v>
      </c>
      <c r="D236" s="127" t="s">
        <v>89</v>
      </c>
      <c r="E236" s="142" t="s">
        <v>1231</v>
      </c>
      <c r="F236" s="127"/>
      <c r="G236" s="127"/>
      <c r="H236" s="144" t="s">
        <v>83</v>
      </c>
      <c r="I236" s="134" t="s">
        <v>1182</v>
      </c>
      <c r="J236" s="133" t="s">
        <v>1231</v>
      </c>
      <c r="K236" s="143"/>
      <c r="L236" s="64"/>
      <c r="M236" s="64" t="s">
        <v>85</v>
      </c>
      <c r="N236" s="144" t="s">
        <v>83</v>
      </c>
      <c r="O236" s="134" t="s">
        <v>1182</v>
      </c>
      <c r="P236" s="64" t="s">
        <v>85</v>
      </c>
      <c r="Q236" s="96" t="s">
        <v>1</v>
      </c>
      <c r="R236" s="96" t="s">
        <v>1</v>
      </c>
      <c r="S236" s="96" t="s">
        <v>1</v>
      </c>
      <c r="T236" s="96" t="s">
        <v>1</v>
      </c>
      <c r="U236" s="96" t="s">
        <v>1</v>
      </c>
      <c r="V236" s="96" t="s">
        <v>1</v>
      </c>
      <c r="W236" s="96" t="s">
        <v>1</v>
      </c>
      <c r="X236" s="96" t="s">
        <v>1</v>
      </c>
      <c r="Y236" s="96" t="s">
        <v>1</v>
      </c>
      <c r="Z236" s="96" t="s">
        <v>1</v>
      </c>
      <c r="AA236" s="96" t="s">
        <v>1</v>
      </c>
      <c r="AB236" s="96" t="s">
        <v>1</v>
      </c>
      <c r="AC236" s="96" t="s">
        <v>1</v>
      </c>
      <c r="AD236" s="96" t="s">
        <v>1</v>
      </c>
      <c r="AE236" s="96" t="s">
        <v>1</v>
      </c>
      <c r="AF236" s="96" t="s">
        <v>1</v>
      </c>
      <c r="AG236" s="96" t="s">
        <v>1</v>
      </c>
      <c r="AH236" s="96" t="s">
        <v>1</v>
      </c>
      <c r="AI236" s="96" t="s">
        <v>1</v>
      </c>
      <c r="AJ236" s="96" t="s">
        <v>1</v>
      </c>
      <c r="AK236" s="96" t="s">
        <v>1</v>
      </c>
      <c r="AL236" s="96" t="s">
        <v>1</v>
      </c>
      <c r="AM236" s="96" t="s">
        <v>1</v>
      </c>
      <c r="AN236" s="96" t="s">
        <v>1</v>
      </c>
      <c r="AO236" s="96"/>
      <c r="AP236" s="96"/>
      <c r="AQ236" s="96"/>
      <c r="AR236" s="96"/>
      <c r="AS236" s="96"/>
      <c r="AT236" s="96"/>
      <c r="AU236" s="96"/>
      <c r="AV236" s="96"/>
      <c r="AW236" s="96" t="s">
        <v>650</v>
      </c>
      <c r="AX236" s="98"/>
      <c r="AY236" s="98"/>
      <c r="AZ236" s="98"/>
      <c r="BA236" s="98"/>
      <c r="BB236" s="98"/>
      <c r="BC236" s="98"/>
      <c r="BD236" s="98"/>
      <c r="BE236" s="98"/>
      <c r="BF236" s="98"/>
      <c r="BG236" s="98"/>
      <c r="BH236" s="98"/>
      <c r="BI236" s="98" cm="1">
        <f t="array" ref="BI236">SUM(IF('HABILITADOS Y RECHAZADOS LOTE 1'!$AX236:$BH236&lt;&gt;"", 'HABILITADOS Y RECHAZADOS LOTE 1'!$AX236:$BH236, 0))</f>
        <v>0</v>
      </c>
      <c r="BJ236" s="98" t="s">
        <v>784</v>
      </c>
      <c r="BK236" s="98" t="s">
        <v>85</v>
      </c>
      <c r="BL236" s="117" t="s">
        <v>85</v>
      </c>
    </row>
    <row r="237" spans="1:64" s="52" customFormat="1" ht="409.5" hidden="1" customHeight="1">
      <c r="A237" s="108">
        <v>1235</v>
      </c>
      <c r="B237" s="139" t="s">
        <v>1232</v>
      </c>
      <c r="C237" s="142" t="s">
        <v>1233</v>
      </c>
      <c r="D237" s="133" t="s">
        <v>89</v>
      </c>
      <c r="E237" s="126" t="s">
        <v>1234</v>
      </c>
      <c r="F237" s="136" t="s">
        <v>1176</v>
      </c>
      <c r="G237" s="136" t="s">
        <v>77</v>
      </c>
      <c r="H237" s="128" t="s">
        <v>79</v>
      </c>
      <c r="I237" s="134" t="s">
        <v>209</v>
      </c>
      <c r="J237" s="133" t="s">
        <v>1234</v>
      </c>
      <c r="K237" s="134" t="s">
        <v>1226</v>
      </c>
      <c r="L237" s="64"/>
      <c r="M237" s="64" t="s">
        <v>2</v>
      </c>
      <c r="N237" s="130" t="s">
        <v>91</v>
      </c>
      <c r="O237" s="64" t="s">
        <v>85</v>
      </c>
      <c r="P237" s="129" t="str" cm="1">
        <f t="array" ref="P237">_xlfn.TEXTJOIN(", ", TRUE, IF('HABILITADOS Y RECHAZADOS LOTE 1'!$Q237:$AN237="SI", 'HABILITADOS Y RECHAZADOS LOTE 1'!$Q$2:$AN$2, ""))</f>
        <v>Frutas frescas, Verduras, hortalizas y derivados</v>
      </c>
      <c r="Q237" s="96" t="s">
        <v>1</v>
      </c>
      <c r="R237" s="96" t="s">
        <v>1</v>
      </c>
      <c r="S237" s="96" t="s">
        <v>1</v>
      </c>
      <c r="T237" s="96" t="s">
        <v>1</v>
      </c>
      <c r="U237" s="96" t="s">
        <v>1</v>
      </c>
      <c r="V237" s="96" t="s">
        <v>1</v>
      </c>
      <c r="W237" s="96" t="s">
        <v>1</v>
      </c>
      <c r="X237" s="96" t="s">
        <v>1</v>
      </c>
      <c r="Y237" s="96" t="s">
        <v>1</v>
      </c>
      <c r="Z237" s="96" t="s">
        <v>1</v>
      </c>
      <c r="AA237" s="96" t="s">
        <v>2</v>
      </c>
      <c r="AB237" s="96" t="s">
        <v>1</v>
      </c>
      <c r="AC237" s="96" t="s">
        <v>1</v>
      </c>
      <c r="AD237" s="96" t="s">
        <v>1</v>
      </c>
      <c r="AE237" s="96" t="s">
        <v>1</v>
      </c>
      <c r="AF237" s="96" t="s">
        <v>1</v>
      </c>
      <c r="AG237" s="96" t="s">
        <v>1</v>
      </c>
      <c r="AH237" s="96" t="s">
        <v>1</v>
      </c>
      <c r="AI237" s="96" t="s">
        <v>1</v>
      </c>
      <c r="AJ237" s="96" t="s">
        <v>1</v>
      </c>
      <c r="AK237" s="96" t="s">
        <v>1</v>
      </c>
      <c r="AL237" s="96" t="s">
        <v>1</v>
      </c>
      <c r="AM237" s="96" t="s">
        <v>2</v>
      </c>
      <c r="AN237" s="96" t="s">
        <v>1</v>
      </c>
      <c r="AO237" s="96" t="s">
        <v>1</v>
      </c>
      <c r="AP237" s="96" t="s">
        <v>1</v>
      </c>
      <c r="AQ237" s="96" t="s">
        <v>1</v>
      </c>
      <c r="AR237" s="96" t="s">
        <v>1</v>
      </c>
      <c r="AS237" s="96" t="s">
        <v>1</v>
      </c>
      <c r="AT237" s="96" t="s">
        <v>1</v>
      </c>
      <c r="AU237" s="96" t="s">
        <v>2</v>
      </c>
      <c r="AV237" s="96" t="s">
        <v>1</v>
      </c>
      <c r="AW237" s="96" t="s">
        <v>92</v>
      </c>
      <c r="AX237" s="98">
        <v>0</v>
      </c>
      <c r="AY237" s="98">
        <v>0</v>
      </c>
      <c r="AZ237" s="98">
        <v>0</v>
      </c>
      <c r="BA237" s="98">
        <v>0</v>
      </c>
      <c r="BB237" s="98">
        <v>0</v>
      </c>
      <c r="BC237" s="98">
        <v>0</v>
      </c>
      <c r="BD237" s="98">
        <v>0</v>
      </c>
      <c r="BE237" s="98">
        <v>0</v>
      </c>
      <c r="BF237" s="98">
        <v>0</v>
      </c>
      <c r="BG237" s="98">
        <v>0.25</v>
      </c>
      <c r="BH237" s="98">
        <v>0</v>
      </c>
      <c r="BI237" s="98" cm="1">
        <f t="array" ref="BI237">SUM(IF('HABILITADOS Y RECHAZADOS LOTE 1'!$AX237:$BH237&lt;&gt;"", 'HABILITADOS Y RECHAZADOS LOTE 1'!$AX237:$BH237, 0))</f>
        <v>0.25</v>
      </c>
      <c r="BJ237" s="98" t="s">
        <v>299</v>
      </c>
      <c r="BK237" s="98" t="s">
        <v>85</v>
      </c>
      <c r="BL237" s="117" t="s">
        <v>85</v>
      </c>
    </row>
    <row r="238" spans="1:64" s="52" customFormat="1" ht="409.5" hidden="1" customHeight="1">
      <c r="A238" s="108">
        <v>1236</v>
      </c>
      <c r="B238" s="139" t="s">
        <v>1235</v>
      </c>
      <c r="C238" s="142" t="s">
        <v>1236</v>
      </c>
      <c r="D238" s="125" t="s">
        <v>89</v>
      </c>
      <c r="E238" s="126" t="s">
        <v>1237</v>
      </c>
      <c r="F238" s="136" t="s">
        <v>77</v>
      </c>
      <c r="G238" s="136" t="s">
        <v>1176</v>
      </c>
      <c r="H238" s="128" t="s">
        <v>79</v>
      </c>
      <c r="I238" s="134" t="s">
        <v>309</v>
      </c>
      <c r="J238" s="133" t="s">
        <v>1237</v>
      </c>
      <c r="K238" s="134" t="s">
        <v>1238</v>
      </c>
      <c r="L238" s="64"/>
      <c r="M238" s="64" t="s">
        <v>2</v>
      </c>
      <c r="N238" s="130" t="s">
        <v>91</v>
      </c>
      <c r="O238" s="64" t="s">
        <v>85</v>
      </c>
      <c r="P238" s="129" t="str" cm="1">
        <f t="array" ref="P238">_xlfn.TEXTJOIN(", ", TRUE, IF('HABILITADOS Y RECHAZADOS LOTE 1'!$Q238:$AN238="SI", 'HABILITADOS Y RECHAZADOS LOTE 1'!$Q$2:$AN$2, ""))</f>
        <v>Alimentos nativos, Carnes Frescas (Refrigeradas o Congeladas), Derivados cárnicos,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Productos azucarados, Verduras, hortalizas y derivados, Bebidas</v>
      </c>
      <c r="Q238" s="96" t="s">
        <v>2</v>
      </c>
      <c r="R238" s="96" t="s">
        <v>2</v>
      </c>
      <c r="S238" s="96" t="s">
        <v>2</v>
      </c>
      <c r="T238" s="96" t="s">
        <v>2</v>
      </c>
      <c r="U238" s="96" t="s">
        <v>2</v>
      </c>
      <c r="V238" s="96" t="s">
        <v>2</v>
      </c>
      <c r="W238" s="96"/>
      <c r="X238" s="96" t="s">
        <v>2</v>
      </c>
      <c r="Y238" s="96" t="s">
        <v>2</v>
      </c>
      <c r="Z238" s="96" t="s">
        <v>2</v>
      </c>
      <c r="AA238" s="96" t="s">
        <v>2</v>
      </c>
      <c r="AB238" s="96" t="s">
        <v>2</v>
      </c>
      <c r="AC238" s="96" t="s">
        <v>2</v>
      </c>
      <c r="AD238" s="96" t="s">
        <v>2</v>
      </c>
      <c r="AE238" s="96" t="s">
        <v>2</v>
      </c>
      <c r="AF238" s="96" t="s">
        <v>2</v>
      </c>
      <c r="AG238" s="96" t="s">
        <v>2</v>
      </c>
      <c r="AH238" s="96" t="s">
        <v>2</v>
      </c>
      <c r="AI238" s="96" t="s">
        <v>2</v>
      </c>
      <c r="AJ238" s="96" t="s">
        <v>2</v>
      </c>
      <c r="AK238" s="96"/>
      <c r="AL238" s="96" t="s">
        <v>2</v>
      </c>
      <c r="AM238" s="96" t="s">
        <v>2</v>
      </c>
      <c r="AN238" s="96" t="s">
        <v>2</v>
      </c>
      <c r="AO238" s="96" t="s">
        <v>2</v>
      </c>
      <c r="AP238" s="96" t="s">
        <v>1</v>
      </c>
      <c r="AQ238" s="96" t="s">
        <v>1</v>
      </c>
      <c r="AR238" s="96" t="s">
        <v>1</v>
      </c>
      <c r="AS238" s="96" t="s">
        <v>1</v>
      </c>
      <c r="AT238" s="96" t="s">
        <v>2</v>
      </c>
      <c r="AU238" s="96" t="s">
        <v>2</v>
      </c>
      <c r="AV238" s="96" t="s">
        <v>1</v>
      </c>
      <c r="AW238" s="96" t="s">
        <v>92</v>
      </c>
      <c r="AX238" s="98">
        <v>6</v>
      </c>
      <c r="AY238" s="98">
        <v>0</v>
      </c>
      <c r="AZ238" s="98">
        <v>0</v>
      </c>
      <c r="BA238" s="98">
        <v>0</v>
      </c>
      <c r="BB238" s="98">
        <v>0</v>
      </c>
      <c r="BC238" s="98">
        <v>0</v>
      </c>
      <c r="BD238" s="98">
        <v>0</v>
      </c>
      <c r="BE238" s="98">
        <v>0</v>
      </c>
      <c r="BF238" s="98">
        <v>0.25</v>
      </c>
      <c r="BG238" s="98">
        <v>0.25</v>
      </c>
      <c r="BH238" s="98">
        <v>0</v>
      </c>
      <c r="BI238" s="98" cm="1">
        <f t="array" ref="BI238">SUM(IF('HABILITADOS Y RECHAZADOS LOTE 1'!$AX238:$BH238&lt;&gt;"", 'HABILITADOS Y RECHAZADOS LOTE 1'!$AX238:$BH238, 0))</f>
        <v>6.5</v>
      </c>
      <c r="BJ238" s="98" t="s">
        <v>299</v>
      </c>
      <c r="BK238" s="98" t="s">
        <v>85</v>
      </c>
      <c r="BL238" s="117" t="s">
        <v>85</v>
      </c>
    </row>
    <row r="239" spans="1:64" s="52" customFormat="1" ht="409.5" hidden="1" customHeight="1">
      <c r="A239" s="93">
        <v>1237</v>
      </c>
      <c r="B239" s="143" t="s">
        <v>1239</v>
      </c>
      <c r="C239" s="142" t="s">
        <v>1240</v>
      </c>
      <c r="D239" s="127" t="s">
        <v>1241</v>
      </c>
      <c r="E239" s="142" t="s">
        <v>1242</v>
      </c>
      <c r="F239" s="127" t="s">
        <v>77</v>
      </c>
      <c r="G239" s="127" t="s">
        <v>77</v>
      </c>
      <c r="H239" s="144" t="s">
        <v>83</v>
      </c>
      <c r="I239" s="129" t="s">
        <v>1243</v>
      </c>
      <c r="J239" s="145" t="s">
        <v>1242</v>
      </c>
      <c r="K239" s="143"/>
      <c r="L239" s="64"/>
      <c r="M239" s="64" t="s">
        <v>85</v>
      </c>
      <c r="N239" s="144" t="s">
        <v>83</v>
      </c>
      <c r="O239" s="129" t="s">
        <v>1243</v>
      </c>
      <c r="P239" s="64" t="s">
        <v>85</v>
      </c>
      <c r="Q239" s="96" t="s">
        <v>1</v>
      </c>
      <c r="R239" s="96" t="s">
        <v>1</v>
      </c>
      <c r="S239" s="96" t="s">
        <v>1</v>
      </c>
      <c r="T239" s="96" t="s">
        <v>1</v>
      </c>
      <c r="U239" s="96" t="s">
        <v>1</v>
      </c>
      <c r="V239" s="96" t="s">
        <v>1</v>
      </c>
      <c r="W239" s="96" t="s">
        <v>1</v>
      </c>
      <c r="X239" s="96" t="s">
        <v>1</v>
      </c>
      <c r="Y239" s="96" t="s">
        <v>1</v>
      </c>
      <c r="Z239" s="96" t="s">
        <v>1</v>
      </c>
      <c r="AA239" s="96" t="s">
        <v>1</v>
      </c>
      <c r="AB239" s="96" t="s">
        <v>1</v>
      </c>
      <c r="AC239" s="96" t="s">
        <v>1</v>
      </c>
      <c r="AD239" s="96" t="s">
        <v>1</v>
      </c>
      <c r="AE239" s="96" t="s">
        <v>1</v>
      </c>
      <c r="AF239" s="96" t="s">
        <v>1</v>
      </c>
      <c r="AG239" s="96" t="s">
        <v>1</v>
      </c>
      <c r="AH239" s="96" t="s">
        <v>1</v>
      </c>
      <c r="AI239" s="96" t="s">
        <v>1</v>
      </c>
      <c r="AJ239" s="96" t="s">
        <v>1</v>
      </c>
      <c r="AK239" s="96" t="s">
        <v>1</v>
      </c>
      <c r="AL239" s="96" t="s">
        <v>1</v>
      </c>
      <c r="AM239" s="96" t="s">
        <v>1</v>
      </c>
      <c r="AN239" s="96" t="s">
        <v>1</v>
      </c>
      <c r="AO239" s="96"/>
      <c r="AP239" s="96"/>
      <c r="AQ239" s="96"/>
      <c r="AR239" s="96"/>
      <c r="AS239" s="96"/>
      <c r="AT239" s="96"/>
      <c r="AU239" s="96"/>
      <c r="AV239" s="96"/>
      <c r="AW239" s="96" t="s">
        <v>650</v>
      </c>
      <c r="AX239" s="98"/>
      <c r="AY239" s="98"/>
      <c r="AZ239" s="98"/>
      <c r="BA239" s="98"/>
      <c r="BB239" s="98"/>
      <c r="BC239" s="98"/>
      <c r="BD239" s="98"/>
      <c r="BE239" s="98"/>
      <c r="BF239" s="98"/>
      <c r="BG239" s="98"/>
      <c r="BH239" s="98"/>
      <c r="BI239" s="98" cm="1">
        <f t="array" ref="BI239">SUM(IF('HABILITADOS Y RECHAZADOS LOTE 1'!$AX239:$BH239&lt;&gt;"", 'HABILITADOS Y RECHAZADOS LOTE 1'!$AX239:$BH239, 0))</f>
        <v>0</v>
      </c>
      <c r="BJ239" s="98" t="s">
        <v>1244</v>
      </c>
      <c r="BK239" s="98" t="s">
        <v>85</v>
      </c>
      <c r="BL239" s="117" t="s">
        <v>85</v>
      </c>
    </row>
    <row r="240" spans="1:64" s="52" customFormat="1" ht="409.5" hidden="1" customHeight="1">
      <c r="A240" s="93">
        <v>1238</v>
      </c>
      <c r="B240" s="131" t="s">
        <v>1245</v>
      </c>
      <c r="C240" s="124" t="s">
        <v>1246</v>
      </c>
      <c r="D240" s="125" t="s">
        <v>89</v>
      </c>
      <c r="E240" s="130" t="s">
        <v>1247</v>
      </c>
      <c r="F240" s="127" t="s">
        <v>78</v>
      </c>
      <c r="G240" s="127" t="s">
        <v>78</v>
      </c>
      <c r="H240" s="128" t="s">
        <v>91</v>
      </c>
      <c r="I240" s="129"/>
      <c r="J240" s="64" t="s">
        <v>1247</v>
      </c>
      <c r="K240" s="129"/>
      <c r="L240" s="64" t="s">
        <v>1</v>
      </c>
      <c r="M240" s="64" t="s">
        <v>85</v>
      </c>
      <c r="N240" s="128" t="s">
        <v>91</v>
      </c>
      <c r="O240" s="64" t="s">
        <v>85</v>
      </c>
      <c r="P240" s="129" t="str" cm="1">
        <f t="array" ref="P240">_xlfn.TEXTJOIN(", ", TRUE, IF('HABILITADOS Y RECHAZADOS LOTE 1'!$Q240:$AN240="SI", 'HABILITADOS Y RECHAZADOS LOTE 1'!$Q$2:$AN$2, ""))</f>
        <v>Fruta procesada</v>
      </c>
      <c r="Q240" s="96" t="s">
        <v>1</v>
      </c>
      <c r="R240" s="96" t="s">
        <v>1</v>
      </c>
      <c r="S240" s="96" t="s">
        <v>1</v>
      </c>
      <c r="T240" s="96" t="s">
        <v>1</v>
      </c>
      <c r="U240" s="96" t="s">
        <v>1</v>
      </c>
      <c r="V240" s="96" t="s">
        <v>1</v>
      </c>
      <c r="W240" s="96" t="s">
        <v>1</v>
      </c>
      <c r="X240" s="96" t="s">
        <v>1</v>
      </c>
      <c r="Y240" s="96" t="s">
        <v>1</v>
      </c>
      <c r="Z240" s="96" t="s">
        <v>1</v>
      </c>
      <c r="AA240" s="96" t="s">
        <v>1</v>
      </c>
      <c r="AB240" s="96" t="s">
        <v>2</v>
      </c>
      <c r="AC240" s="96" t="s">
        <v>1</v>
      </c>
      <c r="AD240" s="96" t="s">
        <v>1</v>
      </c>
      <c r="AE240" s="96" t="s">
        <v>1</v>
      </c>
      <c r="AF240" s="96" t="s">
        <v>1</v>
      </c>
      <c r="AG240" s="96" t="s">
        <v>1</v>
      </c>
      <c r="AH240" s="96" t="s">
        <v>1</v>
      </c>
      <c r="AI240" s="96" t="s">
        <v>1</v>
      </c>
      <c r="AJ240" s="96" t="s">
        <v>1</v>
      </c>
      <c r="AK240" s="96" t="s">
        <v>1</v>
      </c>
      <c r="AL240" s="96" t="s">
        <v>1</v>
      </c>
      <c r="AM240" s="96" t="s">
        <v>1</v>
      </c>
      <c r="AN240" s="96" t="s">
        <v>1</v>
      </c>
      <c r="AO240" s="96" t="s">
        <v>2</v>
      </c>
      <c r="AP240" s="96" t="s">
        <v>1</v>
      </c>
      <c r="AQ240" s="96" t="s">
        <v>1</v>
      </c>
      <c r="AR240" s="96" t="s">
        <v>1</v>
      </c>
      <c r="AS240" s="96" t="s">
        <v>1</v>
      </c>
      <c r="AT240" s="96" t="s">
        <v>1</v>
      </c>
      <c r="AU240" s="96" t="s">
        <v>2</v>
      </c>
      <c r="AV240" s="96" t="s">
        <v>1</v>
      </c>
      <c r="AW240" s="96" t="s">
        <v>92</v>
      </c>
      <c r="AX240" s="98">
        <v>0</v>
      </c>
      <c r="AY240" s="98">
        <v>0</v>
      </c>
      <c r="AZ240" s="98">
        <v>0</v>
      </c>
      <c r="BA240" s="98">
        <v>6</v>
      </c>
      <c r="BB240" s="98">
        <v>8</v>
      </c>
      <c r="BC240" s="98">
        <v>10</v>
      </c>
      <c r="BD240" s="98">
        <v>0</v>
      </c>
      <c r="BE240" s="98">
        <v>0</v>
      </c>
      <c r="BF240" s="98">
        <v>0.25</v>
      </c>
      <c r="BG240" s="98">
        <v>0.25</v>
      </c>
      <c r="BH240" s="98">
        <v>0</v>
      </c>
      <c r="BI240" s="98" cm="1">
        <f t="array" ref="BI240">SUM(IF('HABILITADOS Y RECHAZADOS LOTE 1'!$AX240:$BH240&lt;&gt;"", 'HABILITADOS Y RECHAZADOS LOTE 1'!$AX240:$BH240, 0))</f>
        <v>24.5</v>
      </c>
      <c r="BJ240" s="98" t="s">
        <v>159</v>
      </c>
      <c r="BK240" s="98" t="s">
        <v>85</v>
      </c>
      <c r="BL240" s="117" t="s">
        <v>85</v>
      </c>
    </row>
    <row r="241" spans="1:64" ht="85.5" hidden="1" customHeight="1">
      <c r="A241" s="105">
        <v>1239</v>
      </c>
      <c r="B241" s="123" t="s">
        <v>1214</v>
      </c>
      <c r="C241" s="124" t="s">
        <v>1248</v>
      </c>
      <c r="D241" s="132" t="s">
        <v>89</v>
      </c>
      <c r="E241" s="124" t="s">
        <v>1249</v>
      </c>
      <c r="F241" s="127"/>
      <c r="G241" s="127"/>
      <c r="H241" s="144" t="s">
        <v>83</v>
      </c>
      <c r="I241" s="134" t="s">
        <v>1182</v>
      </c>
      <c r="J241" s="125" t="s">
        <v>1249</v>
      </c>
      <c r="K241" s="123"/>
      <c r="L241" s="125"/>
      <c r="M241" s="125" t="s">
        <v>85</v>
      </c>
      <c r="N241" s="144" t="s">
        <v>83</v>
      </c>
      <c r="O241" s="134" t="s">
        <v>1182</v>
      </c>
      <c r="P241" s="125" t="s">
        <v>85</v>
      </c>
      <c r="Q241" s="94" t="s">
        <v>1</v>
      </c>
      <c r="R241" s="94" t="s">
        <v>1</v>
      </c>
      <c r="S241" s="94" t="s">
        <v>1</v>
      </c>
      <c r="T241" s="94" t="s">
        <v>1</v>
      </c>
      <c r="U241" s="94" t="s">
        <v>1</v>
      </c>
      <c r="V241" s="94" t="s">
        <v>1</v>
      </c>
      <c r="W241" s="94" t="s">
        <v>1</v>
      </c>
      <c r="X241" s="94" t="s">
        <v>1</v>
      </c>
      <c r="Y241" s="94" t="s">
        <v>1</v>
      </c>
      <c r="Z241" s="94" t="s">
        <v>1</v>
      </c>
      <c r="AA241" s="94" t="s">
        <v>1</v>
      </c>
      <c r="AB241" s="94" t="s">
        <v>1</v>
      </c>
      <c r="AC241" s="94" t="s">
        <v>1</v>
      </c>
      <c r="AD241" s="94" t="s">
        <v>1</v>
      </c>
      <c r="AE241" s="94" t="s">
        <v>1</v>
      </c>
      <c r="AF241" s="94" t="s">
        <v>1</v>
      </c>
      <c r="AG241" s="94" t="s">
        <v>1</v>
      </c>
      <c r="AH241" s="94" t="s">
        <v>1</v>
      </c>
      <c r="AI241" s="94" t="s">
        <v>1</v>
      </c>
      <c r="AJ241" s="94" t="s">
        <v>1</v>
      </c>
      <c r="AK241" s="94" t="s">
        <v>1</v>
      </c>
      <c r="AL241" s="94" t="s">
        <v>1</v>
      </c>
      <c r="AM241" s="94" t="s">
        <v>1</v>
      </c>
      <c r="AN241" s="94" t="s">
        <v>1</v>
      </c>
      <c r="AO241" s="94"/>
      <c r="AP241" s="94"/>
      <c r="AQ241" s="94"/>
      <c r="AR241" s="94"/>
      <c r="AS241" s="94"/>
      <c r="AT241" s="94"/>
      <c r="AU241" s="94"/>
      <c r="AV241" s="94"/>
      <c r="AW241" s="94" t="s">
        <v>650</v>
      </c>
      <c r="AX241" s="107"/>
      <c r="AY241" s="107"/>
      <c r="AZ241" s="107"/>
      <c r="BA241" s="107"/>
      <c r="BB241" s="107"/>
      <c r="BC241" s="107"/>
      <c r="BD241" s="107"/>
      <c r="BE241" s="107"/>
      <c r="BF241" s="107"/>
      <c r="BG241" s="107"/>
      <c r="BH241" s="107"/>
      <c r="BI241" s="107" cm="1">
        <f t="array" ref="BI241">SUM(IF('HABILITADOS Y RECHAZADOS LOTE 1'!$AX241:$BH241&lt;&gt;"", 'HABILITADOS Y RECHAZADOS LOTE 1'!$AX241:$BH241, 0))</f>
        <v>0</v>
      </c>
      <c r="BJ241" s="107" t="s">
        <v>784</v>
      </c>
      <c r="BK241" s="107" t="s">
        <v>85</v>
      </c>
      <c r="BL241" s="117" t="s">
        <v>85</v>
      </c>
    </row>
    <row r="242" spans="1:64" s="52" customFormat="1" ht="105" hidden="1" customHeight="1">
      <c r="A242" s="93">
        <v>1240</v>
      </c>
      <c r="B242" s="134" t="s">
        <v>1195</v>
      </c>
      <c r="C242" s="142" t="s">
        <v>1250</v>
      </c>
      <c r="D242" s="127" t="s">
        <v>224</v>
      </c>
      <c r="E242" s="142" t="s">
        <v>1251</v>
      </c>
      <c r="F242" s="127"/>
      <c r="G242" s="127"/>
      <c r="H242" s="144" t="s">
        <v>83</v>
      </c>
      <c r="I242" s="134" t="s">
        <v>1182</v>
      </c>
      <c r="J242" s="145" t="s">
        <v>1252</v>
      </c>
      <c r="K242" s="143"/>
      <c r="L242" s="64"/>
      <c r="M242" s="64" t="s">
        <v>85</v>
      </c>
      <c r="N242" s="144" t="s">
        <v>83</v>
      </c>
      <c r="O242" s="134" t="s">
        <v>1182</v>
      </c>
      <c r="P242" s="64" t="s">
        <v>85</v>
      </c>
      <c r="Q242" s="96" t="s">
        <v>1</v>
      </c>
      <c r="R242" s="96" t="s">
        <v>1</v>
      </c>
      <c r="S242" s="96" t="s">
        <v>1</v>
      </c>
      <c r="T242" s="96" t="s">
        <v>1</v>
      </c>
      <c r="U242" s="96" t="s">
        <v>1</v>
      </c>
      <c r="V242" s="96" t="s">
        <v>1</v>
      </c>
      <c r="W242" s="96" t="s">
        <v>1</v>
      </c>
      <c r="X242" s="96" t="s">
        <v>1</v>
      </c>
      <c r="Y242" s="96" t="s">
        <v>1</v>
      </c>
      <c r="Z242" s="96" t="s">
        <v>1</v>
      </c>
      <c r="AA242" s="96" t="s">
        <v>1</v>
      </c>
      <c r="AB242" s="96" t="s">
        <v>1</v>
      </c>
      <c r="AC242" s="96" t="s">
        <v>1</v>
      </c>
      <c r="AD242" s="96" t="s">
        <v>1</v>
      </c>
      <c r="AE242" s="96" t="s">
        <v>1</v>
      </c>
      <c r="AF242" s="96" t="s">
        <v>1</v>
      </c>
      <c r="AG242" s="96" t="s">
        <v>1</v>
      </c>
      <c r="AH242" s="96" t="s">
        <v>1</v>
      </c>
      <c r="AI242" s="96" t="s">
        <v>1</v>
      </c>
      <c r="AJ242" s="96" t="s">
        <v>1</v>
      </c>
      <c r="AK242" s="96" t="s">
        <v>1</v>
      </c>
      <c r="AL242" s="96" t="s">
        <v>1</v>
      </c>
      <c r="AM242" s="96" t="s">
        <v>1</v>
      </c>
      <c r="AN242" s="96" t="s">
        <v>1</v>
      </c>
      <c r="AO242" s="96"/>
      <c r="AP242" s="96"/>
      <c r="AQ242" s="96"/>
      <c r="AR242" s="96"/>
      <c r="AS242" s="96"/>
      <c r="AT242" s="96"/>
      <c r="AU242" s="96"/>
      <c r="AV242" s="96"/>
      <c r="AW242" s="96" t="s">
        <v>650</v>
      </c>
      <c r="AX242" s="98"/>
      <c r="AY242" s="98"/>
      <c r="AZ242" s="98"/>
      <c r="BA242" s="98"/>
      <c r="BB242" s="98"/>
      <c r="BC242" s="98"/>
      <c r="BD242" s="98"/>
      <c r="BE242" s="98"/>
      <c r="BF242" s="98"/>
      <c r="BG242" s="98"/>
      <c r="BH242" s="98"/>
      <c r="BI242" s="98" cm="1">
        <f t="array" ref="BI242">SUM(IF('HABILITADOS Y RECHAZADOS LOTE 1'!$AX242:$BH242&lt;&gt;"", 'HABILITADOS Y RECHAZADOS LOTE 1'!$AX242:$BH242, 0))</f>
        <v>0</v>
      </c>
      <c r="BJ242" s="98" t="s">
        <v>784</v>
      </c>
      <c r="BK242" s="98" t="s">
        <v>85</v>
      </c>
      <c r="BL242" s="117" t="s">
        <v>85</v>
      </c>
    </row>
    <row r="243" spans="1:64" s="52" customFormat="1" ht="409.5" hidden="1" customHeight="1">
      <c r="A243" s="108">
        <v>1241</v>
      </c>
      <c r="B243" s="139" t="s">
        <v>1253</v>
      </c>
      <c r="C243" s="142" t="s">
        <v>1254</v>
      </c>
      <c r="D243" s="133" t="s">
        <v>75</v>
      </c>
      <c r="E243" s="144" t="s">
        <v>1255</v>
      </c>
      <c r="F243" s="136" t="s">
        <v>77</v>
      </c>
      <c r="G243" s="136" t="s">
        <v>77</v>
      </c>
      <c r="H243" s="128" t="s">
        <v>79</v>
      </c>
      <c r="I243" s="134" t="s">
        <v>1256</v>
      </c>
      <c r="J243" s="133">
        <v>79751153</v>
      </c>
      <c r="K243" s="134" t="s">
        <v>1257</v>
      </c>
      <c r="L243" s="64" t="s">
        <v>1</v>
      </c>
      <c r="M243" s="64" t="s">
        <v>1</v>
      </c>
      <c r="N243" s="130" t="s">
        <v>83</v>
      </c>
      <c r="O243" s="129" t="s">
        <v>1258</v>
      </c>
      <c r="P243" s="64" t="s">
        <v>85</v>
      </c>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8"/>
      <c r="AY243" s="98"/>
      <c r="AZ243" s="98"/>
      <c r="BA243" s="98"/>
      <c r="BB243" s="98"/>
      <c r="BC243" s="98"/>
      <c r="BD243" s="98"/>
      <c r="BE243" s="98"/>
      <c r="BF243" s="98"/>
      <c r="BG243" s="98"/>
      <c r="BH243" s="98"/>
      <c r="BI243" s="98" cm="1">
        <f t="array" ref="BI243">SUM(IF('HABILITADOS Y RECHAZADOS LOTE 1'!$AX243:$BH243&lt;&gt;"", 'HABILITADOS Y RECHAZADOS LOTE 1'!$AX243:$BH243, 0))</f>
        <v>0</v>
      </c>
      <c r="BJ243" s="98" t="s">
        <v>601</v>
      </c>
      <c r="BK243" s="98" t="s">
        <v>85</v>
      </c>
      <c r="BL243" s="117" t="s">
        <v>85</v>
      </c>
    </row>
    <row r="244" spans="1:64" s="52" customFormat="1" ht="315" hidden="1" customHeight="1">
      <c r="A244" s="108">
        <v>1242</v>
      </c>
      <c r="B244" s="139" t="s">
        <v>1259</v>
      </c>
      <c r="C244" s="142" t="s">
        <v>1260</v>
      </c>
      <c r="D244" s="133" t="s">
        <v>89</v>
      </c>
      <c r="E244" s="144" t="s">
        <v>1261</v>
      </c>
      <c r="F244" s="136" t="s">
        <v>1176</v>
      </c>
      <c r="G244" s="136" t="s">
        <v>1176</v>
      </c>
      <c r="H244" s="128" t="s">
        <v>91</v>
      </c>
      <c r="I244" s="134" t="s">
        <v>494</v>
      </c>
      <c r="J244" s="133" t="s">
        <v>1261</v>
      </c>
      <c r="K244" s="134" t="s">
        <v>494</v>
      </c>
      <c r="L244" s="64" t="s">
        <v>1</v>
      </c>
      <c r="M244" s="64" t="s">
        <v>85</v>
      </c>
      <c r="N244" s="128" t="s">
        <v>91</v>
      </c>
      <c r="O244" s="64" t="s">
        <v>85</v>
      </c>
      <c r="P244" s="129" t="str" cm="1">
        <f t="array" ref="P244">_xlfn.TEXTJOIN(", ", TRUE, IF('HABILITADOS Y RECHAZADOS LOTE 1'!$Q244:$AN244="SI", 'HABILITADOS Y RECHAZADOS LOTE 1'!$Q$2:$AN$2, ""))</f>
        <v>Fruta procesada</v>
      </c>
      <c r="Q244" s="96" t="s">
        <v>1</v>
      </c>
      <c r="R244" s="96" t="s">
        <v>1</v>
      </c>
      <c r="S244" s="96" t="s">
        <v>1</v>
      </c>
      <c r="T244" s="96" t="s">
        <v>1</v>
      </c>
      <c r="U244" s="96" t="s">
        <v>1</v>
      </c>
      <c r="V244" s="96" t="s">
        <v>1</v>
      </c>
      <c r="W244" s="96" t="s">
        <v>1</v>
      </c>
      <c r="X244" s="96" t="s">
        <v>1</v>
      </c>
      <c r="Y244" s="96" t="s">
        <v>1</v>
      </c>
      <c r="Z244" s="96" t="s">
        <v>1</v>
      </c>
      <c r="AA244" s="96" t="s">
        <v>1</v>
      </c>
      <c r="AB244" s="96" t="s">
        <v>2</v>
      </c>
      <c r="AC244" s="96" t="s">
        <v>1</v>
      </c>
      <c r="AD244" s="96" t="s">
        <v>1</v>
      </c>
      <c r="AE244" s="96" t="s">
        <v>1</v>
      </c>
      <c r="AF244" s="96" t="s">
        <v>1</v>
      </c>
      <c r="AG244" s="96" t="s">
        <v>1</v>
      </c>
      <c r="AH244" s="96" t="s">
        <v>1</v>
      </c>
      <c r="AI244" s="96" t="s">
        <v>1</v>
      </c>
      <c r="AJ244" s="96" t="s">
        <v>1</v>
      </c>
      <c r="AK244" s="96" t="s">
        <v>1</v>
      </c>
      <c r="AL244" s="96" t="s">
        <v>1</v>
      </c>
      <c r="AM244" s="96" t="s">
        <v>1</v>
      </c>
      <c r="AN244" s="96" t="s">
        <v>1</v>
      </c>
      <c r="AO244" s="96" t="s">
        <v>1</v>
      </c>
      <c r="AP244" s="96" t="s">
        <v>1</v>
      </c>
      <c r="AQ244" s="96" t="s">
        <v>1</v>
      </c>
      <c r="AR244" s="96" t="s">
        <v>1</v>
      </c>
      <c r="AS244" s="96" t="s">
        <v>1</v>
      </c>
      <c r="AT244" s="96" t="s">
        <v>1</v>
      </c>
      <c r="AU244" s="96" t="s">
        <v>2</v>
      </c>
      <c r="AV244" s="96" t="s">
        <v>1</v>
      </c>
      <c r="AW244" s="96" t="s">
        <v>92</v>
      </c>
      <c r="AX244" s="98">
        <v>0</v>
      </c>
      <c r="AY244" s="98">
        <v>0</v>
      </c>
      <c r="AZ244" s="98">
        <v>0</v>
      </c>
      <c r="BA244" s="98">
        <v>0</v>
      </c>
      <c r="BB244" s="98">
        <v>8</v>
      </c>
      <c r="BC244" s="98">
        <v>10</v>
      </c>
      <c r="BD244" s="98">
        <v>0</v>
      </c>
      <c r="BE244" s="98">
        <v>0</v>
      </c>
      <c r="BF244" s="98">
        <v>0.25</v>
      </c>
      <c r="BG244" s="98">
        <v>0.25</v>
      </c>
      <c r="BH244" s="98">
        <v>10</v>
      </c>
      <c r="BI244" s="98" cm="1">
        <f t="array" ref="BI244">SUM(IF('HABILITADOS Y RECHAZADOS LOTE 1'!$AX244:$BH244&lt;&gt;"", 'HABILITADOS Y RECHAZADOS LOTE 1'!$AX244:$BH244, 0))</f>
        <v>28.5</v>
      </c>
      <c r="BJ244" s="98" t="s">
        <v>601</v>
      </c>
      <c r="BK244" s="98" t="s">
        <v>85</v>
      </c>
      <c r="BL244" s="117" t="s">
        <v>85</v>
      </c>
    </row>
    <row r="245" spans="1:64" s="52" customFormat="1" ht="90" hidden="1" customHeight="1">
      <c r="A245" s="108">
        <v>1243</v>
      </c>
      <c r="B245" s="139" t="s">
        <v>1262</v>
      </c>
      <c r="C245" s="142" t="s">
        <v>1263</v>
      </c>
      <c r="D245" s="133" t="s">
        <v>89</v>
      </c>
      <c r="E245" s="126" t="s">
        <v>1264</v>
      </c>
      <c r="F245" s="136" t="s">
        <v>1176</v>
      </c>
      <c r="G245" s="136" t="s">
        <v>77</v>
      </c>
      <c r="H245" s="128" t="s">
        <v>79</v>
      </c>
      <c r="I245" s="134" t="s">
        <v>209</v>
      </c>
      <c r="J245" s="133" t="s">
        <v>1264</v>
      </c>
      <c r="K245" s="134" t="s">
        <v>1265</v>
      </c>
      <c r="L245" s="64" t="s">
        <v>1</v>
      </c>
      <c r="M245" s="64" t="s">
        <v>2</v>
      </c>
      <c r="N245" s="130" t="s">
        <v>91</v>
      </c>
      <c r="O245" s="64" t="s">
        <v>85</v>
      </c>
      <c r="P245" s="129" t="str" cm="1">
        <f t="array" ref="P245">_xlfn.TEXTJOIN(", ", TRUE, IF('HABILITADOS Y RECHAZADOS LOTE 1'!$Q245:$AN245="SI", 'HABILITADOS Y RECHAZADOS LOTE 1'!$Q$2:$AN$2, ""))</f>
        <v>Lácteos fermentados</v>
      </c>
      <c r="Q245" s="96" t="s">
        <v>1</v>
      </c>
      <c r="R245" s="96" t="s">
        <v>1</v>
      </c>
      <c r="S245" s="96" t="s">
        <v>1</v>
      </c>
      <c r="T245" s="96" t="s">
        <v>1</v>
      </c>
      <c r="U245" s="96" t="s">
        <v>1</v>
      </c>
      <c r="V245" s="96" t="s">
        <v>1</v>
      </c>
      <c r="W245" s="96" t="s">
        <v>1</v>
      </c>
      <c r="X245" s="96" t="s">
        <v>1</v>
      </c>
      <c r="Y245" s="96" t="s">
        <v>1</v>
      </c>
      <c r="Z245" s="96" t="s">
        <v>1</v>
      </c>
      <c r="AA245" s="96" t="s">
        <v>1</v>
      </c>
      <c r="AB245" s="96" t="s">
        <v>1</v>
      </c>
      <c r="AC245" s="96" t="s">
        <v>1</v>
      </c>
      <c r="AD245" s="96" t="s">
        <v>1</v>
      </c>
      <c r="AE245" s="96" t="s">
        <v>1</v>
      </c>
      <c r="AF245" s="96" t="s">
        <v>1</v>
      </c>
      <c r="AG245" s="96" t="s">
        <v>1</v>
      </c>
      <c r="AH245" s="96" t="s">
        <v>2</v>
      </c>
      <c r="AI245" s="96" t="s">
        <v>1</v>
      </c>
      <c r="AJ245" s="96" t="s">
        <v>1</v>
      </c>
      <c r="AK245" s="96" t="s">
        <v>1</v>
      </c>
      <c r="AL245" s="96" t="s">
        <v>1</v>
      </c>
      <c r="AM245" s="96" t="s">
        <v>1</v>
      </c>
      <c r="AN245" s="96" t="s">
        <v>1</v>
      </c>
      <c r="AO245" s="96" t="s">
        <v>1</v>
      </c>
      <c r="AP245" s="96" t="s">
        <v>1</v>
      </c>
      <c r="AQ245" s="96" t="s">
        <v>1</v>
      </c>
      <c r="AR245" s="96" t="s">
        <v>1</v>
      </c>
      <c r="AS245" s="96" t="s">
        <v>1</v>
      </c>
      <c r="AT245" s="96" t="s">
        <v>1</v>
      </c>
      <c r="AU245" s="96" t="s">
        <v>2</v>
      </c>
      <c r="AV245" s="96" t="s">
        <v>1</v>
      </c>
      <c r="AW245" s="96" t="s">
        <v>92</v>
      </c>
      <c r="AX245" s="98">
        <v>0</v>
      </c>
      <c r="AY245" s="98">
        <v>6</v>
      </c>
      <c r="AZ245" s="98">
        <v>0</v>
      </c>
      <c r="BA245" s="98">
        <v>0</v>
      </c>
      <c r="BB245" s="98">
        <v>0</v>
      </c>
      <c r="BC245" s="98">
        <v>0</v>
      </c>
      <c r="BD245" s="98">
        <v>0</v>
      </c>
      <c r="BE245" s="98">
        <v>0</v>
      </c>
      <c r="BF245" s="98">
        <v>0</v>
      </c>
      <c r="BG245" s="98">
        <v>0.25</v>
      </c>
      <c r="BH245" s="98">
        <v>0</v>
      </c>
      <c r="BI245" s="98" cm="1">
        <f t="array" ref="BI245">SUM(IF('HABILITADOS Y RECHAZADOS LOTE 1'!$AX245:$BH245&lt;&gt;"", 'HABILITADOS Y RECHAZADOS LOTE 1'!$AX245:$BH245, 0))</f>
        <v>6.25</v>
      </c>
      <c r="BJ245" s="98" t="s">
        <v>601</v>
      </c>
      <c r="BK245" s="98" t="s">
        <v>85</v>
      </c>
      <c r="BL245" s="117" t="s">
        <v>85</v>
      </c>
    </row>
    <row r="246" spans="1:64" s="52" customFormat="1" ht="255" hidden="1" customHeight="1">
      <c r="A246" s="108">
        <v>1244</v>
      </c>
      <c r="B246" s="139" t="s">
        <v>1266</v>
      </c>
      <c r="C246" s="142" t="s">
        <v>1267</v>
      </c>
      <c r="D246" s="133" t="s">
        <v>89</v>
      </c>
      <c r="E246" s="144" t="s">
        <v>1268</v>
      </c>
      <c r="F246" s="136" t="s">
        <v>1176</v>
      </c>
      <c r="G246" s="136" t="s">
        <v>1176</v>
      </c>
      <c r="H246" s="128" t="s">
        <v>91</v>
      </c>
      <c r="I246" s="134" t="s">
        <v>494</v>
      </c>
      <c r="J246" s="133" t="s">
        <v>1268</v>
      </c>
      <c r="K246" s="134" t="s">
        <v>494</v>
      </c>
      <c r="L246" s="64" t="s">
        <v>1</v>
      </c>
      <c r="M246" s="64" t="s">
        <v>85</v>
      </c>
      <c r="N246" s="128" t="s">
        <v>91</v>
      </c>
      <c r="O246" s="64" t="s">
        <v>85</v>
      </c>
      <c r="P246" s="129" t="str" cm="1">
        <f t="array" ref="P246">_xlfn.TEXTJOIN(", ", TRUE, IF('HABILITADOS Y RECHAZADOS LOTE 1'!$Q246:$AN246="SI", 'HABILITADOS Y RECHAZADOS LOTE 1'!$Q$2:$AN$2, ""))</f>
        <v>Galletas, Productos de panificación</v>
      </c>
      <c r="Q246" s="96" t="s">
        <v>1</v>
      </c>
      <c r="R246" s="96" t="s">
        <v>1</v>
      </c>
      <c r="S246" s="96" t="s">
        <v>1</v>
      </c>
      <c r="T246" s="96" t="s">
        <v>1</v>
      </c>
      <c r="U246" s="96" t="s">
        <v>1</v>
      </c>
      <c r="V246" s="96" t="s">
        <v>1</v>
      </c>
      <c r="W246" s="96" t="s">
        <v>1</v>
      </c>
      <c r="X246" s="96" t="s">
        <v>1</v>
      </c>
      <c r="Y246" s="96" t="s">
        <v>1</v>
      </c>
      <c r="Z246" s="96" t="s">
        <v>1</v>
      </c>
      <c r="AA246" s="96" t="s">
        <v>1</v>
      </c>
      <c r="AB246" s="96" t="s">
        <v>1</v>
      </c>
      <c r="AC246" s="96" t="s">
        <v>1</v>
      </c>
      <c r="AD246" s="96" t="s">
        <v>2</v>
      </c>
      <c r="AE246" s="96" t="s">
        <v>2</v>
      </c>
      <c r="AF246" s="96" t="s">
        <v>1</v>
      </c>
      <c r="AG246" s="96" t="s">
        <v>1</v>
      </c>
      <c r="AH246" s="96" t="s">
        <v>1</v>
      </c>
      <c r="AI246" s="96" t="s">
        <v>1</v>
      </c>
      <c r="AJ246" s="96" t="s">
        <v>1</v>
      </c>
      <c r="AK246" s="96" t="s">
        <v>1</v>
      </c>
      <c r="AL246" s="96" t="s">
        <v>1</v>
      </c>
      <c r="AM246" s="96" t="s">
        <v>1</v>
      </c>
      <c r="AN246" s="96" t="s">
        <v>1</v>
      </c>
      <c r="AO246" s="96" t="s">
        <v>2</v>
      </c>
      <c r="AP246" s="96" t="s">
        <v>1</v>
      </c>
      <c r="AQ246" s="96" t="s">
        <v>1</v>
      </c>
      <c r="AR246" s="96" t="s">
        <v>1</v>
      </c>
      <c r="AS246" s="96" t="s">
        <v>1</v>
      </c>
      <c r="AT246" s="96" t="s">
        <v>1</v>
      </c>
      <c r="AU246" s="96" t="s">
        <v>2</v>
      </c>
      <c r="AV246" s="96" t="s">
        <v>1</v>
      </c>
      <c r="AW246" s="96" t="s">
        <v>92</v>
      </c>
      <c r="AX246" s="98">
        <v>0</v>
      </c>
      <c r="AY246" s="98">
        <v>0</v>
      </c>
      <c r="AZ246" s="98">
        <v>0</v>
      </c>
      <c r="BA246" s="98">
        <v>0</v>
      </c>
      <c r="BB246" s="98">
        <v>8</v>
      </c>
      <c r="BC246" s="98">
        <v>10</v>
      </c>
      <c r="BD246" s="98">
        <v>0</v>
      </c>
      <c r="BE246" s="98">
        <v>0</v>
      </c>
      <c r="BF246" s="98">
        <v>0.25</v>
      </c>
      <c r="BG246" s="98">
        <v>0.25</v>
      </c>
      <c r="BH246" s="98">
        <v>0</v>
      </c>
      <c r="BI246" s="98" cm="1">
        <f t="array" ref="BI246">SUM(IF('HABILITADOS Y RECHAZADOS LOTE 1'!$AX246:$BH246&lt;&gt;"", 'HABILITADOS Y RECHAZADOS LOTE 1'!$AX246:$BH246, 0))</f>
        <v>18.5</v>
      </c>
      <c r="BJ246" s="98" t="s">
        <v>601</v>
      </c>
      <c r="BK246" s="98" t="s">
        <v>85</v>
      </c>
      <c r="BL246" s="117" t="s">
        <v>85</v>
      </c>
    </row>
    <row r="247" spans="1:64" s="52" customFormat="1" ht="409.5" hidden="1" customHeight="1">
      <c r="A247" s="108">
        <v>1245</v>
      </c>
      <c r="B247" s="139" t="s">
        <v>1269</v>
      </c>
      <c r="C247" s="142" t="s">
        <v>1270</v>
      </c>
      <c r="D247" s="133" t="s">
        <v>89</v>
      </c>
      <c r="E247" s="126" t="s">
        <v>1271</v>
      </c>
      <c r="F247" s="136" t="s">
        <v>1176</v>
      </c>
      <c r="G247" s="136" t="s">
        <v>1176</v>
      </c>
      <c r="H247" s="128" t="s">
        <v>91</v>
      </c>
      <c r="I247" s="134" t="s">
        <v>494</v>
      </c>
      <c r="J247" s="133" t="s">
        <v>1271</v>
      </c>
      <c r="K247" s="134" t="s">
        <v>494</v>
      </c>
      <c r="L247" s="64" t="s">
        <v>1</v>
      </c>
      <c r="M247" s="64" t="s">
        <v>85</v>
      </c>
      <c r="N247" s="128" t="s">
        <v>91</v>
      </c>
      <c r="O247" s="64" t="s">
        <v>85</v>
      </c>
      <c r="P247" s="129" t="str" cm="1">
        <f t="array" ref="P247">_xlfn.TEXTJOIN(", ", TRUE, IF('HABILITADOS Y RECHAZADOS LOTE 1'!$Q247:$AN247="SI", 'HABILITADOS Y RECHAZADOS LOTE 1'!$Q$2:$AN$2, ""))</f>
        <v>Sector defensa</v>
      </c>
      <c r="Q247" s="96" t="s">
        <v>1</v>
      </c>
      <c r="R247" s="96" t="s">
        <v>1</v>
      </c>
      <c r="S247" s="96" t="s">
        <v>1</v>
      </c>
      <c r="T247" s="96" t="s">
        <v>1</v>
      </c>
      <c r="U247" s="96" t="s">
        <v>1</v>
      </c>
      <c r="V247" s="96" t="s">
        <v>1</v>
      </c>
      <c r="W247" s="96" t="s">
        <v>1</v>
      </c>
      <c r="X247" s="96" t="s">
        <v>1</v>
      </c>
      <c r="Y247" s="96" t="s">
        <v>1</v>
      </c>
      <c r="Z247" s="96" t="s">
        <v>2</v>
      </c>
      <c r="AA247" s="96" t="s">
        <v>1</v>
      </c>
      <c r="AB247" s="96" t="s">
        <v>1</v>
      </c>
      <c r="AC247" s="96" t="s">
        <v>1</v>
      </c>
      <c r="AD247" s="96" t="s">
        <v>1</v>
      </c>
      <c r="AE247" s="96" t="s">
        <v>1</v>
      </c>
      <c r="AF247" s="96" t="s">
        <v>1</v>
      </c>
      <c r="AG247" s="96" t="s">
        <v>1</v>
      </c>
      <c r="AH247" s="96" t="s">
        <v>1</v>
      </c>
      <c r="AI247" s="96" t="s">
        <v>1</v>
      </c>
      <c r="AJ247" s="96" t="s">
        <v>1</v>
      </c>
      <c r="AK247" s="96" t="s">
        <v>1</v>
      </c>
      <c r="AL247" s="96" t="s">
        <v>1</v>
      </c>
      <c r="AM247" s="96" t="s">
        <v>1</v>
      </c>
      <c r="AN247" s="96" t="s">
        <v>1</v>
      </c>
      <c r="AO247" s="96" t="s">
        <v>2</v>
      </c>
      <c r="AP247" s="96" t="s">
        <v>1</v>
      </c>
      <c r="AQ247" s="96" t="s">
        <v>1</v>
      </c>
      <c r="AR247" s="96" t="s">
        <v>1</v>
      </c>
      <c r="AS247" s="96" t="s">
        <v>1</v>
      </c>
      <c r="AT247" s="96" t="s">
        <v>1</v>
      </c>
      <c r="AU247" s="96" t="s">
        <v>2</v>
      </c>
      <c r="AV247" s="96" t="s">
        <v>1</v>
      </c>
      <c r="AW247" s="96" t="s">
        <v>92</v>
      </c>
      <c r="AX247" s="98">
        <v>0</v>
      </c>
      <c r="AY247" s="98">
        <v>0</v>
      </c>
      <c r="AZ247" s="98">
        <v>0</v>
      </c>
      <c r="BA247" s="98">
        <v>0</v>
      </c>
      <c r="BB247" s="98">
        <v>8</v>
      </c>
      <c r="BC247" s="98">
        <v>10</v>
      </c>
      <c r="BD247" s="98">
        <v>0</v>
      </c>
      <c r="BE247" s="98">
        <v>0</v>
      </c>
      <c r="BF247" s="98">
        <v>0.25</v>
      </c>
      <c r="BG247" s="98">
        <v>0.25</v>
      </c>
      <c r="BH247" s="98">
        <v>0</v>
      </c>
      <c r="BI247" s="98" cm="1">
        <f t="array" ref="BI247">SUM(IF('HABILITADOS Y RECHAZADOS LOTE 1'!$AX247:$BH247&lt;&gt;"", 'HABILITADOS Y RECHAZADOS LOTE 1'!$AX247:$BH247, 0))</f>
        <v>18.5</v>
      </c>
      <c r="BJ247" s="98" t="s">
        <v>601</v>
      </c>
      <c r="BK247" s="98" t="s">
        <v>85</v>
      </c>
      <c r="BL247" s="117" t="s">
        <v>85</v>
      </c>
    </row>
    <row r="248" spans="1:64" s="52" customFormat="1" ht="185.25" hidden="1" customHeight="1">
      <c r="A248" s="93">
        <v>1246</v>
      </c>
      <c r="B248" s="131" t="s">
        <v>1272</v>
      </c>
      <c r="C248" s="124" t="s">
        <v>1273</v>
      </c>
      <c r="D248" s="125" t="s">
        <v>224</v>
      </c>
      <c r="E248" s="126" t="s">
        <v>1274</v>
      </c>
      <c r="F248" s="127" t="s">
        <v>77</v>
      </c>
      <c r="G248" s="127" t="s">
        <v>77</v>
      </c>
      <c r="H248" s="128" t="s">
        <v>79</v>
      </c>
      <c r="I248" s="129" t="s">
        <v>1275</v>
      </c>
      <c r="J248" s="64" t="s">
        <v>1274</v>
      </c>
      <c r="K248" s="129" t="s">
        <v>1276</v>
      </c>
      <c r="L248" s="64" t="s">
        <v>1</v>
      </c>
      <c r="M248" s="64" t="s">
        <v>146</v>
      </c>
      <c r="N248" s="64" t="s">
        <v>147</v>
      </c>
      <c r="O248" s="129" t="s">
        <v>1277</v>
      </c>
      <c r="P248" s="129" t="str" cm="1">
        <f t="array" ref="P248">_xlfn.TEXTJOIN(", ", TRUE, IF('HABILITADOS Y RECHAZADOS LOTE 1'!$Q248:$AN248="SI", "'"&amp;'HABILITADOS Y RECHAZADOS LOTE 1'!$Q$2:$AN$2&amp;"'", ""))</f>
        <v>'Derivados cárnicos', 'Sector defensa'</v>
      </c>
      <c r="Q248" s="96" t="s">
        <v>1</v>
      </c>
      <c r="R248" s="96" t="s">
        <v>1</v>
      </c>
      <c r="S248" s="96" t="s">
        <v>2</v>
      </c>
      <c r="T248" s="96" t="s">
        <v>1</v>
      </c>
      <c r="U248" s="96" t="s">
        <v>1</v>
      </c>
      <c r="V248" s="96" t="s">
        <v>1</v>
      </c>
      <c r="W248" s="96" t="s">
        <v>1</v>
      </c>
      <c r="X248" s="96" t="s">
        <v>1</v>
      </c>
      <c r="Y248" s="96" t="s">
        <v>1</v>
      </c>
      <c r="Z248" s="96" t="s">
        <v>2</v>
      </c>
      <c r="AA248" s="96"/>
      <c r="AB248" s="96" t="s">
        <v>1</v>
      </c>
      <c r="AC248" s="96" t="s">
        <v>1</v>
      </c>
      <c r="AD248" s="96" t="s">
        <v>1</v>
      </c>
      <c r="AE248" s="96" t="s">
        <v>1</v>
      </c>
      <c r="AF248" s="96" t="s">
        <v>1</v>
      </c>
      <c r="AG248" s="96" t="s">
        <v>1</v>
      </c>
      <c r="AH248" s="96" t="s">
        <v>1</v>
      </c>
      <c r="AI248" s="96" t="s">
        <v>1</v>
      </c>
      <c r="AJ248" s="96" t="s">
        <v>1</v>
      </c>
      <c r="AK248" s="96" t="s">
        <v>1</v>
      </c>
      <c r="AL248" s="96" t="s">
        <v>1</v>
      </c>
      <c r="AM248" s="96" t="s">
        <v>1</v>
      </c>
      <c r="AN248" s="96" t="s">
        <v>1</v>
      </c>
      <c r="AO248" s="96" t="s">
        <v>1</v>
      </c>
      <c r="AP248" s="96" t="s">
        <v>1</v>
      </c>
      <c r="AQ248" s="96" t="s">
        <v>1</v>
      </c>
      <c r="AR248" s="96" t="s">
        <v>1</v>
      </c>
      <c r="AS248" s="96" t="s">
        <v>1</v>
      </c>
      <c r="AT248" s="96" t="s">
        <v>1</v>
      </c>
      <c r="AU248" s="96" t="s">
        <v>2</v>
      </c>
      <c r="AV248" s="96" t="s">
        <v>1</v>
      </c>
      <c r="AW248" s="96" t="s">
        <v>92</v>
      </c>
      <c r="AX248" s="98">
        <v>0</v>
      </c>
      <c r="AY248" s="98">
        <v>6</v>
      </c>
      <c r="AZ248" s="98">
        <v>0</v>
      </c>
      <c r="BA248" s="98">
        <v>0</v>
      </c>
      <c r="BB248" s="98">
        <v>0</v>
      </c>
      <c r="BC248" s="98">
        <v>0</v>
      </c>
      <c r="BD248" s="98">
        <v>0</v>
      </c>
      <c r="BE248" s="98">
        <v>0</v>
      </c>
      <c r="BF248" s="98">
        <v>0</v>
      </c>
      <c r="BG248" s="98">
        <v>0.25</v>
      </c>
      <c r="BH248" s="98">
        <v>10</v>
      </c>
      <c r="BI248" s="98" cm="1">
        <f t="array" ref="BI248">SUM(IF('HABILITADOS Y RECHAZADOS LOTE 1'!$AX248:$BH248&lt;&gt;"", 'HABILITADOS Y RECHAZADOS LOTE 1'!$AX248:$BH248, 0))</f>
        <v>16.25</v>
      </c>
      <c r="BJ248" s="98" t="s">
        <v>601</v>
      </c>
      <c r="BK248" s="98" t="s">
        <v>85</v>
      </c>
      <c r="BL248" s="117" t="s">
        <v>85</v>
      </c>
    </row>
    <row r="249" spans="1:64" s="52" customFormat="1" ht="185.25" hidden="1" customHeight="1">
      <c r="A249" s="93">
        <v>1247</v>
      </c>
      <c r="B249" s="143" t="s">
        <v>1278</v>
      </c>
      <c r="C249" s="124" t="s">
        <v>1279</v>
      </c>
      <c r="D249" s="125" t="s">
        <v>75</v>
      </c>
      <c r="E249" s="126" t="s">
        <v>1280</v>
      </c>
      <c r="F249" s="127" t="s">
        <v>77</v>
      </c>
      <c r="G249" s="127" t="s">
        <v>78</v>
      </c>
      <c r="H249" s="128" t="s">
        <v>79</v>
      </c>
      <c r="I249" s="129" t="s">
        <v>1281</v>
      </c>
      <c r="J249" s="64" t="s">
        <v>1280</v>
      </c>
      <c r="K249" s="129" t="s">
        <v>1282</v>
      </c>
      <c r="L249" s="64" t="s">
        <v>1</v>
      </c>
      <c r="M249" s="64" t="s">
        <v>2</v>
      </c>
      <c r="N249" s="130" t="s">
        <v>91</v>
      </c>
      <c r="O249" s="64" t="s">
        <v>85</v>
      </c>
      <c r="P249" s="129" t="str" cm="1">
        <f t="array" ref="P249">_xlfn.TEXTJOIN(", ", TRUE, IF('HABILITADOS Y RECHAZADOS LOTE 1'!$Q249:$AN249="SI", 'HABILITADOS Y RECHAZADOS LOTE 1'!$Q$2:$AN$2, ""))</f>
        <v>Alimentos nativos, Carnes Frescas (Refrigeradas o Congeladas), Huevos, Frutas frescas, Quesos, Verduras, hortalizas y derivados</v>
      </c>
      <c r="Q249" s="96" t="s">
        <v>2</v>
      </c>
      <c r="R249" s="96" t="s">
        <v>2</v>
      </c>
      <c r="S249" s="96" t="s">
        <v>1</v>
      </c>
      <c r="T249" s="96" t="s">
        <v>2</v>
      </c>
      <c r="U249" s="96" t="s">
        <v>1</v>
      </c>
      <c r="V249" s="96" t="s">
        <v>1</v>
      </c>
      <c r="W249" s="96" t="s">
        <v>1</v>
      </c>
      <c r="X249" s="96" t="s">
        <v>1</v>
      </c>
      <c r="Y249" s="96" t="s">
        <v>1</v>
      </c>
      <c r="Z249" s="96" t="s">
        <v>1</v>
      </c>
      <c r="AA249" s="96" t="s">
        <v>2</v>
      </c>
      <c r="AB249" s="96" t="s">
        <v>1</v>
      </c>
      <c r="AC249" s="96" t="s">
        <v>1</v>
      </c>
      <c r="AD249" s="96" t="s">
        <v>1</v>
      </c>
      <c r="AE249" s="96" t="s">
        <v>1</v>
      </c>
      <c r="AF249" s="96" t="s">
        <v>1</v>
      </c>
      <c r="AG249" s="96" t="s">
        <v>1</v>
      </c>
      <c r="AH249" s="96" t="s">
        <v>1</v>
      </c>
      <c r="AI249" s="96" t="s">
        <v>2</v>
      </c>
      <c r="AJ249" s="96" t="s">
        <v>1</v>
      </c>
      <c r="AK249" s="96" t="s">
        <v>1</v>
      </c>
      <c r="AL249" s="96" t="s">
        <v>1</v>
      </c>
      <c r="AM249" s="96" t="s">
        <v>2</v>
      </c>
      <c r="AN249" s="96" t="s">
        <v>1</v>
      </c>
      <c r="AO249" s="96" t="s">
        <v>1</v>
      </c>
      <c r="AP249" s="96" t="s">
        <v>1</v>
      </c>
      <c r="AQ249" s="96" t="s">
        <v>1</v>
      </c>
      <c r="AR249" s="96" t="s">
        <v>1</v>
      </c>
      <c r="AS249" s="96" t="s">
        <v>1</v>
      </c>
      <c r="AT249" s="96" t="s">
        <v>1</v>
      </c>
      <c r="AU249" s="96" t="s">
        <v>1</v>
      </c>
      <c r="AV249" s="96" t="s">
        <v>1</v>
      </c>
      <c r="AW249" s="96" t="s">
        <v>99</v>
      </c>
      <c r="AX249" s="98">
        <v>10</v>
      </c>
      <c r="AY249" s="98">
        <v>6</v>
      </c>
      <c r="AZ249" s="98">
        <v>0</v>
      </c>
      <c r="BA249" s="98">
        <v>0</v>
      </c>
      <c r="BB249" s="98">
        <v>0</v>
      </c>
      <c r="BC249" s="98">
        <v>0</v>
      </c>
      <c r="BD249" s="98">
        <v>0</v>
      </c>
      <c r="BE249" s="98">
        <v>0</v>
      </c>
      <c r="BF249" s="98">
        <v>0</v>
      </c>
      <c r="BG249" s="98">
        <v>0</v>
      </c>
      <c r="BH249" s="98">
        <v>0</v>
      </c>
      <c r="BI249" s="98" cm="1">
        <f t="array" ref="BI249">SUM(IF('HABILITADOS Y RECHAZADOS LOTE 1'!$AX249:$BH249&lt;&gt;"", 'HABILITADOS Y RECHAZADOS LOTE 1'!$AX249:$BH249, 0))</f>
        <v>16</v>
      </c>
      <c r="BJ249" s="98" t="s">
        <v>229</v>
      </c>
      <c r="BK249" s="98" t="s">
        <v>85</v>
      </c>
      <c r="BL249" s="117" t="s">
        <v>85</v>
      </c>
    </row>
    <row r="250" spans="1:64" s="52" customFormat="1" ht="256.5" hidden="1" customHeight="1">
      <c r="A250" s="108">
        <v>1248</v>
      </c>
      <c r="B250" s="139" t="s">
        <v>1283</v>
      </c>
      <c r="C250" s="142" t="s">
        <v>1284</v>
      </c>
      <c r="D250" s="125" t="s">
        <v>75</v>
      </c>
      <c r="E250" s="142" t="s">
        <v>1285</v>
      </c>
      <c r="F250" s="136" t="s">
        <v>1176</v>
      </c>
      <c r="G250" s="136" t="s">
        <v>1176</v>
      </c>
      <c r="H250" s="128" t="s">
        <v>91</v>
      </c>
      <c r="I250" s="134" t="s">
        <v>494</v>
      </c>
      <c r="J250" s="133" t="s">
        <v>1285</v>
      </c>
      <c r="K250" s="134" t="s">
        <v>494</v>
      </c>
      <c r="L250" s="64"/>
      <c r="M250" s="64" t="s">
        <v>85</v>
      </c>
      <c r="N250" s="128" t="s">
        <v>91</v>
      </c>
      <c r="O250" s="64" t="s">
        <v>85</v>
      </c>
      <c r="P250" s="129" t="str" cm="1">
        <f t="array" ref="P250">_xlfn.TEXTJOIN(", ", TRUE, IF('HABILITADOS Y RECHAZADOS LOTE 1'!$Q250:$AN250="SI", 'HABILITADOS Y RECHAZADOS LOTE 1'!$Q$2:$AN$2, ""))</f>
        <v>Huevos</v>
      </c>
      <c r="Q250" s="96"/>
      <c r="R250" s="96"/>
      <c r="S250" s="96"/>
      <c r="T250" s="96" t="s">
        <v>2</v>
      </c>
      <c r="U250" s="96"/>
      <c r="V250" s="96"/>
      <c r="W250" s="96"/>
      <c r="X250" s="96"/>
      <c r="Y250" s="96"/>
      <c r="Z250" s="96"/>
      <c r="AA250" s="96"/>
      <c r="AB250" s="96"/>
      <c r="AC250" s="96"/>
      <c r="AD250" s="96"/>
      <c r="AE250" s="96"/>
      <c r="AF250" s="96"/>
      <c r="AG250" s="96"/>
      <c r="AH250" s="96"/>
      <c r="AI250" s="96"/>
      <c r="AJ250" s="96"/>
      <c r="AK250" s="96"/>
      <c r="AL250" s="96"/>
      <c r="AM250" s="96"/>
      <c r="AN250" s="96"/>
      <c r="AO250" s="96" t="s">
        <v>1</v>
      </c>
      <c r="AP250" s="96" t="s">
        <v>1</v>
      </c>
      <c r="AQ250" s="96" t="s">
        <v>1</v>
      </c>
      <c r="AR250" s="96" t="s">
        <v>1</v>
      </c>
      <c r="AS250" s="96" t="s">
        <v>1</v>
      </c>
      <c r="AT250" s="96" t="s">
        <v>1</v>
      </c>
      <c r="AU250" s="96" t="s">
        <v>1</v>
      </c>
      <c r="AV250" s="96" t="s">
        <v>1</v>
      </c>
      <c r="AW250" s="96" t="s">
        <v>92</v>
      </c>
      <c r="AX250" s="98">
        <v>6</v>
      </c>
      <c r="AY250" s="98">
        <v>6</v>
      </c>
      <c r="AZ250" s="98">
        <v>0</v>
      </c>
      <c r="BA250" s="98">
        <v>0</v>
      </c>
      <c r="BB250" s="98">
        <v>8</v>
      </c>
      <c r="BC250" s="98">
        <v>10</v>
      </c>
      <c r="BD250" s="98">
        <v>0</v>
      </c>
      <c r="BE250" s="98">
        <v>0</v>
      </c>
      <c r="BF250" s="98">
        <v>0</v>
      </c>
      <c r="BG250" s="98">
        <v>0.25</v>
      </c>
      <c r="BH250" s="98">
        <v>0</v>
      </c>
      <c r="BI250" s="98" cm="1">
        <f t="array" ref="BI250">SUM(IF('HABILITADOS Y RECHAZADOS LOTE 1'!$AX250:$BH250&lt;&gt;"", 'HABILITADOS Y RECHAZADOS LOTE 1'!$AX250:$BH250, 0))</f>
        <v>30.25</v>
      </c>
      <c r="BJ250" s="98" t="s">
        <v>294</v>
      </c>
      <c r="BK250" s="98" t="s">
        <v>85</v>
      </c>
      <c r="BL250" s="117" t="s">
        <v>85</v>
      </c>
    </row>
    <row r="251" spans="1:64" s="52" customFormat="1" ht="409.5" hidden="1" customHeight="1">
      <c r="A251" s="108">
        <v>1249</v>
      </c>
      <c r="B251" s="139" t="s">
        <v>1286</v>
      </c>
      <c r="C251" s="142" t="s">
        <v>1287</v>
      </c>
      <c r="D251" s="125" t="s">
        <v>75</v>
      </c>
      <c r="E251" s="142" t="s">
        <v>1288</v>
      </c>
      <c r="F251" s="136" t="s">
        <v>1176</v>
      </c>
      <c r="G251" s="136" t="s">
        <v>1176</v>
      </c>
      <c r="H251" s="128" t="s">
        <v>79</v>
      </c>
      <c r="I251" s="134"/>
      <c r="J251" s="133" t="s">
        <v>1288</v>
      </c>
      <c r="K251" s="143"/>
      <c r="L251" s="64" t="s">
        <v>1</v>
      </c>
      <c r="M251" s="64"/>
      <c r="N251" s="130" t="s">
        <v>147</v>
      </c>
      <c r="O251" s="129" t="s">
        <v>1289</v>
      </c>
      <c r="P251" s="129" t="str" cm="1">
        <f t="array" ref="P251">_xlfn.TEXTJOIN(", ", TRUE, IF('HABILITADOS Y RECHAZADOS LOTE 1'!$Q251:$AN251="SI", "'"&amp;'HABILITADOS Y RECHAZADOS LOTE 1'!$Q$2:$AN$2&amp;"'", ""))</f>
        <v>'Verduras, hortalizas y derivados'</v>
      </c>
      <c r="Q251" s="96" t="s">
        <v>1</v>
      </c>
      <c r="R251" s="96" t="s">
        <v>1</v>
      </c>
      <c r="S251" s="96" t="s">
        <v>1</v>
      </c>
      <c r="T251" s="96" t="s">
        <v>1</v>
      </c>
      <c r="U251" s="96" t="s">
        <v>1</v>
      </c>
      <c r="V251" s="96" t="s">
        <v>1</v>
      </c>
      <c r="W251" s="96" t="s">
        <v>1</v>
      </c>
      <c r="X251" s="96" t="s">
        <v>1</v>
      </c>
      <c r="Y251" s="96" t="s">
        <v>1</v>
      </c>
      <c r="Z251" s="96" t="s">
        <v>1</v>
      </c>
      <c r="AA251" s="96" t="s">
        <v>1</v>
      </c>
      <c r="AB251" s="96" t="s">
        <v>1</v>
      </c>
      <c r="AC251" s="96" t="s">
        <v>1</v>
      </c>
      <c r="AD251" s="96" t="s">
        <v>1</v>
      </c>
      <c r="AE251" s="96" t="s">
        <v>1</v>
      </c>
      <c r="AF251" s="96" t="s">
        <v>1</v>
      </c>
      <c r="AG251" s="96" t="s">
        <v>1</v>
      </c>
      <c r="AH251" s="96" t="s">
        <v>1</v>
      </c>
      <c r="AI251" s="96" t="s">
        <v>1</v>
      </c>
      <c r="AJ251" s="96" t="s">
        <v>1</v>
      </c>
      <c r="AK251" s="96" t="s">
        <v>1</v>
      </c>
      <c r="AL251" s="96" t="s">
        <v>1</v>
      </c>
      <c r="AM251" s="96" t="s">
        <v>2</v>
      </c>
      <c r="AN251" s="96" t="s">
        <v>1</v>
      </c>
      <c r="AO251" s="96" t="s">
        <v>1</v>
      </c>
      <c r="AP251" s="96" t="s">
        <v>1</v>
      </c>
      <c r="AQ251" s="96" t="s">
        <v>1</v>
      </c>
      <c r="AR251" s="96" t="s">
        <v>1</v>
      </c>
      <c r="AS251" s="96" t="s">
        <v>1</v>
      </c>
      <c r="AT251" s="96" t="s">
        <v>1</v>
      </c>
      <c r="AU251" s="96" t="s">
        <v>1</v>
      </c>
      <c r="AV251" s="96" t="s">
        <v>1</v>
      </c>
      <c r="AW251" s="96" t="s">
        <v>92</v>
      </c>
      <c r="AX251" s="98">
        <v>6</v>
      </c>
      <c r="AY251" s="98">
        <v>6</v>
      </c>
      <c r="AZ251" s="98">
        <v>0</v>
      </c>
      <c r="BA251" s="98">
        <v>0</v>
      </c>
      <c r="BB251" s="98">
        <v>0</v>
      </c>
      <c r="BC251" s="98">
        <v>0</v>
      </c>
      <c r="BD251" s="98">
        <v>0</v>
      </c>
      <c r="BE251" s="98">
        <v>0</v>
      </c>
      <c r="BF251" s="98">
        <v>0</v>
      </c>
      <c r="BG251" s="98">
        <v>0</v>
      </c>
      <c r="BH251" s="98">
        <v>10</v>
      </c>
      <c r="BI251" s="98" cm="1">
        <f t="array" ref="BI251">SUM(IF('HABILITADOS Y RECHAZADOS LOTE 1'!$AX251:$BH251&lt;&gt;"", 'HABILITADOS Y RECHAZADOS LOTE 1'!$AX251:$BH251, 0))</f>
        <v>22</v>
      </c>
      <c r="BJ251" s="98" t="s">
        <v>1244</v>
      </c>
      <c r="BK251" s="98" t="s">
        <v>85</v>
      </c>
      <c r="BL251" s="117" t="s">
        <v>85</v>
      </c>
    </row>
    <row r="252" spans="1:64" s="52" customFormat="1" ht="409.5" hidden="1" customHeight="1">
      <c r="A252" s="93">
        <v>1250</v>
      </c>
      <c r="B252" s="143" t="s">
        <v>1290</v>
      </c>
      <c r="C252" s="124" t="s">
        <v>1291</v>
      </c>
      <c r="D252" s="125" t="s">
        <v>89</v>
      </c>
      <c r="E252" s="126" t="s">
        <v>1292</v>
      </c>
      <c r="F252" s="127" t="s">
        <v>78</v>
      </c>
      <c r="G252" s="127" t="s">
        <v>78</v>
      </c>
      <c r="H252" s="128" t="s">
        <v>91</v>
      </c>
      <c r="I252" s="143"/>
      <c r="J252" s="127" t="s">
        <v>1292</v>
      </c>
      <c r="K252" s="129"/>
      <c r="L252" s="64"/>
      <c r="M252" s="64" t="s">
        <v>85</v>
      </c>
      <c r="N252" s="128" t="s">
        <v>91</v>
      </c>
      <c r="O252" s="64" t="s">
        <v>85</v>
      </c>
      <c r="P252" s="129" t="str" cm="1">
        <f t="array" ref="P252">_xlfn.TEXTJOIN(", ", TRUE, IF('HABILITADOS Y RECHAZADOS LOTE 1'!$Q252:$AN252="SI", 'HABILITADOS Y RECHAZADOS LOTE 1'!$Q$2:$AN$2, ""))</f>
        <v>Carnes Frescas (Refrigeradas o Congeladas)</v>
      </c>
      <c r="Q252" s="96"/>
      <c r="R252" s="96" t="s">
        <v>2</v>
      </c>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t="s">
        <v>1</v>
      </c>
      <c r="AP252" s="96" t="s">
        <v>1</v>
      </c>
      <c r="AQ252" s="96" t="s">
        <v>1</v>
      </c>
      <c r="AR252" s="96" t="s">
        <v>1</v>
      </c>
      <c r="AS252" s="96" t="s">
        <v>1</v>
      </c>
      <c r="AT252" s="96" t="s">
        <v>1</v>
      </c>
      <c r="AU252" s="96" t="s">
        <v>1</v>
      </c>
      <c r="AV252" s="96" t="s">
        <v>1</v>
      </c>
      <c r="AW252" s="96" t="s">
        <v>92</v>
      </c>
      <c r="AX252" s="98">
        <v>0</v>
      </c>
      <c r="AY252" s="98">
        <v>0</v>
      </c>
      <c r="AZ252" s="98">
        <v>0</v>
      </c>
      <c r="BA252" s="98">
        <v>0</v>
      </c>
      <c r="BB252" s="98">
        <v>0</v>
      </c>
      <c r="BC252" s="98">
        <v>0</v>
      </c>
      <c r="BD252" s="98">
        <v>0</v>
      </c>
      <c r="BE252" s="98">
        <v>0</v>
      </c>
      <c r="BF252" s="98">
        <v>0</v>
      </c>
      <c r="BG252" s="98">
        <v>0</v>
      </c>
      <c r="BH252" s="98">
        <v>0</v>
      </c>
      <c r="BI252" s="98" cm="1">
        <f t="array" ref="BI252">SUM(IF('HABILITADOS Y RECHAZADOS LOTE 1'!$AX252:$BH252&lt;&gt;"", 'HABILITADOS Y RECHAZADOS LOTE 1'!$AX252:$BH252, 0))</f>
        <v>0</v>
      </c>
      <c r="BJ252" s="98" t="s">
        <v>86</v>
      </c>
      <c r="BK252" s="98" t="s">
        <v>85</v>
      </c>
      <c r="BL252" s="117" t="s">
        <v>85</v>
      </c>
    </row>
    <row r="253" spans="1:64" s="52" customFormat="1" ht="409.5" hidden="1" customHeight="1">
      <c r="A253" s="108">
        <v>1251</v>
      </c>
      <c r="B253" s="139" t="s">
        <v>1293</v>
      </c>
      <c r="C253" s="142" t="s">
        <v>1294</v>
      </c>
      <c r="D253" s="133" t="s">
        <v>89</v>
      </c>
      <c r="E253" s="126" t="s">
        <v>1295</v>
      </c>
      <c r="F253" s="136" t="s">
        <v>1176</v>
      </c>
      <c r="G253" s="136" t="s">
        <v>1176</v>
      </c>
      <c r="H253" s="128" t="s">
        <v>91</v>
      </c>
      <c r="I253" s="134"/>
      <c r="J253" s="133" t="s">
        <v>1295</v>
      </c>
      <c r="K253" s="134" t="s">
        <v>494</v>
      </c>
      <c r="L253" s="64" t="s">
        <v>1</v>
      </c>
      <c r="M253" s="64" t="s">
        <v>85</v>
      </c>
      <c r="N253" s="128" t="s">
        <v>91</v>
      </c>
      <c r="O253" s="64" t="s">
        <v>85</v>
      </c>
      <c r="P253" s="129" t="str" cm="1">
        <f t="array" ref="P253">_xlfn.TEXTJOIN(", ", TRUE, IF('HABILITADOS Y RECHAZADOS LOTE 1'!$Q253:$AN253="SI", 'HABILITADOS Y RECHAZADOS LOTE 1'!$Q$2:$AN$2, ""))</f>
        <v>Carnes Frescas (Refrigeradas o Congeladas), Huevos, Sector defensa, Quesos</v>
      </c>
      <c r="Q253" s="96" t="s">
        <v>1</v>
      </c>
      <c r="R253" s="96" t="s">
        <v>2</v>
      </c>
      <c r="S253" s="96" t="s">
        <v>1</v>
      </c>
      <c r="T253" s="96" t="s">
        <v>2</v>
      </c>
      <c r="U253" s="96" t="s">
        <v>1</v>
      </c>
      <c r="V253" s="96" t="s">
        <v>1</v>
      </c>
      <c r="W253" s="96" t="s">
        <v>1</v>
      </c>
      <c r="X253" s="96" t="s">
        <v>1</v>
      </c>
      <c r="Y253" s="96" t="s">
        <v>1</v>
      </c>
      <c r="Z253" s="96" t="s">
        <v>2</v>
      </c>
      <c r="AA253" s="96" t="s">
        <v>1</v>
      </c>
      <c r="AB253" s="96" t="s">
        <v>1</v>
      </c>
      <c r="AC253" s="96" t="s">
        <v>1</v>
      </c>
      <c r="AD253" s="96" t="s">
        <v>1</v>
      </c>
      <c r="AE253" s="96" t="s">
        <v>1</v>
      </c>
      <c r="AF253" s="96" t="s">
        <v>1</v>
      </c>
      <c r="AG253" s="96" t="s">
        <v>1</v>
      </c>
      <c r="AH253" s="96" t="s">
        <v>1</v>
      </c>
      <c r="AI253" s="96" t="s">
        <v>2</v>
      </c>
      <c r="AJ253" s="96" t="s">
        <v>1</v>
      </c>
      <c r="AK253" s="96" t="s">
        <v>1</v>
      </c>
      <c r="AL253" s="96" t="s">
        <v>1</v>
      </c>
      <c r="AM253" s="96" t="s">
        <v>1</v>
      </c>
      <c r="AN253" s="96" t="s">
        <v>1</v>
      </c>
      <c r="AO253" s="96" t="s">
        <v>1</v>
      </c>
      <c r="AP253" s="96" t="s">
        <v>1</v>
      </c>
      <c r="AQ253" s="96" t="s">
        <v>1</v>
      </c>
      <c r="AR253" s="96" t="s">
        <v>1</v>
      </c>
      <c r="AS253" s="96" t="s">
        <v>1</v>
      </c>
      <c r="AT253" s="96" t="s">
        <v>1</v>
      </c>
      <c r="AU253" s="96" t="s">
        <v>2</v>
      </c>
      <c r="AV253" s="96" t="s">
        <v>1</v>
      </c>
      <c r="AW253" s="96" t="s">
        <v>92</v>
      </c>
      <c r="AX253" s="98">
        <v>0</v>
      </c>
      <c r="AY253" s="98">
        <v>6</v>
      </c>
      <c r="AZ253" s="98">
        <v>0</v>
      </c>
      <c r="BA253" s="98">
        <v>0</v>
      </c>
      <c r="BB253" s="98">
        <v>0</v>
      </c>
      <c r="BC253" s="98">
        <v>0</v>
      </c>
      <c r="BD253" s="98">
        <v>0</v>
      </c>
      <c r="BE253" s="98">
        <v>0</v>
      </c>
      <c r="BF253" s="98">
        <v>0</v>
      </c>
      <c r="BG253" s="98">
        <v>0.25</v>
      </c>
      <c r="BH253" s="98">
        <v>0</v>
      </c>
      <c r="BI253" s="98" cm="1">
        <f t="array" ref="BI253">SUM(IF('HABILITADOS Y RECHAZADOS LOTE 1'!$AX253:$BH253&lt;&gt;"", 'HABILITADOS Y RECHAZADOS LOTE 1'!$AX253:$BH253, 0))</f>
        <v>6.25</v>
      </c>
      <c r="BJ253" s="98" t="s">
        <v>601</v>
      </c>
      <c r="BK253" s="98" t="s">
        <v>85</v>
      </c>
      <c r="BL253" s="117" t="s">
        <v>85</v>
      </c>
    </row>
    <row r="254" spans="1:64" ht="185.25" hidden="1" customHeight="1">
      <c r="A254" s="105">
        <v>1252</v>
      </c>
      <c r="B254" s="123" t="s">
        <v>1214</v>
      </c>
      <c r="C254" s="124" t="s">
        <v>1296</v>
      </c>
      <c r="D254" s="132" t="s">
        <v>75</v>
      </c>
      <c r="E254" s="124" t="s">
        <v>1297</v>
      </c>
      <c r="F254" s="127"/>
      <c r="G254" s="127"/>
      <c r="H254" s="144" t="s">
        <v>83</v>
      </c>
      <c r="I254" s="134" t="s">
        <v>1182</v>
      </c>
      <c r="J254" s="125" t="s">
        <v>1297</v>
      </c>
      <c r="K254" s="123"/>
      <c r="L254" s="125"/>
      <c r="M254" s="125" t="s">
        <v>85</v>
      </c>
      <c r="N254" s="144" t="s">
        <v>83</v>
      </c>
      <c r="O254" s="134" t="s">
        <v>1182</v>
      </c>
      <c r="P254" s="125" t="s">
        <v>85</v>
      </c>
      <c r="Q254" s="94" t="s">
        <v>1</v>
      </c>
      <c r="R254" s="94" t="s">
        <v>1</v>
      </c>
      <c r="S254" s="94" t="s">
        <v>1</v>
      </c>
      <c r="T254" s="94" t="s">
        <v>1</v>
      </c>
      <c r="U254" s="94" t="s">
        <v>1</v>
      </c>
      <c r="V254" s="94" t="s">
        <v>1</v>
      </c>
      <c r="W254" s="94" t="s">
        <v>1</v>
      </c>
      <c r="X254" s="94" t="s">
        <v>1</v>
      </c>
      <c r="Y254" s="94" t="s">
        <v>1</v>
      </c>
      <c r="Z254" s="94" t="s">
        <v>1</v>
      </c>
      <c r="AA254" s="94" t="s">
        <v>1</v>
      </c>
      <c r="AB254" s="94" t="s">
        <v>1</v>
      </c>
      <c r="AC254" s="94" t="s">
        <v>1</v>
      </c>
      <c r="AD254" s="94" t="s">
        <v>1</v>
      </c>
      <c r="AE254" s="94" t="s">
        <v>1</v>
      </c>
      <c r="AF254" s="94" t="s">
        <v>1</v>
      </c>
      <c r="AG254" s="94" t="s">
        <v>1</v>
      </c>
      <c r="AH254" s="94" t="s">
        <v>1</v>
      </c>
      <c r="AI254" s="94" t="s">
        <v>1</v>
      </c>
      <c r="AJ254" s="94" t="s">
        <v>1</v>
      </c>
      <c r="AK254" s="94" t="s">
        <v>1</v>
      </c>
      <c r="AL254" s="94" t="s">
        <v>1</v>
      </c>
      <c r="AM254" s="94" t="s">
        <v>1</v>
      </c>
      <c r="AN254" s="94" t="s">
        <v>1</v>
      </c>
      <c r="AO254" s="94"/>
      <c r="AP254" s="94"/>
      <c r="AQ254" s="94"/>
      <c r="AR254" s="94"/>
      <c r="AS254" s="94"/>
      <c r="AT254" s="94"/>
      <c r="AU254" s="94"/>
      <c r="AV254" s="94"/>
      <c r="AW254" s="94" t="s">
        <v>650</v>
      </c>
      <c r="AX254" s="107"/>
      <c r="AY254" s="107"/>
      <c r="AZ254" s="107"/>
      <c r="BA254" s="107"/>
      <c r="BB254" s="107"/>
      <c r="BC254" s="107"/>
      <c r="BD254" s="107"/>
      <c r="BE254" s="107"/>
      <c r="BF254" s="107"/>
      <c r="BG254" s="107"/>
      <c r="BH254" s="107"/>
      <c r="BI254" s="107" cm="1">
        <f t="array" ref="BI254">SUM(IF('HABILITADOS Y RECHAZADOS LOTE 1'!$AX254:$BH254&lt;&gt;"", 'HABILITADOS Y RECHAZADOS LOTE 1'!$AX254:$BH254, 0))</f>
        <v>0</v>
      </c>
      <c r="BJ254" s="107" t="s">
        <v>784</v>
      </c>
      <c r="BK254" s="107" t="s">
        <v>85</v>
      </c>
      <c r="BL254" s="117" t="s">
        <v>85</v>
      </c>
    </row>
    <row r="255" spans="1:64" s="52" customFormat="1" ht="409.5" hidden="1" customHeight="1">
      <c r="A255" s="108">
        <v>1253</v>
      </c>
      <c r="B255" s="139" t="s">
        <v>1298</v>
      </c>
      <c r="C255" s="142" t="s">
        <v>1299</v>
      </c>
      <c r="D255" s="125" t="s">
        <v>224</v>
      </c>
      <c r="E255" s="126" t="s">
        <v>1300</v>
      </c>
      <c r="F255" s="136" t="s">
        <v>1176</v>
      </c>
      <c r="G255" s="136" t="s">
        <v>1176</v>
      </c>
      <c r="H255" s="128" t="s">
        <v>91</v>
      </c>
      <c r="I255" s="134" t="s">
        <v>494</v>
      </c>
      <c r="J255" s="133" t="s">
        <v>1300</v>
      </c>
      <c r="K255" s="134" t="s">
        <v>494</v>
      </c>
      <c r="L255" s="64"/>
      <c r="M255" s="64" t="s">
        <v>85</v>
      </c>
      <c r="N255" s="128" t="s">
        <v>91</v>
      </c>
      <c r="O255" s="64" t="s">
        <v>85</v>
      </c>
      <c r="P255" s="129" t="str" cm="1">
        <f t="array" ref="P255">_xlfn.TEXTJOIN(", ", TRUE, IF('HABILITADOS Y RECHAZADOS LOTE 1'!$Q255:$AN255="SI", 'HABILITADOS Y RECHAZADOS LOTE 1'!$Q$2:$AN$2, ""))</f>
        <v>Cereales y derivados</v>
      </c>
      <c r="Q255" s="96"/>
      <c r="R255" s="96"/>
      <c r="S255" s="96"/>
      <c r="T255" s="96"/>
      <c r="U255" s="96" t="s">
        <v>2</v>
      </c>
      <c r="V255" s="96"/>
      <c r="W255" s="96"/>
      <c r="X255" s="96"/>
      <c r="Y255" s="96"/>
      <c r="Z255" s="96"/>
      <c r="AA255" s="96"/>
      <c r="AB255" s="96"/>
      <c r="AC255" s="96"/>
      <c r="AD255" s="96"/>
      <c r="AE255" s="96"/>
      <c r="AF255" s="96"/>
      <c r="AG255" s="96"/>
      <c r="AH255" s="96"/>
      <c r="AI255" s="96"/>
      <c r="AJ255" s="96"/>
      <c r="AK255" s="96"/>
      <c r="AL255" s="96"/>
      <c r="AM255" s="96"/>
      <c r="AN255" s="96"/>
      <c r="AO255" s="96" t="s">
        <v>1</v>
      </c>
      <c r="AP255" s="96" t="s">
        <v>1</v>
      </c>
      <c r="AQ255" s="96" t="s">
        <v>1</v>
      </c>
      <c r="AR255" s="96" t="s">
        <v>1</v>
      </c>
      <c r="AS255" s="96" t="s">
        <v>1</v>
      </c>
      <c r="AT255" s="96" t="s">
        <v>1</v>
      </c>
      <c r="AU255" s="96" t="s">
        <v>1</v>
      </c>
      <c r="AV255" s="96" t="s">
        <v>1</v>
      </c>
      <c r="AW255" s="96" t="s">
        <v>99</v>
      </c>
      <c r="AX255" s="98">
        <v>0</v>
      </c>
      <c r="AY255" s="98">
        <v>6</v>
      </c>
      <c r="AZ255" s="98">
        <v>0</v>
      </c>
      <c r="BA255" s="98">
        <v>0</v>
      </c>
      <c r="BB255" s="98">
        <v>0</v>
      </c>
      <c r="BC255" s="98">
        <v>0</v>
      </c>
      <c r="BD255" s="98">
        <v>0</v>
      </c>
      <c r="BE255" s="98">
        <v>0</v>
      </c>
      <c r="BF255" s="98">
        <v>0</v>
      </c>
      <c r="BG255" s="98">
        <v>0</v>
      </c>
      <c r="BH255" s="98">
        <v>0</v>
      </c>
      <c r="BI255" s="98" cm="1">
        <f t="array" ref="BI255">SUM(IF('HABILITADOS Y RECHAZADOS LOTE 1'!$AX255:$BH255&lt;&gt;"", 'HABILITADOS Y RECHAZADOS LOTE 1'!$AX255:$BH255, 0))</f>
        <v>6</v>
      </c>
      <c r="BJ255" s="98" t="s">
        <v>535</v>
      </c>
      <c r="BK255" s="98" t="s">
        <v>85</v>
      </c>
      <c r="BL255" s="117" t="s">
        <v>85</v>
      </c>
    </row>
    <row r="256" spans="1:64" s="52" customFormat="1" ht="285" hidden="1" customHeight="1">
      <c r="A256" s="93">
        <v>1254</v>
      </c>
      <c r="B256" s="134" t="s">
        <v>1195</v>
      </c>
      <c r="C256" s="142" t="s">
        <v>1301</v>
      </c>
      <c r="D256" s="127" t="s">
        <v>89</v>
      </c>
      <c r="E256" s="142" t="s">
        <v>1302</v>
      </c>
      <c r="F256" s="127"/>
      <c r="G256" s="127"/>
      <c r="H256" s="144" t="s">
        <v>83</v>
      </c>
      <c r="I256" s="134" t="s">
        <v>1182</v>
      </c>
      <c r="J256" s="145" t="s">
        <v>1303</v>
      </c>
      <c r="K256" s="143"/>
      <c r="L256" s="64"/>
      <c r="M256" s="64" t="s">
        <v>85</v>
      </c>
      <c r="N256" s="144" t="s">
        <v>83</v>
      </c>
      <c r="O256" s="134" t="s">
        <v>1182</v>
      </c>
      <c r="P256" s="64" t="s">
        <v>85</v>
      </c>
      <c r="Q256" s="96" t="s">
        <v>1</v>
      </c>
      <c r="R256" s="96" t="s">
        <v>1</v>
      </c>
      <c r="S256" s="96" t="s">
        <v>1</v>
      </c>
      <c r="T256" s="96" t="s">
        <v>1</v>
      </c>
      <c r="U256" s="96" t="s">
        <v>1</v>
      </c>
      <c r="V256" s="96" t="s">
        <v>1</v>
      </c>
      <c r="W256" s="96" t="s">
        <v>1</v>
      </c>
      <c r="X256" s="96" t="s">
        <v>1</v>
      </c>
      <c r="Y256" s="96" t="s">
        <v>1</v>
      </c>
      <c r="Z256" s="96" t="s">
        <v>1</v>
      </c>
      <c r="AA256" s="96" t="s">
        <v>1</v>
      </c>
      <c r="AB256" s="96" t="s">
        <v>1</v>
      </c>
      <c r="AC256" s="96" t="s">
        <v>1</v>
      </c>
      <c r="AD256" s="96" t="s">
        <v>1</v>
      </c>
      <c r="AE256" s="96" t="s">
        <v>1</v>
      </c>
      <c r="AF256" s="96" t="s">
        <v>1</v>
      </c>
      <c r="AG256" s="96" t="s">
        <v>1</v>
      </c>
      <c r="AH256" s="96" t="s">
        <v>1</v>
      </c>
      <c r="AI256" s="96" t="s">
        <v>1</v>
      </c>
      <c r="AJ256" s="96" t="s">
        <v>1</v>
      </c>
      <c r="AK256" s="96" t="s">
        <v>1</v>
      </c>
      <c r="AL256" s="96" t="s">
        <v>1</v>
      </c>
      <c r="AM256" s="96" t="s">
        <v>1</v>
      </c>
      <c r="AN256" s="96" t="s">
        <v>1</v>
      </c>
      <c r="AO256" s="96"/>
      <c r="AP256" s="96"/>
      <c r="AQ256" s="96"/>
      <c r="AR256" s="96"/>
      <c r="AS256" s="96"/>
      <c r="AT256" s="96"/>
      <c r="AU256" s="96"/>
      <c r="AV256" s="96"/>
      <c r="AW256" s="96" t="s">
        <v>650</v>
      </c>
      <c r="AX256" s="98"/>
      <c r="AY256" s="98"/>
      <c r="AZ256" s="98"/>
      <c r="BA256" s="98"/>
      <c r="BB256" s="98"/>
      <c r="BC256" s="98"/>
      <c r="BD256" s="98"/>
      <c r="BE256" s="98"/>
      <c r="BF256" s="98"/>
      <c r="BG256" s="98"/>
      <c r="BH256" s="98"/>
      <c r="BI256" s="98" cm="1">
        <f t="array" ref="BI256">SUM(IF('HABILITADOS Y RECHAZADOS LOTE 1'!$AX256:$BH256&lt;&gt;"", 'HABILITADOS Y RECHAZADOS LOTE 1'!$AX256:$BH256, 0))</f>
        <v>0</v>
      </c>
      <c r="BJ256" s="98" t="s">
        <v>784</v>
      </c>
      <c r="BK256" s="98" t="s">
        <v>85</v>
      </c>
      <c r="BL256" s="117" t="s">
        <v>85</v>
      </c>
    </row>
    <row r="257" spans="1:64" s="52" customFormat="1" ht="409.5" hidden="1" customHeight="1">
      <c r="A257" s="108">
        <v>1255</v>
      </c>
      <c r="B257" s="139" t="s">
        <v>1304</v>
      </c>
      <c r="C257" s="124" t="s">
        <v>1305</v>
      </c>
      <c r="D257" s="125" t="s">
        <v>89</v>
      </c>
      <c r="E257" s="126" t="s">
        <v>1306</v>
      </c>
      <c r="F257" s="136" t="s">
        <v>77</v>
      </c>
      <c r="G257" s="136" t="s">
        <v>77</v>
      </c>
      <c r="H257" s="128" t="s">
        <v>79</v>
      </c>
      <c r="I257" s="134" t="s">
        <v>1307</v>
      </c>
      <c r="J257" s="133" t="s">
        <v>1306</v>
      </c>
      <c r="K257" s="134" t="s">
        <v>1308</v>
      </c>
      <c r="L257" s="64" t="s">
        <v>1</v>
      </c>
      <c r="M257" s="64" t="s">
        <v>2</v>
      </c>
      <c r="N257" s="130" t="s">
        <v>91</v>
      </c>
      <c r="O257" s="64" t="s">
        <v>85</v>
      </c>
      <c r="P257" s="129" t="str" cm="1">
        <f t="array" ref="P257">_xlfn.TEXTJOIN(", ", TRUE, IF('HABILITADOS Y RECHAZADOS LOTE 1'!$Q257:$AN257="SI", 'HABILITADOS Y RECHAZADOS LOTE 1'!$Q$2:$AN$2, ""))</f>
        <v>Frutas frescas, Verduras, hortalizas y derivados</v>
      </c>
      <c r="Q257" s="96" t="s">
        <v>1</v>
      </c>
      <c r="R257" s="96" t="s">
        <v>1</v>
      </c>
      <c r="S257" s="96" t="s">
        <v>1</v>
      </c>
      <c r="T257" s="96" t="s">
        <v>1</v>
      </c>
      <c r="U257" s="96" t="s">
        <v>1</v>
      </c>
      <c r="V257" s="96" t="s">
        <v>1</v>
      </c>
      <c r="W257" s="96" t="s">
        <v>1</v>
      </c>
      <c r="X257" s="96" t="s">
        <v>1</v>
      </c>
      <c r="Y257" s="96" t="s">
        <v>1</v>
      </c>
      <c r="Z257" s="96" t="s">
        <v>1</v>
      </c>
      <c r="AA257" s="96" t="s">
        <v>2</v>
      </c>
      <c r="AB257" s="96" t="s">
        <v>1</v>
      </c>
      <c r="AC257" s="96" t="s">
        <v>1</v>
      </c>
      <c r="AD257" s="96" t="s">
        <v>1</v>
      </c>
      <c r="AE257" s="96" t="s">
        <v>1</v>
      </c>
      <c r="AF257" s="96" t="s">
        <v>1</v>
      </c>
      <c r="AG257" s="96" t="s">
        <v>1</v>
      </c>
      <c r="AH257" s="96" t="s">
        <v>1</v>
      </c>
      <c r="AI257" s="96" t="s">
        <v>1</v>
      </c>
      <c r="AJ257" s="96" t="s">
        <v>1</v>
      </c>
      <c r="AK257" s="96" t="s">
        <v>1</v>
      </c>
      <c r="AL257" s="96" t="s">
        <v>1</v>
      </c>
      <c r="AM257" s="96" t="s">
        <v>2</v>
      </c>
      <c r="AN257" s="96" t="s">
        <v>1</v>
      </c>
      <c r="AO257" s="96" t="s">
        <v>2</v>
      </c>
      <c r="AP257" s="96" t="s">
        <v>1</v>
      </c>
      <c r="AQ257" s="96" t="s">
        <v>1</v>
      </c>
      <c r="AR257" s="96" t="s">
        <v>1</v>
      </c>
      <c r="AS257" s="96" t="s">
        <v>1</v>
      </c>
      <c r="AT257" s="96" t="s">
        <v>1</v>
      </c>
      <c r="AU257" s="96" t="s">
        <v>2</v>
      </c>
      <c r="AV257" s="96" t="s">
        <v>1</v>
      </c>
      <c r="AW257" s="96" t="s">
        <v>92</v>
      </c>
      <c r="AX257" s="98">
        <v>0</v>
      </c>
      <c r="AY257" s="98">
        <v>6</v>
      </c>
      <c r="AZ257" s="98">
        <v>0</v>
      </c>
      <c r="BA257" s="98">
        <v>0</v>
      </c>
      <c r="BB257" s="98">
        <v>0</v>
      </c>
      <c r="BC257" s="98">
        <v>0</v>
      </c>
      <c r="BD257" s="98">
        <v>0</v>
      </c>
      <c r="BE257" s="98">
        <v>0</v>
      </c>
      <c r="BF257" s="98">
        <v>0.25</v>
      </c>
      <c r="BG257" s="98">
        <v>0.25</v>
      </c>
      <c r="BH257" s="98">
        <v>0</v>
      </c>
      <c r="BI257" s="98" cm="1">
        <f t="array" ref="BI257">SUM(IF('HABILITADOS Y RECHAZADOS LOTE 1'!$AX257:$BH257&lt;&gt;"", 'HABILITADOS Y RECHAZADOS LOTE 1'!$AX257:$BH257, 0))</f>
        <v>6.5</v>
      </c>
      <c r="BJ257" s="98" t="s">
        <v>229</v>
      </c>
      <c r="BK257" s="98" t="s">
        <v>85</v>
      </c>
      <c r="BL257" s="117" t="s">
        <v>85</v>
      </c>
    </row>
    <row r="258" spans="1:64" ht="409.5" hidden="1" customHeight="1">
      <c r="A258" s="105">
        <v>1256</v>
      </c>
      <c r="B258" s="123" t="s">
        <v>1214</v>
      </c>
      <c r="C258" s="124" t="s">
        <v>1309</v>
      </c>
      <c r="D258" s="125" t="s">
        <v>224</v>
      </c>
      <c r="E258" s="126" t="s">
        <v>1310</v>
      </c>
      <c r="F258" s="136"/>
      <c r="G258" s="136"/>
      <c r="H258" s="144" t="s">
        <v>83</v>
      </c>
      <c r="I258" s="134" t="s">
        <v>1311</v>
      </c>
      <c r="J258" s="125" t="s">
        <v>1310</v>
      </c>
      <c r="K258" s="141"/>
      <c r="L258" s="125" t="s">
        <v>1</v>
      </c>
      <c r="M258" s="125" t="s">
        <v>85</v>
      </c>
      <c r="N258" s="144" t="s">
        <v>83</v>
      </c>
      <c r="O258" s="134" t="s">
        <v>1311</v>
      </c>
      <c r="P258" s="125" t="s">
        <v>85</v>
      </c>
      <c r="Q258" s="94" t="s">
        <v>1</v>
      </c>
      <c r="R258" s="94" t="s">
        <v>1</v>
      </c>
      <c r="S258" s="94" t="s">
        <v>1</v>
      </c>
      <c r="T258" s="94" t="s">
        <v>1</v>
      </c>
      <c r="U258" s="94" t="s">
        <v>1</v>
      </c>
      <c r="V258" s="94" t="s">
        <v>1</v>
      </c>
      <c r="W258" s="94" t="s">
        <v>1</v>
      </c>
      <c r="X258" s="94" t="s">
        <v>1</v>
      </c>
      <c r="Y258" s="94" t="s">
        <v>1</v>
      </c>
      <c r="Z258" s="94" t="s">
        <v>1</v>
      </c>
      <c r="AA258" s="94" t="s">
        <v>1</v>
      </c>
      <c r="AB258" s="94" t="s">
        <v>1</v>
      </c>
      <c r="AC258" s="94" t="s">
        <v>1</v>
      </c>
      <c r="AD258" s="94" t="s">
        <v>1</v>
      </c>
      <c r="AE258" s="94" t="s">
        <v>1</v>
      </c>
      <c r="AF258" s="94" t="s">
        <v>1</v>
      </c>
      <c r="AG258" s="94" t="s">
        <v>1</v>
      </c>
      <c r="AH258" s="94" t="s">
        <v>1</v>
      </c>
      <c r="AI258" s="94" t="s">
        <v>1</v>
      </c>
      <c r="AJ258" s="94" t="s">
        <v>1</v>
      </c>
      <c r="AK258" s="94" t="s">
        <v>1</v>
      </c>
      <c r="AL258" s="94" t="s">
        <v>1</v>
      </c>
      <c r="AM258" s="94" t="s">
        <v>1</v>
      </c>
      <c r="AN258" s="94" t="s">
        <v>1</v>
      </c>
      <c r="AO258" s="94"/>
      <c r="AP258" s="94"/>
      <c r="AQ258" s="94"/>
      <c r="AR258" s="94"/>
      <c r="AS258" s="94"/>
      <c r="AT258" s="94"/>
      <c r="AU258" s="94"/>
      <c r="AV258" s="94"/>
      <c r="AW258" s="94" t="s">
        <v>650</v>
      </c>
      <c r="AX258" s="107"/>
      <c r="AY258" s="107"/>
      <c r="AZ258" s="107"/>
      <c r="BA258" s="107"/>
      <c r="BB258" s="107"/>
      <c r="BC258" s="107"/>
      <c r="BD258" s="107"/>
      <c r="BE258" s="107"/>
      <c r="BF258" s="107"/>
      <c r="BG258" s="107"/>
      <c r="BH258" s="107"/>
      <c r="BI258" s="107" cm="1">
        <f t="array" ref="BI258">SUM(IF('HABILITADOS Y RECHAZADOS LOTE 1'!$AX258:$BH258&lt;&gt;"", 'HABILITADOS Y RECHAZADOS LOTE 1'!$AX258:$BH258, 0))</f>
        <v>0</v>
      </c>
      <c r="BJ258" s="107" t="s">
        <v>784</v>
      </c>
      <c r="BK258" s="107" t="s">
        <v>85</v>
      </c>
      <c r="BL258" s="117" t="s">
        <v>85</v>
      </c>
    </row>
    <row r="259" spans="1:64" s="52" customFormat="1" ht="242.25" hidden="1" customHeight="1">
      <c r="A259" s="108">
        <v>1257</v>
      </c>
      <c r="B259" s="139" t="s">
        <v>1312</v>
      </c>
      <c r="C259" s="142" t="s">
        <v>1313</v>
      </c>
      <c r="D259" s="125" t="s">
        <v>224</v>
      </c>
      <c r="E259" s="126" t="s">
        <v>1314</v>
      </c>
      <c r="F259" s="136" t="s">
        <v>77</v>
      </c>
      <c r="G259" s="136" t="s">
        <v>1176</v>
      </c>
      <c r="H259" s="128" t="s">
        <v>79</v>
      </c>
      <c r="I259" s="134" t="s">
        <v>309</v>
      </c>
      <c r="J259" s="133" t="s">
        <v>1314</v>
      </c>
      <c r="K259" s="134" t="s">
        <v>1021</v>
      </c>
      <c r="L259" s="64" t="s">
        <v>1</v>
      </c>
      <c r="M259" s="64" t="s">
        <v>2</v>
      </c>
      <c r="N259" s="130" t="s">
        <v>91</v>
      </c>
      <c r="O259" s="64" t="s">
        <v>85</v>
      </c>
      <c r="P259" s="129" t="str" cm="1">
        <f t="array" ref="P259">_xlfn.TEXTJOIN(", ", TRUE, IF('HABILITADOS Y RECHAZADOS LOTE 1'!$Q259:$AN259="SI", 'HABILITADOS Y RECHAZADOS LOTE 1'!$Q$2:$AN$2, ""))</f>
        <v>Alimentos nativos, Verduras, hortalizas y derivados</v>
      </c>
      <c r="Q259" s="96" t="s">
        <v>2</v>
      </c>
      <c r="R259" s="96" t="s">
        <v>1</v>
      </c>
      <c r="S259" s="96" t="s">
        <v>1</v>
      </c>
      <c r="T259" s="96" t="s">
        <v>1</v>
      </c>
      <c r="U259" s="96" t="s">
        <v>1</v>
      </c>
      <c r="V259" s="96" t="s">
        <v>1</v>
      </c>
      <c r="W259" s="96" t="s">
        <v>1</v>
      </c>
      <c r="X259" s="96" t="s">
        <v>1</v>
      </c>
      <c r="Y259" s="96" t="s">
        <v>1</v>
      </c>
      <c r="Z259" s="96" t="s">
        <v>1</v>
      </c>
      <c r="AA259" s="96" t="s">
        <v>1</v>
      </c>
      <c r="AB259" s="96" t="s">
        <v>1</v>
      </c>
      <c r="AC259" s="96" t="s">
        <v>1</v>
      </c>
      <c r="AD259" s="96" t="s">
        <v>1</v>
      </c>
      <c r="AE259" s="96" t="s">
        <v>1</v>
      </c>
      <c r="AF259" s="96" t="s">
        <v>1</v>
      </c>
      <c r="AG259" s="96" t="s">
        <v>1</v>
      </c>
      <c r="AH259" s="96" t="s">
        <v>1</v>
      </c>
      <c r="AI259" s="96" t="s">
        <v>1</v>
      </c>
      <c r="AJ259" s="96" t="s">
        <v>1</v>
      </c>
      <c r="AK259" s="96" t="s">
        <v>1</v>
      </c>
      <c r="AL259" s="96" t="s">
        <v>1</v>
      </c>
      <c r="AM259" s="96" t="s">
        <v>2</v>
      </c>
      <c r="AN259" s="96" t="s">
        <v>1</v>
      </c>
      <c r="AO259" s="96" t="s">
        <v>1</v>
      </c>
      <c r="AP259" s="96" t="s">
        <v>1</v>
      </c>
      <c r="AQ259" s="96" t="s">
        <v>1</v>
      </c>
      <c r="AR259" s="96" t="s">
        <v>1</v>
      </c>
      <c r="AS259" s="96" t="s">
        <v>1</v>
      </c>
      <c r="AT259" s="96" t="s">
        <v>1</v>
      </c>
      <c r="AU259" s="96" t="s">
        <v>1</v>
      </c>
      <c r="AV259" s="96" t="s">
        <v>1</v>
      </c>
      <c r="AW259" s="96" t="s">
        <v>92</v>
      </c>
      <c r="AX259" s="98">
        <v>0</v>
      </c>
      <c r="AY259" s="98">
        <v>6</v>
      </c>
      <c r="AZ259" s="98">
        <v>0</v>
      </c>
      <c r="BA259" s="98">
        <v>0</v>
      </c>
      <c r="BB259" s="98">
        <v>0</v>
      </c>
      <c r="BC259" s="98">
        <v>0</v>
      </c>
      <c r="BD259" s="98">
        <v>0</v>
      </c>
      <c r="BE259" s="98">
        <v>0</v>
      </c>
      <c r="BF259" s="98">
        <v>0.25</v>
      </c>
      <c r="BG259" s="98">
        <v>0.25</v>
      </c>
      <c r="BH259" s="98">
        <v>10</v>
      </c>
      <c r="BI259" s="98" cm="1">
        <f t="array" ref="BI259">SUM(IF('HABILITADOS Y RECHAZADOS LOTE 1'!$AX259:$BH259&lt;&gt;"", 'HABILITADOS Y RECHAZADOS LOTE 1'!$AX259:$BH259, 0))</f>
        <v>16.5</v>
      </c>
      <c r="BJ259" s="98" t="s">
        <v>535</v>
      </c>
      <c r="BK259" s="98" t="s">
        <v>85</v>
      </c>
      <c r="BL259" s="117" t="s">
        <v>85</v>
      </c>
    </row>
    <row r="260" spans="1:64" s="52" customFormat="1" ht="270" hidden="1" customHeight="1">
      <c r="A260" s="108">
        <v>1258</v>
      </c>
      <c r="B260" s="139" t="s">
        <v>1315</v>
      </c>
      <c r="C260" s="142" t="s">
        <v>1316</v>
      </c>
      <c r="D260" s="125" t="s">
        <v>224</v>
      </c>
      <c r="E260" s="126" t="s">
        <v>1317</v>
      </c>
      <c r="F260" s="136" t="s">
        <v>77</v>
      </c>
      <c r="G260" s="136" t="s">
        <v>77</v>
      </c>
      <c r="H260" s="128" t="s">
        <v>79</v>
      </c>
      <c r="I260" s="134" t="s">
        <v>1318</v>
      </c>
      <c r="J260" s="133" t="s">
        <v>1317</v>
      </c>
      <c r="K260" s="134" t="s">
        <v>1319</v>
      </c>
      <c r="L260" s="64" t="s">
        <v>1</v>
      </c>
      <c r="M260" s="64" t="s">
        <v>146</v>
      </c>
      <c r="N260" s="130" t="s">
        <v>83</v>
      </c>
      <c r="O260" s="129" t="s">
        <v>1320</v>
      </c>
      <c r="P260" s="64" t="s">
        <v>85</v>
      </c>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8"/>
      <c r="AY260" s="98"/>
      <c r="AZ260" s="98"/>
      <c r="BA260" s="98"/>
      <c r="BB260" s="98"/>
      <c r="BC260" s="98"/>
      <c r="BD260" s="98"/>
      <c r="BE260" s="98"/>
      <c r="BF260" s="98"/>
      <c r="BG260" s="98"/>
      <c r="BH260" s="98"/>
      <c r="BI260" s="98" cm="1">
        <f t="array" ref="BI260">SUM(IF('HABILITADOS Y RECHAZADOS LOTE 1'!$AX260:$BH260&lt;&gt;"", 'HABILITADOS Y RECHAZADOS LOTE 1'!$AX260:$BH260, 0))</f>
        <v>0</v>
      </c>
      <c r="BJ260" s="98" t="s">
        <v>535</v>
      </c>
      <c r="BK260" s="98" t="s">
        <v>85</v>
      </c>
      <c r="BL260" s="117" t="s">
        <v>85</v>
      </c>
    </row>
    <row r="261" spans="1:64" s="52" customFormat="1" ht="213.75" hidden="1" customHeight="1">
      <c r="A261" s="93">
        <v>1259</v>
      </c>
      <c r="B261" s="131" t="s">
        <v>1321</v>
      </c>
      <c r="C261" s="124" t="s">
        <v>1322</v>
      </c>
      <c r="D261" s="125" t="s">
        <v>89</v>
      </c>
      <c r="E261" s="126" t="s">
        <v>1323</v>
      </c>
      <c r="F261" s="127" t="s">
        <v>77</v>
      </c>
      <c r="G261" s="127" t="s">
        <v>77</v>
      </c>
      <c r="H261" s="128" t="s">
        <v>79</v>
      </c>
      <c r="I261" s="129" t="s">
        <v>1324</v>
      </c>
      <c r="J261" s="140" t="s">
        <v>1323</v>
      </c>
      <c r="K261" s="129" t="s">
        <v>1325</v>
      </c>
      <c r="L261" s="64" t="s">
        <v>1</v>
      </c>
      <c r="M261" s="64" t="s">
        <v>2</v>
      </c>
      <c r="N261" s="64" t="s">
        <v>147</v>
      </c>
      <c r="O261" s="64" t="s">
        <v>1326</v>
      </c>
      <c r="P261" s="129" t="str" cm="1">
        <f t="array" ref="P261">_xlfn.TEXTJOIN(", ", TRUE, IF('HABILITADOS Y RECHAZADOS LOTE 1'!$Q261:$AN261="SI", 'HABILITADOS Y RECHAZADOS LOTE 1'!$Q$2:$AN$2, ""))</f>
        <v>Productos de panificación</v>
      </c>
      <c r="Q261" s="96"/>
      <c r="R261" s="96"/>
      <c r="S261" s="96"/>
      <c r="T261" s="96"/>
      <c r="U261" s="96"/>
      <c r="V261" s="96"/>
      <c r="W261" s="96"/>
      <c r="X261" s="96"/>
      <c r="Y261" s="96"/>
      <c r="Z261" s="96"/>
      <c r="AA261" s="96"/>
      <c r="AB261" s="96"/>
      <c r="AC261" s="96"/>
      <c r="AD261" s="96"/>
      <c r="AE261" s="96" t="s">
        <v>2</v>
      </c>
      <c r="AF261" s="96"/>
      <c r="AG261" s="96"/>
      <c r="AH261" s="96"/>
      <c r="AI261" s="96"/>
      <c r="AJ261" s="96"/>
      <c r="AK261" s="96"/>
      <c r="AL261" s="96"/>
      <c r="AM261" s="96"/>
      <c r="AN261" s="96"/>
      <c r="AO261" s="96" t="s">
        <v>1</v>
      </c>
      <c r="AP261" s="96" t="s">
        <v>2</v>
      </c>
      <c r="AQ261" s="96" t="s">
        <v>1</v>
      </c>
      <c r="AR261" s="96" t="s">
        <v>2</v>
      </c>
      <c r="AS261" s="96" t="s">
        <v>2</v>
      </c>
      <c r="AT261" s="96" t="s">
        <v>1</v>
      </c>
      <c r="AU261" s="96" t="s">
        <v>1</v>
      </c>
      <c r="AV261" s="96" t="s">
        <v>2</v>
      </c>
      <c r="AW261" s="96" t="s">
        <v>92</v>
      </c>
      <c r="AX261" s="96">
        <v>0</v>
      </c>
      <c r="AY261" s="98">
        <v>0</v>
      </c>
      <c r="AZ261" s="98">
        <v>6</v>
      </c>
      <c r="BA261" s="98">
        <v>0</v>
      </c>
      <c r="BB261" s="98">
        <v>0</v>
      </c>
      <c r="BC261" s="98">
        <v>0</v>
      </c>
      <c r="BD261" s="98">
        <v>0</v>
      </c>
      <c r="BE261" s="98">
        <v>1</v>
      </c>
      <c r="BF261" s="98">
        <v>0.25</v>
      </c>
      <c r="BG261" s="98">
        <v>0.25</v>
      </c>
      <c r="BH261" s="98">
        <v>0</v>
      </c>
      <c r="BI261" s="98" cm="1">
        <f t="array" ref="BI261">SUM(IF('HABILITADOS Y RECHAZADOS LOTE 1'!$AX261:$BH261&lt;&gt;"", 'HABILITADOS Y RECHAZADOS LOTE 1'!$AX261:$BH261, 0))</f>
        <v>7.5</v>
      </c>
      <c r="BJ261" s="98" t="s">
        <v>229</v>
      </c>
      <c r="BK261" s="98" t="s">
        <v>85</v>
      </c>
      <c r="BL261" s="117" t="s">
        <v>85</v>
      </c>
    </row>
    <row r="262" spans="1:64" s="52" customFormat="1" ht="356.25" hidden="1" customHeight="1">
      <c r="A262" s="108">
        <v>1260</v>
      </c>
      <c r="B262" s="139" t="s">
        <v>1327</v>
      </c>
      <c r="C262" s="142" t="s">
        <v>1328</v>
      </c>
      <c r="D262" s="133" t="s">
        <v>89</v>
      </c>
      <c r="E262" s="126" t="s">
        <v>1329</v>
      </c>
      <c r="F262" s="136" t="s">
        <v>77</v>
      </c>
      <c r="G262" s="136" t="s">
        <v>78</v>
      </c>
      <c r="H262" s="128" t="s">
        <v>79</v>
      </c>
      <c r="I262" s="134" t="s">
        <v>1330</v>
      </c>
      <c r="J262" s="133" t="s">
        <v>1329</v>
      </c>
      <c r="K262" s="134" t="s">
        <v>1331</v>
      </c>
      <c r="L262" s="64"/>
      <c r="M262" s="64"/>
      <c r="N262" s="130" t="s">
        <v>83</v>
      </c>
      <c r="O262" s="129" t="s">
        <v>1332</v>
      </c>
      <c r="P262" s="64" t="s">
        <v>85</v>
      </c>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8"/>
      <c r="AY262" s="98"/>
      <c r="AZ262" s="98"/>
      <c r="BA262" s="98"/>
      <c r="BB262" s="98"/>
      <c r="BC262" s="98"/>
      <c r="BD262" s="98"/>
      <c r="BE262" s="98"/>
      <c r="BF262" s="98"/>
      <c r="BG262" s="98"/>
      <c r="BH262" s="98"/>
      <c r="BI262" s="98" cm="1">
        <f t="array" ref="BI262">SUM(IF('HABILITADOS Y RECHAZADOS LOTE 1'!$AX262:$BH262&lt;&gt;"", 'HABILITADOS Y RECHAZADOS LOTE 1'!$AX262:$BH262, 0))</f>
        <v>0</v>
      </c>
      <c r="BJ262" s="98" t="s">
        <v>229</v>
      </c>
      <c r="BK262" s="98" t="s">
        <v>85</v>
      </c>
      <c r="BL262" s="117" t="s">
        <v>85</v>
      </c>
    </row>
    <row r="263" spans="1:64" s="52" customFormat="1" ht="409.5" hidden="1" customHeight="1">
      <c r="A263" s="108">
        <v>1261</v>
      </c>
      <c r="B263" s="139" t="s">
        <v>1333</v>
      </c>
      <c r="C263" s="142" t="s">
        <v>1334</v>
      </c>
      <c r="D263" s="133"/>
      <c r="E263" s="126" t="s">
        <v>1335</v>
      </c>
      <c r="F263" s="136" t="s">
        <v>77</v>
      </c>
      <c r="G263" s="136" t="s">
        <v>78</v>
      </c>
      <c r="H263" s="144" t="s">
        <v>79</v>
      </c>
      <c r="I263" s="134" t="s">
        <v>1336</v>
      </c>
      <c r="J263" s="133" t="s">
        <v>1337</v>
      </c>
      <c r="K263" s="134" t="s">
        <v>1338</v>
      </c>
      <c r="L263" s="64" t="s">
        <v>1</v>
      </c>
      <c r="M263" s="64" t="s">
        <v>2</v>
      </c>
      <c r="N263" s="130" t="s">
        <v>91</v>
      </c>
      <c r="O263" s="64" t="s">
        <v>85</v>
      </c>
      <c r="P263" s="129" t="str" cm="1">
        <f t="array" ref="P263">_xlfn.TEXTJOIN(", ", TRUE, IF('HABILITADOS Y RECHAZADOS LOTE 1'!$Q263:$AN263="SI", 'HABILITADOS Y RECHAZADOS LOTE 1'!$Q$2:$AN$2, ""))</f>
        <v>Carnes Frescas (Refrigeradas o Congeladas), Huevos, Frutas frescas, Quesos</v>
      </c>
      <c r="Q263" s="96" t="s">
        <v>1</v>
      </c>
      <c r="R263" s="96" t="s">
        <v>2</v>
      </c>
      <c r="S263" s="96" t="s">
        <v>1</v>
      </c>
      <c r="T263" s="96" t="s">
        <v>2</v>
      </c>
      <c r="U263" s="96" t="s">
        <v>1</v>
      </c>
      <c r="V263" s="96" t="s">
        <v>1</v>
      </c>
      <c r="W263" s="96" t="s">
        <v>1</v>
      </c>
      <c r="X263" s="96" t="s">
        <v>1</v>
      </c>
      <c r="Y263" s="96" t="s">
        <v>1</v>
      </c>
      <c r="Z263" s="96" t="s">
        <v>1</v>
      </c>
      <c r="AA263" s="96" t="s">
        <v>2</v>
      </c>
      <c r="AB263" s="96" t="s">
        <v>1</v>
      </c>
      <c r="AC263" s="96" t="s">
        <v>1</v>
      </c>
      <c r="AD263" s="96" t="s">
        <v>1</v>
      </c>
      <c r="AE263" s="96" t="s">
        <v>1</v>
      </c>
      <c r="AF263" s="96" t="s">
        <v>1</v>
      </c>
      <c r="AG263" s="96" t="s">
        <v>1</v>
      </c>
      <c r="AH263" s="96" t="s">
        <v>1</v>
      </c>
      <c r="AI263" s="96" t="s">
        <v>2</v>
      </c>
      <c r="AJ263" s="96" t="s">
        <v>1</v>
      </c>
      <c r="AK263" s="96" t="s">
        <v>1</v>
      </c>
      <c r="AL263" s="96" t="s">
        <v>1</v>
      </c>
      <c r="AM263" s="96" t="s">
        <v>1</v>
      </c>
      <c r="AN263" s="96" t="s">
        <v>1</v>
      </c>
      <c r="AO263" s="96" t="s">
        <v>1</v>
      </c>
      <c r="AP263" s="96" t="s">
        <v>1</v>
      </c>
      <c r="AQ263" s="96" t="s">
        <v>1</v>
      </c>
      <c r="AR263" s="96" t="s">
        <v>2</v>
      </c>
      <c r="AS263" s="96" t="s">
        <v>1</v>
      </c>
      <c r="AT263" s="96" t="s">
        <v>1</v>
      </c>
      <c r="AU263" s="96" t="s">
        <v>1</v>
      </c>
      <c r="AV263" s="96" t="s">
        <v>1</v>
      </c>
      <c r="AW263" s="96" t="s">
        <v>92</v>
      </c>
      <c r="AX263" s="98">
        <v>0</v>
      </c>
      <c r="AY263" s="98">
        <v>0</v>
      </c>
      <c r="AZ263" s="98">
        <v>0</v>
      </c>
      <c r="BA263" s="98">
        <v>0</v>
      </c>
      <c r="BB263" s="98">
        <v>0</v>
      </c>
      <c r="BC263" s="98">
        <v>0</v>
      </c>
      <c r="BD263" s="98">
        <v>0</v>
      </c>
      <c r="BE263" s="98">
        <v>0</v>
      </c>
      <c r="BF263" s="98">
        <v>0</v>
      </c>
      <c r="BG263" s="98">
        <v>0.25</v>
      </c>
      <c r="BH263" s="98">
        <v>0</v>
      </c>
      <c r="BI263" s="98" cm="1">
        <f t="array" ref="BI263">SUM(IF('HABILITADOS Y RECHAZADOS LOTE 1'!$AX263:$BH263&lt;&gt;"", 'HABILITADOS Y RECHAZADOS LOTE 1'!$AX263:$BH263, 0))</f>
        <v>0.25</v>
      </c>
      <c r="BJ263" s="98" t="s">
        <v>1339</v>
      </c>
      <c r="BK263" s="98" t="s">
        <v>85</v>
      </c>
      <c r="BL263" s="117" t="s">
        <v>85</v>
      </c>
    </row>
    <row r="264" spans="1:64" s="52" customFormat="1" ht="409.5" hidden="1" customHeight="1">
      <c r="A264" s="108">
        <v>1262</v>
      </c>
      <c r="B264" s="139" t="s">
        <v>1340</v>
      </c>
      <c r="C264" s="142" t="s">
        <v>1341</v>
      </c>
      <c r="D264" s="133"/>
      <c r="E264" s="126" t="s">
        <v>1342</v>
      </c>
      <c r="F264" s="136" t="s">
        <v>77</v>
      </c>
      <c r="G264" s="136" t="s">
        <v>78</v>
      </c>
      <c r="H264" s="144" t="s">
        <v>79</v>
      </c>
      <c r="I264" s="134" t="s">
        <v>1343</v>
      </c>
      <c r="J264" s="133" t="s">
        <v>1344</v>
      </c>
      <c r="K264" s="134" t="s">
        <v>1345</v>
      </c>
      <c r="L264" s="64" t="s">
        <v>1</v>
      </c>
      <c r="M264" s="64"/>
      <c r="N264" s="130" t="s">
        <v>83</v>
      </c>
      <c r="O264" s="129" t="s">
        <v>1346</v>
      </c>
      <c r="P264" s="64" t="s">
        <v>85</v>
      </c>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8"/>
      <c r="AY264" s="98"/>
      <c r="AZ264" s="98"/>
      <c r="BA264" s="98"/>
      <c r="BB264" s="98"/>
      <c r="BC264" s="98"/>
      <c r="BD264" s="98"/>
      <c r="BE264" s="98"/>
      <c r="BF264" s="98"/>
      <c r="BG264" s="98"/>
      <c r="BH264" s="98"/>
      <c r="BI264" s="98" cm="1">
        <f t="array" ref="BI264">SUM(IF('HABILITADOS Y RECHAZADOS LOTE 1'!$AX264:$BH264&lt;&gt;"", 'HABILITADOS Y RECHAZADOS LOTE 1'!$AX264:$BH264, 0))</f>
        <v>0</v>
      </c>
      <c r="BJ264" s="98" t="s">
        <v>1339</v>
      </c>
      <c r="BK264" s="98" t="s">
        <v>85</v>
      </c>
      <c r="BL264" s="117" t="s">
        <v>85</v>
      </c>
    </row>
    <row r="265" spans="1:64" s="52" customFormat="1" ht="409.5" hidden="1" customHeight="1">
      <c r="A265" s="108">
        <v>1263</v>
      </c>
      <c r="B265" s="139" t="s">
        <v>1347</v>
      </c>
      <c r="C265" s="142" t="s">
        <v>1348</v>
      </c>
      <c r="D265" s="133"/>
      <c r="E265" s="126" t="s">
        <v>1349</v>
      </c>
      <c r="F265" s="136" t="s">
        <v>77</v>
      </c>
      <c r="G265" s="136" t="s">
        <v>78</v>
      </c>
      <c r="H265" s="144" t="s">
        <v>79</v>
      </c>
      <c r="I265" s="134" t="s">
        <v>467</v>
      </c>
      <c r="J265" s="133" t="s">
        <v>1350</v>
      </c>
      <c r="K265" s="134" t="s">
        <v>1351</v>
      </c>
      <c r="L265" s="64" t="s">
        <v>1</v>
      </c>
      <c r="M265" s="64" t="s">
        <v>1</v>
      </c>
      <c r="N265" s="130" t="s">
        <v>83</v>
      </c>
      <c r="O265" s="129" t="s">
        <v>1352</v>
      </c>
      <c r="P265" s="64" t="s">
        <v>85</v>
      </c>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8"/>
      <c r="AY265" s="98"/>
      <c r="AZ265" s="98"/>
      <c r="BA265" s="98"/>
      <c r="BB265" s="98"/>
      <c r="BC265" s="98"/>
      <c r="BD265" s="98"/>
      <c r="BE265" s="98"/>
      <c r="BF265" s="98"/>
      <c r="BG265" s="98"/>
      <c r="BH265" s="98"/>
      <c r="BI265" s="98"/>
      <c r="BJ265" s="98" t="s">
        <v>1339</v>
      </c>
      <c r="BK265" s="98" t="s">
        <v>85</v>
      </c>
      <c r="BL265" s="117" t="s">
        <v>85</v>
      </c>
    </row>
    <row r="266" spans="1:64" ht="185.25" hidden="1" customHeight="1">
      <c r="A266" s="105">
        <v>1264</v>
      </c>
      <c r="B266" s="123" t="s">
        <v>1214</v>
      </c>
      <c r="C266" s="124" t="s">
        <v>1353</v>
      </c>
      <c r="D266" s="132" t="s">
        <v>89</v>
      </c>
      <c r="E266" s="124" t="s">
        <v>1354</v>
      </c>
      <c r="F266" s="127"/>
      <c r="G266" s="127"/>
      <c r="H266" s="144" t="s">
        <v>83</v>
      </c>
      <c r="I266" s="134" t="s">
        <v>1182</v>
      </c>
      <c r="J266" s="146" t="s">
        <v>1355</v>
      </c>
      <c r="K266" s="123"/>
      <c r="L266" s="125"/>
      <c r="M266" s="125" t="s">
        <v>85</v>
      </c>
      <c r="N266" s="144" t="s">
        <v>83</v>
      </c>
      <c r="O266" s="134" t="s">
        <v>1182</v>
      </c>
      <c r="P266" s="125" t="s">
        <v>85</v>
      </c>
      <c r="Q266" s="94" t="s">
        <v>1</v>
      </c>
      <c r="R266" s="94" t="s">
        <v>1</v>
      </c>
      <c r="S266" s="94" t="s">
        <v>1</v>
      </c>
      <c r="T266" s="94" t="s">
        <v>1</v>
      </c>
      <c r="U266" s="94" t="s">
        <v>1</v>
      </c>
      <c r="V266" s="94" t="s">
        <v>1</v>
      </c>
      <c r="W266" s="94" t="s">
        <v>1</v>
      </c>
      <c r="X266" s="94" t="s">
        <v>1</v>
      </c>
      <c r="Y266" s="94" t="s">
        <v>1</v>
      </c>
      <c r="Z266" s="94" t="s">
        <v>1</v>
      </c>
      <c r="AA266" s="94" t="s">
        <v>1</v>
      </c>
      <c r="AB266" s="94" t="s">
        <v>1</v>
      </c>
      <c r="AC266" s="94" t="s">
        <v>1</v>
      </c>
      <c r="AD266" s="94" t="s">
        <v>1</v>
      </c>
      <c r="AE266" s="94" t="s">
        <v>1</v>
      </c>
      <c r="AF266" s="94" t="s">
        <v>1</v>
      </c>
      <c r="AG266" s="94" t="s">
        <v>1</v>
      </c>
      <c r="AH266" s="94" t="s">
        <v>1</v>
      </c>
      <c r="AI266" s="94" t="s">
        <v>1</v>
      </c>
      <c r="AJ266" s="94" t="s">
        <v>1</v>
      </c>
      <c r="AK266" s="94" t="s">
        <v>1</v>
      </c>
      <c r="AL266" s="94" t="s">
        <v>1</v>
      </c>
      <c r="AM266" s="94" t="s">
        <v>1</v>
      </c>
      <c r="AN266" s="94" t="s">
        <v>1</v>
      </c>
      <c r="AO266" s="94"/>
      <c r="AP266" s="94"/>
      <c r="AQ266" s="94"/>
      <c r="AR266" s="94"/>
      <c r="AS266" s="94"/>
      <c r="AT266" s="94"/>
      <c r="AU266" s="94"/>
      <c r="AV266" s="94"/>
      <c r="AW266" s="94" t="s">
        <v>650</v>
      </c>
      <c r="AX266" s="107"/>
      <c r="AY266" s="107"/>
      <c r="AZ266" s="107"/>
      <c r="BA266" s="107"/>
      <c r="BB266" s="107"/>
      <c r="BC266" s="107"/>
      <c r="BD266" s="107"/>
      <c r="BE266" s="107"/>
      <c r="BF266" s="107"/>
      <c r="BG266" s="107"/>
      <c r="BH266" s="107"/>
      <c r="BI266" s="107" cm="1">
        <f t="array" ref="BI266">SUM(IF('HABILITADOS Y RECHAZADOS LOTE 1'!$AX266:$BH266&lt;&gt;"", 'HABILITADOS Y RECHAZADOS LOTE 1'!$AX266:$BH266, 0))</f>
        <v>0</v>
      </c>
      <c r="BJ266" s="107" t="s">
        <v>784</v>
      </c>
      <c r="BK266" s="107" t="s">
        <v>85</v>
      </c>
      <c r="BL266" s="117" t="s">
        <v>85</v>
      </c>
    </row>
    <row r="267" spans="1:64" s="52" customFormat="1" ht="409.5" hidden="1" customHeight="1">
      <c r="A267" s="93">
        <v>1265</v>
      </c>
      <c r="B267" s="143" t="s">
        <v>1356</v>
      </c>
      <c r="C267" s="124" t="s">
        <v>1357</v>
      </c>
      <c r="D267" s="125" t="s">
        <v>224</v>
      </c>
      <c r="E267" s="126" t="s">
        <v>1358</v>
      </c>
      <c r="F267" s="127" t="s">
        <v>78</v>
      </c>
      <c r="G267" s="127" t="s">
        <v>78</v>
      </c>
      <c r="H267" s="128" t="s">
        <v>91</v>
      </c>
      <c r="I267" s="129"/>
      <c r="J267" s="64" t="s">
        <v>1358</v>
      </c>
      <c r="K267" s="129"/>
      <c r="L267" s="64"/>
      <c r="M267" s="64" t="s">
        <v>85</v>
      </c>
      <c r="N267" s="128" t="s">
        <v>91</v>
      </c>
      <c r="O267" s="64" t="s">
        <v>85</v>
      </c>
      <c r="P267" s="129" t="str" cm="1">
        <f t="array" ref="P267">_xlfn.TEXTJOIN(", ", TRUE, IF('HABILITADOS Y RECHAZADOS LOTE 1'!$Q267:$AN267="SI", 'HABILITADOS Y RECHAZADOS LOTE 1'!$Q$2:$AN$2, ""))</f>
        <v>Carnes Frescas (Refrigeradas o Congeladas), Huevos, Frutas frescas, Lácteos no fermentados, Verduras, hortalizas y derivados</v>
      </c>
      <c r="Q267" s="96"/>
      <c r="R267" s="96" t="s">
        <v>2</v>
      </c>
      <c r="S267" s="96" t="s">
        <v>1</v>
      </c>
      <c r="T267" s="96" t="s">
        <v>2</v>
      </c>
      <c r="U267" s="96" t="s">
        <v>1</v>
      </c>
      <c r="V267" s="96" t="s">
        <v>1</v>
      </c>
      <c r="W267" s="96" t="s">
        <v>1</v>
      </c>
      <c r="X267" s="96" t="s">
        <v>1</v>
      </c>
      <c r="Y267" s="96" t="s">
        <v>1</v>
      </c>
      <c r="Z267" s="96" t="s">
        <v>1</v>
      </c>
      <c r="AA267" s="96" t="s">
        <v>2</v>
      </c>
      <c r="AB267" s="96" t="s">
        <v>1</v>
      </c>
      <c r="AC267" s="96" t="s">
        <v>1</v>
      </c>
      <c r="AD267" s="96" t="s">
        <v>1</v>
      </c>
      <c r="AE267" s="96" t="s">
        <v>1</v>
      </c>
      <c r="AF267" s="96" t="s">
        <v>1</v>
      </c>
      <c r="AG267" s="96" t="s">
        <v>2</v>
      </c>
      <c r="AH267" s="96" t="s">
        <v>1</v>
      </c>
      <c r="AI267" s="96" t="s">
        <v>1</v>
      </c>
      <c r="AJ267" s="96" t="s">
        <v>1</v>
      </c>
      <c r="AK267" s="96" t="s">
        <v>1</v>
      </c>
      <c r="AL267" s="96" t="s">
        <v>1</v>
      </c>
      <c r="AM267" s="96" t="s">
        <v>2</v>
      </c>
      <c r="AN267" s="96" t="s">
        <v>1</v>
      </c>
      <c r="AO267" s="96" t="s">
        <v>1</v>
      </c>
      <c r="AP267" s="96" t="s">
        <v>1</v>
      </c>
      <c r="AQ267" s="96" t="s">
        <v>1</v>
      </c>
      <c r="AR267" s="96" t="s">
        <v>1</v>
      </c>
      <c r="AS267" s="96" t="s">
        <v>1</v>
      </c>
      <c r="AT267" s="96" t="s">
        <v>1</v>
      </c>
      <c r="AU267" s="96" t="s">
        <v>2</v>
      </c>
      <c r="AV267" s="96" t="s">
        <v>2</v>
      </c>
      <c r="AW267" s="96" t="s">
        <v>92</v>
      </c>
      <c r="AX267" s="98">
        <v>0</v>
      </c>
      <c r="AY267" s="98">
        <v>6</v>
      </c>
      <c r="AZ267" s="98">
        <v>0</v>
      </c>
      <c r="BA267" s="98">
        <v>0</v>
      </c>
      <c r="BB267" s="98">
        <v>0</v>
      </c>
      <c r="BC267" s="98">
        <v>0</v>
      </c>
      <c r="BD267" s="98">
        <v>0</v>
      </c>
      <c r="BE267" s="98">
        <v>0</v>
      </c>
      <c r="BF267" s="98">
        <v>0</v>
      </c>
      <c r="BG267" s="98">
        <v>0.25</v>
      </c>
      <c r="BH267" s="98">
        <v>0</v>
      </c>
      <c r="BI267" s="98" cm="1">
        <f t="array" ref="BI267">SUM(IF('HABILITADOS Y RECHAZADOS LOTE 1'!$AX267:$BH267&lt;&gt;"", 'HABILITADOS Y RECHAZADOS LOTE 1'!$AX267:$BH267, 0))</f>
        <v>6.25</v>
      </c>
      <c r="BJ267" s="98" t="s">
        <v>132</v>
      </c>
      <c r="BK267" s="98" t="s">
        <v>85</v>
      </c>
      <c r="BL267" s="117" t="s">
        <v>85</v>
      </c>
    </row>
    <row r="268" spans="1:64" s="52" customFormat="1" ht="409.5" hidden="1" customHeight="1">
      <c r="A268" s="93">
        <v>1266</v>
      </c>
      <c r="B268" s="134" t="s">
        <v>1195</v>
      </c>
      <c r="C268" s="142" t="s">
        <v>1359</v>
      </c>
      <c r="D268" s="127" t="s">
        <v>224</v>
      </c>
      <c r="E268" s="142" t="s">
        <v>1360</v>
      </c>
      <c r="F268" s="127"/>
      <c r="G268" s="127"/>
      <c r="H268" s="144" t="s">
        <v>83</v>
      </c>
      <c r="I268" s="134" t="s">
        <v>1182</v>
      </c>
      <c r="J268" s="133" t="s">
        <v>1360</v>
      </c>
      <c r="K268" s="143"/>
      <c r="L268" s="64"/>
      <c r="M268" s="64" t="s">
        <v>85</v>
      </c>
      <c r="N268" s="144" t="s">
        <v>83</v>
      </c>
      <c r="O268" s="134" t="s">
        <v>1182</v>
      </c>
      <c r="P268" s="64" t="s">
        <v>85</v>
      </c>
      <c r="Q268" s="96" t="s">
        <v>1</v>
      </c>
      <c r="R268" s="96" t="s">
        <v>1</v>
      </c>
      <c r="S268" s="96" t="s">
        <v>1</v>
      </c>
      <c r="T268" s="96" t="s">
        <v>1</v>
      </c>
      <c r="U268" s="96" t="s">
        <v>1</v>
      </c>
      <c r="V268" s="96" t="s">
        <v>1</v>
      </c>
      <c r="W268" s="96" t="s">
        <v>1</v>
      </c>
      <c r="X268" s="96" t="s">
        <v>1</v>
      </c>
      <c r="Y268" s="96" t="s">
        <v>1</v>
      </c>
      <c r="Z268" s="96" t="s">
        <v>1</v>
      </c>
      <c r="AA268" s="96" t="s">
        <v>1</v>
      </c>
      <c r="AB268" s="96" t="s">
        <v>1</v>
      </c>
      <c r="AC268" s="96" t="s">
        <v>1</v>
      </c>
      <c r="AD268" s="96" t="s">
        <v>1</v>
      </c>
      <c r="AE268" s="96" t="s">
        <v>1</v>
      </c>
      <c r="AF268" s="96" t="s">
        <v>1</v>
      </c>
      <c r="AG268" s="96" t="s">
        <v>1</v>
      </c>
      <c r="AH268" s="96" t="s">
        <v>1</v>
      </c>
      <c r="AI268" s="96" t="s">
        <v>1</v>
      </c>
      <c r="AJ268" s="96" t="s">
        <v>1</v>
      </c>
      <c r="AK268" s="96" t="s">
        <v>1</v>
      </c>
      <c r="AL268" s="96" t="s">
        <v>1</v>
      </c>
      <c r="AM268" s="96" t="s">
        <v>1</v>
      </c>
      <c r="AN268" s="96" t="s">
        <v>1</v>
      </c>
      <c r="AO268" s="96"/>
      <c r="AP268" s="96"/>
      <c r="AQ268" s="96"/>
      <c r="AR268" s="96"/>
      <c r="AS268" s="96"/>
      <c r="AT268" s="96"/>
      <c r="AU268" s="96"/>
      <c r="AV268" s="96"/>
      <c r="AW268" s="96" t="s">
        <v>650</v>
      </c>
      <c r="AX268" s="98"/>
      <c r="AY268" s="98"/>
      <c r="AZ268" s="98"/>
      <c r="BA268" s="98"/>
      <c r="BB268" s="98"/>
      <c r="BC268" s="98"/>
      <c r="BD268" s="98"/>
      <c r="BE268" s="98"/>
      <c r="BF268" s="98"/>
      <c r="BG268" s="98"/>
      <c r="BH268" s="98"/>
      <c r="BI268" s="98" cm="1">
        <f t="array" ref="BI268">SUM(IF('HABILITADOS Y RECHAZADOS LOTE 1'!$AX268:$BH268&lt;&gt;"", 'HABILITADOS Y RECHAZADOS LOTE 1'!$AX268:$BH268, 0))</f>
        <v>0</v>
      </c>
      <c r="BJ268" s="98" t="s">
        <v>784</v>
      </c>
      <c r="BK268" s="98" t="s">
        <v>85</v>
      </c>
      <c r="BL268" s="117" t="s">
        <v>85</v>
      </c>
    </row>
    <row r="269" spans="1:64" s="52" customFormat="1" ht="255" hidden="1" customHeight="1">
      <c r="A269" s="93">
        <v>1267</v>
      </c>
      <c r="B269" s="143" t="s">
        <v>1361</v>
      </c>
      <c r="C269" s="124" t="s">
        <v>1362</v>
      </c>
      <c r="D269" s="125" t="s">
        <v>224</v>
      </c>
      <c r="E269" s="126" t="s">
        <v>1363</v>
      </c>
      <c r="F269" s="127" t="s">
        <v>78</v>
      </c>
      <c r="G269" s="127" t="s">
        <v>78</v>
      </c>
      <c r="H269" s="128" t="s">
        <v>91</v>
      </c>
      <c r="I269" s="129"/>
      <c r="J269" s="64" t="s">
        <v>1363</v>
      </c>
      <c r="K269" s="129"/>
      <c r="L269" s="64"/>
      <c r="M269" s="64" t="s">
        <v>85</v>
      </c>
      <c r="N269" s="128" t="s">
        <v>91</v>
      </c>
      <c r="O269" s="64" t="s">
        <v>85</v>
      </c>
      <c r="P269" s="129" t="str" cm="1">
        <f t="array" ref="P269">_xlfn.TEXTJOIN(", ", TRUE, IF('HABILITADOS Y RECHAZADOS LOTE 1'!$Q269:$AN269="SI", 'HABILITADOS Y RECHAZADOS LOTE 1'!$Q$2:$AN$2, ""))</f>
        <v>Carnes Frescas (Refrigeradas o Congeladas), Huevos, Cereales y derivados, Alimentos manufacturados, Frutas frescas, Galletas, Productos de panificación, Grasas, aceites y derivados, Lácteos no fermentados, Lácteos fermentados, Quesos, Leguminosas y derivados, Productos azucarados, Verduras, hortalizas y derivados</v>
      </c>
      <c r="Q269" s="96"/>
      <c r="R269" s="96" t="s">
        <v>2</v>
      </c>
      <c r="S269" s="96"/>
      <c r="T269" s="96" t="s">
        <v>2</v>
      </c>
      <c r="U269" s="96" t="s">
        <v>2</v>
      </c>
      <c r="V269" s="96" t="s">
        <v>2</v>
      </c>
      <c r="W269" s="96"/>
      <c r="X269" s="96"/>
      <c r="Y269" s="96" t="s">
        <v>1</v>
      </c>
      <c r="Z269" s="96" t="s">
        <v>1</v>
      </c>
      <c r="AA269" s="96" t="s">
        <v>2</v>
      </c>
      <c r="AB269" s="96" t="s">
        <v>1</v>
      </c>
      <c r="AC269" s="96" t="s">
        <v>1</v>
      </c>
      <c r="AD269" s="96" t="s">
        <v>2</v>
      </c>
      <c r="AE269" s="96" t="s">
        <v>2</v>
      </c>
      <c r="AF269" s="96" t="s">
        <v>2</v>
      </c>
      <c r="AG269" s="96" t="s">
        <v>2</v>
      </c>
      <c r="AH269" s="96" t="s">
        <v>2</v>
      </c>
      <c r="AI269" s="96" t="s">
        <v>2</v>
      </c>
      <c r="AJ269" s="96" t="s">
        <v>2</v>
      </c>
      <c r="AK269" s="96" t="s">
        <v>1</v>
      </c>
      <c r="AL269" s="96" t="s">
        <v>2</v>
      </c>
      <c r="AM269" s="96" t="s">
        <v>2</v>
      </c>
      <c r="AN269" s="96" t="s">
        <v>1</v>
      </c>
      <c r="AO269" s="96" t="s">
        <v>1</v>
      </c>
      <c r="AP269" s="96" t="s">
        <v>1</v>
      </c>
      <c r="AQ269" s="96" t="s">
        <v>1</v>
      </c>
      <c r="AR269" s="96" t="s">
        <v>1</v>
      </c>
      <c r="AS269" s="96" t="s">
        <v>1</v>
      </c>
      <c r="AT269" s="96" t="s">
        <v>1</v>
      </c>
      <c r="AU269" s="96" t="s">
        <v>2</v>
      </c>
      <c r="AV269" s="96" t="s">
        <v>1</v>
      </c>
      <c r="AW269" s="96" t="s">
        <v>92</v>
      </c>
      <c r="AX269" s="98">
        <v>6</v>
      </c>
      <c r="AY269" s="98">
        <v>6</v>
      </c>
      <c r="AZ269" s="98">
        <v>0</v>
      </c>
      <c r="BA269" s="98">
        <v>0</v>
      </c>
      <c r="BB269" s="98">
        <v>0</v>
      </c>
      <c r="BC269" s="98">
        <v>0</v>
      </c>
      <c r="BD269" s="98">
        <v>0</v>
      </c>
      <c r="BE269" s="98">
        <v>0</v>
      </c>
      <c r="BF269" s="98">
        <v>0</v>
      </c>
      <c r="BG269" s="98">
        <v>0.25</v>
      </c>
      <c r="BH269" s="98">
        <v>10</v>
      </c>
      <c r="BI269" s="98" cm="1">
        <f t="array" ref="BI269">SUM(IF('HABILITADOS Y RECHAZADOS LOTE 1'!$AX269:$BH269&lt;&gt;"", 'HABILITADOS Y RECHAZADOS LOTE 1'!$AX269:$BH269, 0))</f>
        <v>22.25</v>
      </c>
      <c r="BJ269" s="98" t="s">
        <v>132</v>
      </c>
      <c r="BK269" s="98" t="s">
        <v>85</v>
      </c>
      <c r="BL269" s="117" t="s">
        <v>85</v>
      </c>
    </row>
    <row r="270" spans="1:64" s="52" customFormat="1" ht="99.75" hidden="1" customHeight="1">
      <c r="A270" s="93">
        <v>1268</v>
      </c>
      <c r="B270" s="134" t="s">
        <v>1195</v>
      </c>
      <c r="C270" s="142" t="s">
        <v>1364</v>
      </c>
      <c r="D270" s="136" t="s">
        <v>89</v>
      </c>
      <c r="E270" s="142" t="s">
        <v>1365</v>
      </c>
      <c r="F270" s="127"/>
      <c r="G270" s="127"/>
      <c r="H270" s="144" t="s">
        <v>83</v>
      </c>
      <c r="I270" s="134" t="s">
        <v>1182</v>
      </c>
      <c r="J270" s="133" t="s">
        <v>1365</v>
      </c>
      <c r="K270" s="143"/>
      <c r="L270" s="64"/>
      <c r="M270" s="64" t="s">
        <v>85</v>
      </c>
      <c r="N270" s="144" t="s">
        <v>83</v>
      </c>
      <c r="O270" s="134" t="s">
        <v>1182</v>
      </c>
      <c r="P270" s="64" t="s">
        <v>85</v>
      </c>
      <c r="Q270" s="96" t="s">
        <v>1</v>
      </c>
      <c r="R270" s="96" t="s">
        <v>1</v>
      </c>
      <c r="S270" s="96" t="s">
        <v>1</v>
      </c>
      <c r="T270" s="96" t="s">
        <v>1</v>
      </c>
      <c r="U270" s="96" t="s">
        <v>1</v>
      </c>
      <c r="V270" s="96" t="s">
        <v>1</v>
      </c>
      <c r="W270" s="96" t="s">
        <v>1</v>
      </c>
      <c r="X270" s="96" t="s">
        <v>1</v>
      </c>
      <c r="Y270" s="96" t="s">
        <v>1</v>
      </c>
      <c r="Z270" s="96" t="s">
        <v>1</v>
      </c>
      <c r="AA270" s="96" t="s">
        <v>1</v>
      </c>
      <c r="AB270" s="96" t="s">
        <v>1</v>
      </c>
      <c r="AC270" s="96" t="s">
        <v>1</v>
      </c>
      <c r="AD270" s="96" t="s">
        <v>1</v>
      </c>
      <c r="AE270" s="96" t="s">
        <v>1</v>
      </c>
      <c r="AF270" s="96" t="s">
        <v>1</v>
      </c>
      <c r="AG270" s="96" t="s">
        <v>1</v>
      </c>
      <c r="AH270" s="96" t="s">
        <v>1</v>
      </c>
      <c r="AI270" s="96" t="s">
        <v>1</v>
      </c>
      <c r="AJ270" s="96" t="s">
        <v>1</v>
      </c>
      <c r="AK270" s="96" t="s">
        <v>1</v>
      </c>
      <c r="AL270" s="96" t="s">
        <v>1</v>
      </c>
      <c r="AM270" s="96" t="s">
        <v>1</v>
      </c>
      <c r="AN270" s="96" t="s">
        <v>1</v>
      </c>
      <c r="AO270" s="96"/>
      <c r="AP270" s="96"/>
      <c r="AQ270" s="96"/>
      <c r="AR270" s="96"/>
      <c r="AS270" s="96"/>
      <c r="AT270" s="96"/>
      <c r="AU270" s="96"/>
      <c r="AV270" s="96"/>
      <c r="AW270" s="96" t="s">
        <v>650</v>
      </c>
      <c r="AX270" s="98"/>
      <c r="AY270" s="98"/>
      <c r="AZ270" s="98"/>
      <c r="BA270" s="98"/>
      <c r="BB270" s="98"/>
      <c r="BC270" s="98"/>
      <c r="BD270" s="98"/>
      <c r="BE270" s="98"/>
      <c r="BF270" s="98"/>
      <c r="BG270" s="98"/>
      <c r="BH270" s="98"/>
      <c r="BI270" s="98" cm="1">
        <f t="array" ref="BI270">SUM(IF('HABILITADOS Y RECHAZADOS LOTE 1'!$AX270:$BH270&lt;&gt;"", 'HABILITADOS Y RECHAZADOS LOTE 1'!$AX270:$BH270, 0))</f>
        <v>0</v>
      </c>
      <c r="BJ270" s="98" t="s">
        <v>784</v>
      </c>
      <c r="BK270" s="98" t="s">
        <v>85</v>
      </c>
      <c r="BL270" s="117" t="s">
        <v>85</v>
      </c>
    </row>
    <row r="271" spans="1:64" s="52" customFormat="1" ht="228" hidden="1" customHeight="1">
      <c r="A271" s="93">
        <v>1269</v>
      </c>
      <c r="B271" s="134" t="s">
        <v>1195</v>
      </c>
      <c r="C271" s="142" t="s">
        <v>1366</v>
      </c>
      <c r="D271" s="127" t="s">
        <v>89</v>
      </c>
      <c r="E271" s="142" t="s">
        <v>1367</v>
      </c>
      <c r="F271" s="127"/>
      <c r="G271" s="127"/>
      <c r="H271" s="144" t="s">
        <v>83</v>
      </c>
      <c r="I271" s="134" t="s">
        <v>1182</v>
      </c>
      <c r="J271" s="145" t="s">
        <v>1368</v>
      </c>
      <c r="K271" s="143"/>
      <c r="L271" s="64"/>
      <c r="M271" s="64" t="s">
        <v>85</v>
      </c>
      <c r="N271" s="144" t="s">
        <v>83</v>
      </c>
      <c r="O271" s="134" t="s">
        <v>1182</v>
      </c>
      <c r="P271" s="64" t="s">
        <v>85</v>
      </c>
      <c r="Q271" s="96" t="s">
        <v>1</v>
      </c>
      <c r="R271" s="96" t="s">
        <v>1</v>
      </c>
      <c r="S271" s="96" t="s">
        <v>1</v>
      </c>
      <c r="T271" s="96" t="s">
        <v>1</v>
      </c>
      <c r="U271" s="96" t="s">
        <v>1</v>
      </c>
      <c r="V271" s="96" t="s">
        <v>1</v>
      </c>
      <c r="W271" s="96" t="s">
        <v>1</v>
      </c>
      <c r="X271" s="96" t="s">
        <v>1</v>
      </c>
      <c r="Y271" s="96" t="s">
        <v>1</v>
      </c>
      <c r="Z271" s="96" t="s">
        <v>1</v>
      </c>
      <c r="AA271" s="96" t="s">
        <v>1</v>
      </c>
      <c r="AB271" s="96" t="s">
        <v>1</v>
      </c>
      <c r="AC271" s="96" t="s">
        <v>1</v>
      </c>
      <c r="AD271" s="96" t="s">
        <v>1</v>
      </c>
      <c r="AE271" s="96" t="s">
        <v>1</v>
      </c>
      <c r="AF271" s="96" t="s">
        <v>1</v>
      </c>
      <c r="AG271" s="96" t="s">
        <v>1</v>
      </c>
      <c r="AH271" s="96" t="s">
        <v>1</v>
      </c>
      <c r="AI271" s="96" t="s">
        <v>1</v>
      </c>
      <c r="AJ271" s="96" t="s">
        <v>1</v>
      </c>
      <c r="AK271" s="96" t="s">
        <v>1</v>
      </c>
      <c r="AL271" s="96" t="s">
        <v>1</v>
      </c>
      <c r="AM271" s="96" t="s">
        <v>1</v>
      </c>
      <c r="AN271" s="96" t="s">
        <v>1</v>
      </c>
      <c r="AO271" s="96"/>
      <c r="AP271" s="96"/>
      <c r="AQ271" s="96"/>
      <c r="AR271" s="96"/>
      <c r="AS271" s="96"/>
      <c r="AT271" s="96"/>
      <c r="AU271" s="96"/>
      <c r="AV271" s="96"/>
      <c r="AW271" s="96" t="s">
        <v>650</v>
      </c>
      <c r="AX271" s="98"/>
      <c r="AY271" s="98"/>
      <c r="AZ271" s="98"/>
      <c r="BA271" s="98"/>
      <c r="BB271" s="98"/>
      <c r="BC271" s="98"/>
      <c r="BD271" s="98"/>
      <c r="BE271" s="98"/>
      <c r="BF271" s="98"/>
      <c r="BG271" s="98"/>
      <c r="BH271" s="98"/>
      <c r="BI271" s="98" cm="1">
        <f t="array" ref="BI271">SUM(IF('HABILITADOS Y RECHAZADOS LOTE 1'!$AX271:$BH271&lt;&gt;"", 'HABILITADOS Y RECHAZADOS LOTE 1'!$AX271:$BH271, 0))</f>
        <v>0</v>
      </c>
      <c r="BJ271" s="98"/>
      <c r="BK271" s="98" t="s">
        <v>85</v>
      </c>
      <c r="BL271" s="117" t="s">
        <v>85</v>
      </c>
    </row>
    <row r="272" spans="1:64" s="52" customFormat="1" ht="57" hidden="1" customHeight="1">
      <c r="A272" s="108">
        <v>1270</v>
      </c>
      <c r="B272" s="139" t="s">
        <v>1140</v>
      </c>
      <c r="C272" s="142" t="s">
        <v>1369</v>
      </c>
      <c r="D272" s="125" t="s">
        <v>224</v>
      </c>
      <c r="E272" s="126" t="s">
        <v>1370</v>
      </c>
      <c r="F272" s="136" t="s">
        <v>77</v>
      </c>
      <c r="G272" s="136" t="s">
        <v>1176</v>
      </c>
      <c r="H272" s="128" t="s">
        <v>79</v>
      </c>
      <c r="I272" s="134" t="s">
        <v>309</v>
      </c>
      <c r="J272" s="133" t="s">
        <v>1370</v>
      </c>
      <c r="K272" s="134" t="s">
        <v>1021</v>
      </c>
      <c r="L272" s="64" t="s">
        <v>1</v>
      </c>
      <c r="M272" s="64" t="s">
        <v>2</v>
      </c>
      <c r="N272" s="130" t="s">
        <v>91</v>
      </c>
      <c r="O272" s="64" t="s">
        <v>85</v>
      </c>
      <c r="P272" s="129" t="str" cm="1">
        <f t="array" ref="P272">_xlfn.TEXTJOIN(", ", TRUE, IF('HABILITADOS Y RECHAZADOS LOTE 1'!$Q272:$AN272="SI", 'HABILITADOS Y RECHAZADOS LOTE 1'!$Q$2:$AN$2, ""))</f>
        <v>Carnes Frescas (Refrigeradas o Congeladas), Verduras, hortalizas y derivados</v>
      </c>
      <c r="Q272" s="96" t="s">
        <v>1</v>
      </c>
      <c r="R272" s="96" t="s">
        <v>2</v>
      </c>
      <c r="S272" s="96" t="s">
        <v>1</v>
      </c>
      <c r="T272" s="96" t="s">
        <v>1</v>
      </c>
      <c r="U272" s="96" t="s">
        <v>1</v>
      </c>
      <c r="V272" s="96" t="s">
        <v>1</v>
      </c>
      <c r="W272" s="96" t="s">
        <v>1</v>
      </c>
      <c r="X272" s="96" t="s">
        <v>1</v>
      </c>
      <c r="Y272" s="96" t="s">
        <v>1</v>
      </c>
      <c r="Z272" s="96" t="s">
        <v>1</v>
      </c>
      <c r="AA272" s="96" t="s">
        <v>1</v>
      </c>
      <c r="AB272" s="96" t="s">
        <v>1</v>
      </c>
      <c r="AC272" s="96" t="s">
        <v>1</v>
      </c>
      <c r="AD272" s="96" t="s">
        <v>1</v>
      </c>
      <c r="AE272" s="96" t="s">
        <v>1</v>
      </c>
      <c r="AF272" s="96" t="s">
        <v>1</v>
      </c>
      <c r="AG272" s="96" t="s">
        <v>1</v>
      </c>
      <c r="AH272" s="96" t="s">
        <v>1</v>
      </c>
      <c r="AI272" s="96" t="s">
        <v>1</v>
      </c>
      <c r="AJ272" s="96" t="s">
        <v>1</v>
      </c>
      <c r="AK272" s="96" t="s">
        <v>1</v>
      </c>
      <c r="AL272" s="96" t="s">
        <v>1</v>
      </c>
      <c r="AM272" s="96" t="s">
        <v>2</v>
      </c>
      <c r="AN272" s="96" t="s">
        <v>1</v>
      </c>
      <c r="AO272" s="96" t="s">
        <v>1</v>
      </c>
      <c r="AP272" s="96" t="s">
        <v>1</v>
      </c>
      <c r="AQ272" s="96" t="s">
        <v>1</v>
      </c>
      <c r="AR272" s="96" t="s">
        <v>1</v>
      </c>
      <c r="AS272" s="96" t="s">
        <v>1</v>
      </c>
      <c r="AT272" s="96" t="s">
        <v>1</v>
      </c>
      <c r="AU272" s="96" t="s">
        <v>2</v>
      </c>
      <c r="AV272" s="96" t="s">
        <v>1</v>
      </c>
      <c r="AW272" s="96" t="s">
        <v>92</v>
      </c>
      <c r="AX272" s="98">
        <v>6</v>
      </c>
      <c r="AY272" s="98">
        <v>0</v>
      </c>
      <c r="AZ272" s="98">
        <v>0</v>
      </c>
      <c r="BA272" s="98">
        <v>6</v>
      </c>
      <c r="BB272" s="98">
        <v>0</v>
      </c>
      <c r="BC272" s="98">
        <v>0</v>
      </c>
      <c r="BD272" s="98">
        <v>0</v>
      </c>
      <c r="BE272" s="98">
        <v>0</v>
      </c>
      <c r="BF272" s="98">
        <v>0</v>
      </c>
      <c r="BG272" s="98">
        <v>0.25</v>
      </c>
      <c r="BH272" s="98">
        <v>0</v>
      </c>
      <c r="BI272" s="98" cm="1">
        <f t="array" ref="BI272">SUM(IF('HABILITADOS Y RECHAZADOS LOTE 1'!$AX272:$BH272&lt;&gt;"", 'HABILITADOS Y RECHAZADOS LOTE 1'!$AX272:$BH272, 0))</f>
        <v>12.25</v>
      </c>
      <c r="BJ272" s="98" t="s">
        <v>334</v>
      </c>
      <c r="BK272" s="98" t="s">
        <v>85</v>
      </c>
      <c r="BL272" s="117" t="s">
        <v>85</v>
      </c>
    </row>
    <row r="273" spans="1:64" s="52" customFormat="1" ht="256.5" hidden="1" customHeight="1">
      <c r="A273" s="108">
        <v>1271</v>
      </c>
      <c r="B273" s="139" t="s">
        <v>1371</v>
      </c>
      <c r="C273" s="142" t="s">
        <v>1372</v>
      </c>
      <c r="D273" s="125" t="s">
        <v>224</v>
      </c>
      <c r="E273" s="126" t="s">
        <v>1373</v>
      </c>
      <c r="F273" s="136" t="s">
        <v>77</v>
      </c>
      <c r="G273" s="136" t="s">
        <v>1176</v>
      </c>
      <c r="H273" s="128" t="s">
        <v>79</v>
      </c>
      <c r="I273" s="134" t="s">
        <v>309</v>
      </c>
      <c r="J273" s="133" t="s">
        <v>1373</v>
      </c>
      <c r="K273" s="134" t="s">
        <v>1021</v>
      </c>
      <c r="L273" s="64" t="s">
        <v>1</v>
      </c>
      <c r="M273" s="64" t="s">
        <v>2</v>
      </c>
      <c r="N273" s="130" t="s">
        <v>91</v>
      </c>
      <c r="O273" s="64" t="s">
        <v>85</v>
      </c>
      <c r="P273" s="129" t="str" cm="1">
        <f t="array" ref="P273">_xlfn.TEXTJOIN(", ", TRUE, IF('HABILITADOS Y RECHAZADOS LOTE 1'!$Q273:$AN273="SI", 'HABILITADOS Y RECHAZADOS LOTE 1'!$Q$2:$AN$2, ""))</f>
        <v>Verduras, hortalizas y derivados</v>
      </c>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t="s">
        <v>2</v>
      </c>
      <c r="AN273" s="96"/>
      <c r="AO273" s="96" t="s">
        <v>1</v>
      </c>
      <c r="AP273" s="96" t="s">
        <v>1</v>
      </c>
      <c r="AQ273" s="96" t="s">
        <v>1</v>
      </c>
      <c r="AR273" s="96" t="s">
        <v>1</v>
      </c>
      <c r="AS273" s="96" t="s">
        <v>1</v>
      </c>
      <c r="AT273" s="96" t="s">
        <v>1</v>
      </c>
      <c r="AU273" s="96" t="s">
        <v>2</v>
      </c>
      <c r="AV273" s="96" t="s">
        <v>1</v>
      </c>
      <c r="AW273" s="96" t="s">
        <v>92</v>
      </c>
      <c r="AX273" s="98">
        <v>0</v>
      </c>
      <c r="AY273" s="98">
        <v>6</v>
      </c>
      <c r="AZ273" s="98">
        <v>0</v>
      </c>
      <c r="BA273" s="98">
        <v>0</v>
      </c>
      <c r="BB273" s="98">
        <v>0</v>
      </c>
      <c r="BC273" s="98">
        <v>0</v>
      </c>
      <c r="BD273" s="98">
        <v>0</v>
      </c>
      <c r="BE273" s="98">
        <v>0</v>
      </c>
      <c r="BF273" s="98">
        <v>0</v>
      </c>
      <c r="BG273" s="98">
        <v>0.25</v>
      </c>
      <c r="BH273" s="98">
        <v>0</v>
      </c>
      <c r="BI273" s="98" cm="1">
        <f t="array" ref="BI273">SUM(IF('HABILITADOS Y RECHAZADOS LOTE 1'!$AX273:$BH273&lt;&gt;"", 'HABILITADOS Y RECHAZADOS LOTE 1'!$AX273:$BH273, 0))</f>
        <v>6.25</v>
      </c>
      <c r="BJ273" s="98" t="s">
        <v>229</v>
      </c>
      <c r="BK273" s="98" t="s">
        <v>85</v>
      </c>
      <c r="BL273" s="117" t="s">
        <v>85</v>
      </c>
    </row>
    <row r="274" spans="1:64" s="52" customFormat="1" ht="327.75" hidden="1" customHeight="1">
      <c r="A274" s="93">
        <v>1272</v>
      </c>
      <c r="B274" s="143" t="s">
        <v>1374</v>
      </c>
      <c r="C274" s="124" t="s">
        <v>1375</v>
      </c>
      <c r="D274" s="125" t="s">
        <v>89</v>
      </c>
      <c r="E274" s="126" t="s">
        <v>1376</v>
      </c>
      <c r="F274" s="127" t="s">
        <v>77</v>
      </c>
      <c r="G274" s="127" t="s">
        <v>77</v>
      </c>
      <c r="H274" s="128" t="s">
        <v>79</v>
      </c>
      <c r="I274" s="129" t="s">
        <v>1377</v>
      </c>
      <c r="J274" s="64" t="s">
        <v>1376</v>
      </c>
      <c r="K274" s="129" t="s">
        <v>1378</v>
      </c>
      <c r="L274" s="64" t="s">
        <v>1</v>
      </c>
      <c r="M274" s="64" t="s">
        <v>2</v>
      </c>
      <c r="N274" s="130" t="s">
        <v>147</v>
      </c>
      <c r="O274" s="129" t="s">
        <v>1379</v>
      </c>
      <c r="P274" s="129" t="str" cm="1">
        <f t="array" ref="P274">_xlfn.TEXTJOIN(", ", TRUE, IF('HABILITADOS Y RECHAZADOS LOTE 1'!$Q274:$AN274="SI", "'"&amp;'HABILITADOS Y RECHAZADOS LOTE 1'!$Q$2:$AN$2&amp;"'", ""))</f>
        <v>'Cereales y derivados', 'Frutas frescas', 'Leguminosas y derivados', 'Verduras, hortalizas y derivados'</v>
      </c>
      <c r="Q274" s="96" t="s">
        <v>1</v>
      </c>
      <c r="R274" s="96" t="s">
        <v>1</v>
      </c>
      <c r="S274" s="96" t="s">
        <v>1</v>
      </c>
      <c r="T274" s="96" t="s">
        <v>1</v>
      </c>
      <c r="U274" s="96" t="s">
        <v>2</v>
      </c>
      <c r="V274" s="96" t="s">
        <v>1</v>
      </c>
      <c r="W274" s="96" t="s">
        <v>1</v>
      </c>
      <c r="X274" s="96" t="s">
        <v>1</v>
      </c>
      <c r="Y274" s="96" t="s">
        <v>1</v>
      </c>
      <c r="Z274" s="96" t="s">
        <v>1</v>
      </c>
      <c r="AA274" s="96" t="s">
        <v>2</v>
      </c>
      <c r="AB274" s="96" t="s">
        <v>1</v>
      </c>
      <c r="AC274" s="96" t="s">
        <v>1</v>
      </c>
      <c r="AD274" s="96" t="s">
        <v>1</v>
      </c>
      <c r="AE274" s="96" t="s">
        <v>1</v>
      </c>
      <c r="AF274" s="96" t="s">
        <v>1</v>
      </c>
      <c r="AG274" s="96" t="s">
        <v>1</v>
      </c>
      <c r="AH274" s="96" t="s">
        <v>1</v>
      </c>
      <c r="AI274" s="96" t="s">
        <v>1</v>
      </c>
      <c r="AJ274" s="96" t="s">
        <v>2</v>
      </c>
      <c r="AK274" s="96" t="s">
        <v>1</v>
      </c>
      <c r="AL274" s="96" t="s">
        <v>1</v>
      </c>
      <c r="AM274" s="96" t="s">
        <v>2</v>
      </c>
      <c r="AN274" s="96" t="s">
        <v>1</v>
      </c>
      <c r="AO274" s="96" t="s">
        <v>1</v>
      </c>
      <c r="AP274" s="96" t="s">
        <v>1</v>
      </c>
      <c r="AQ274" s="96" t="s">
        <v>1</v>
      </c>
      <c r="AR274" s="96" t="s">
        <v>1</v>
      </c>
      <c r="AS274" s="96" t="s">
        <v>1</v>
      </c>
      <c r="AT274" s="96" t="s">
        <v>1</v>
      </c>
      <c r="AU274" s="96" t="s">
        <v>2</v>
      </c>
      <c r="AV274" s="96" t="s">
        <v>1</v>
      </c>
      <c r="AW274" s="96" t="s">
        <v>92</v>
      </c>
      <c r="AX274" s="98">
        <v>0</v>
      </c>
      <c r="AY274" s="98">
        <v>6</v>
      </c>
      <c r="AZ274" s="98">
        <v>0</v>
      </c>
      <c r="BA274" s="98">
        <v>0</v>
      </c>
      <c r="BB274" s="98">
        <v>0</v>
      </c>
      <c r="BC274" s="98">
        <v>0</v>
      </c>
      <c r="BD274" s="98">
        <v>0</v>
      </c>
      <c r="BE274" s="98">
        <v>0</v>
      </c>
      <c r="BF274" s="98">
        <v>0</v>
      </c>
      <c r="BG274" s="98">
        <v>0.25</v>
      </c>
      <c r="BH274" s="98">
        <v>0</v>
      </c>
      <c r="BI274" s="98" cm="1">
        <f t="array" ref="BI274">SUM(IF('HABILITADOS Y RECHAZADOS LOTE 1'!$AX274:$BH274&lt;&gt;"", 'HABILITADOS Y RECHAZADOS LOTE 1'!$AX274:$BH274, 0))</f>
        <v>6.25</v>
      </c>
      <c r="BJ274" s="98" t="s">
        <v>132</v>
      </c>
      <c r="BK274" s="98" t="s">
        <v>85</v>
      </c>
      <c r="BL274" s="117" t="s">
        <v>85</v>
      </c>
    </row>
    <row r="275" spans="1:64" s="52" customFormat="1" ht="99.75" hidden="1" customHeight="1">
      <c r="A275" s="93">
        <v>1273</v>
      </c>
      <c r="B275" s="143" t="s">
        <v>1361</v>
      </c>
      <c r="C275" s="124" t="s">
        <v>1380</v>
      </c>
      <c r="D275" s="125" t="s">
        <v>224</v>
      </c>
      <c r="E275" s="126" t="s">
        <v>1381</v>
      </c>
      <c r="F275" s="127" t="s">
        <v>77</v>
      </c>
      <c r="G275" s="127" t="s">
        <v>78</v>
      </c>
      <c r="H275" s="128" t="s">
        <v>79</v>
      </c>
      <c r="I275" s="129" t="s">
        <v>990</v>
      </c>
      <c r="J275" s="64" t="s">
        <v>1381</v>
      </c>
      <c r="K275" s="129" t="s">
        <v>1382</v>
      </c>
      <c r="L275" s="64" t="s">
        <v>1</v>
      </c>
      <c r="M275" s="64" t="s">
        <v>2</v>
      </c>
      <c r="N275" s="130" t="s">
        <v>83</v>
      </c>
      <c r="O275" s="129" t="s">
        <v>1383</v>
      </c>
      <c r="P275" s="64" t="s">
        <v>85</v>
      </c>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8"/>
      <c r="AY275" s="98"/>
      <c r="AZ275" s="98"/>
      <c r="BA275" s="98"/>
      <c r="BB275" s="98"/>
      <c r="BC275" s="98"/>
      <c r="BD275" s="98"/>
      <c r="BE275" s="98"/>
      <c r="BF275" s="98"/>
      <c r="BG275" s="98"/>
      <c r="BH275" s="98"/>
      <c r="BI275" s="98" cm="1">
        <f t="array" ref="BI275">SUM(IF('HABILITADOS Y RECHAZADOS LOTE 1'!$AX275:$BH275&lt;&gt;"", 'HABILITADOS Y RECHAZADOS LOTE 1'!$AX275:$BH275, 0))</f>
        <v>0</v>
      </c>
      <c r="BJ275" s="98" t="s">
        <v>132</v>
      </c>
      <c r="BK275" s="98" t="s">
        <v>85</v>
      </c>
      <c r="BL275" s="117" t="s">
        <v>85</v>
      </c>
    </row>
    <row r="276" spans="1:64" s="52" customFormat="1" ht="99.75" hidden="1" customHeight="1">
      <c r="A276" s="93">
        <v>1274</v>
      </c>
      <c r="B276" s="143" t="s">
        <v>1384</v>
      </c>
      <c r="C276" s="124" t="s">
        <v>1385</v>
      </c>
      <c r="D276" s="125" t="s">
        <v>224</v>
      </c>
      <c r="E276" s="126" t="s">
        <v>1386</v>
      </c>
      <c r="F276" s="127" t="s">
        <v>77</v>
      </c>
      <c r="G276" s="127" t="s">
        <v>78</v>
      </c>
      <c r="H276" s="128" t="s">
        <v>79</v>
      </c>
      <c r="I276" s="129" t="s">
        <v>97</v>
      </c>
      <c r="J276" s="64" t="s">
        <v>1386</v>
      </c>
      <c r="K276" s="129" t="s">
        <v>1387</v>
      </c>
      <c r="L276" s="64" t="s">
        <v>1</v>
      </c>
      <c r="M276" s="64" t="s">
        <v>2</v>
      </c>
      <c r="N276" s="130" t="s">
        <v>91</v>
      </c>
      <c r="O276" s="64" t="s">
        <v>85</v>
      </c>
      <c r="P276" s="129" t="str" cm="1">
        <f t="array" ref="P276">_xlfn.TEXTJOIN(", ", TRUE, IF('HABILITADOS Y RECHAZADOS LOTE 1'!$Q276:$AN276="SI", 'HABILITADOS Y RECHAZADOS LOTE 1'!$Q$2:$AN$2, ""))</f>
        <v>Carnes Frescas (Refrigeradas o Congeladas), Huevos, Cereales y derivados, Sector defensa, Frutas frescas, Galletas, Grasas, aceites y derivados, Leguminosas y derivados, Productos azucarados</v>
      </c>
      <c r="Q276" s="96" t="s">
        <v>1</v>
      </c>
      <c r="R276" s="96" t="s">
        <v>2</v>
      </c>
      <c r="S276" s="96" t="s">
        <v>1</v>
      </c>
      <c r="T276" s="96" t="s">
        <v>2</v>
      </c>
      <c r="U276" s="96" t="s">
        <v>2</v>
      </c>
      <c r="V276" s="96" t="s">
        <v>1</v>
      </c>
      <c r="W276" s="96" t="s">
        <v>1</v>
      </c>
      <c r="X276" s="96" t="s">
        <v>1</v>
      </c>
      <c r="Y276" s="96" t="s">
        <v>1</v>
      </c>
      <c r="Z276" s="96" t="s">
        <v>2</v>
      </c>
      <c r="AA276" s="96" t="s">
        <v>2</v>
      </c>
      <c r="AB276" s="96" t="s">
        <v>1</v>
      </c>
      <c r="AC276" s="96" t="s">
        <v>1</v>
      </c>
      <c r="AD276" s="96" t="s">
        <v>2</v>
      </c>
      <c r="AE276" s="96" t="s">
        <v>1</v>
      </c>
      <c r="AF276" s="96" t="s">
        <v>2</v>
      </c>
      <c r="AG276" s="96" t="s">
        <v>1</v>
      </c>
      <c r="AH276" s="96" t="s">
        <v>1</v>
      </c>
      <c r="AI276" s="96" t="s">
        <v>1</v>
      </c>
      <c r="AJ276" s="96" t="s">
        <v>2</v>
      </c>
      <c r="AK276" s="96" t="s">
        <v>1</v>
      </c>
      <c r="AL276" s="96" t="s">
        <v>2</v>
      </c>
      <c r="AM276" s="96" t="s">
        <v>1</v>
      </c>
      <c r="AN276" s="96" t="s">
        <v>1</v>
      </c>
      <c r="AO276" s="96" t="s">
        <v>1</v>
      </c>
      <c r="AP276" s="96" t="s">
        <v>1</v>
      </c>
      <c r="AQ276" s="96" t="s">
        <v>1</v>
      </c>
      <c r="AR276" s="96" t="s">
        <v>1</v>
      </c>
      <c r="AS276" s="96" t="s">
        <v>1</v>
      </c>
      <c r="AT276" s="96" t="s">
        <v>1</v>
      </c>
      <c r="AU276" s="96" t="s">
        <v>2</v>
      </c>
      <c r="AV276" s="96" t="s">
        <v>1</v>
      </c>
      <c r="AW276" s="96" t="s">
        <v>92</v>
      </c>
      <c r="AX276" s="98">
        <v>6</v>
      </c>
      <c r="AY276" s="98">
        <v>6</v>
      </c>
      <c r="AZ276" s="98">
        <v>0</v>
      </c>
      <c r="BA276" s="98">
        <v>0</v>
      </c>
      <c r="BB276" s="98">
        <v>0</v>
      </c>
      <c r="BC276" s="98">
        <v>0</v>
      </c>
      <c r="BD276" s="98">
        <v>0</v>
      </c>
      <c r="BE276" s="98">
        <v>0</v>
      </c>
      <c r="BF276" s="98">
        <v>0</v>
      </c>
      <c r="BG276" s="98">
        <v>0.25</v>
      </c>
      <c r="BH276" s="98">
        <v>10</v>
      </c>
      <c r="BI276" s="98" cm="1">
        <f t="array" ref="BI276">SUM(IF('HABILITADOS Y RECHAZADOS LOTE 1'!$AX276:$BH276&lt;&gt;"", 'HABILITADOS Y RECHAZADOS LOTE 1'!$AX276:$BH276, 0))</f>
        <v>22.25</v>
      </c>
      <c r="BJ276" s="98" t="s">
        <v>132</v>
      </c>
      <c r="BK276" s="98" t="s">
        <v>85</v>
      </c>
      <c r="BL276" s="117" t="s">
        <v>85</v>
      </c>
    </row>
    <row r="277" spans="1:64" s="52" customFormat="1" ht="107.25" hidden="1" customHeight="1">
      <c r="A277" s="93">
        <v>1275</v>
      </c>
      <c r="B277" s="134" t="s">
        <v>1195</v>
      </c>
      <c r="C277" s="142" t="s">
        <v>1388</v>
      </c>
      <c r="D277" s="127" t="s">
        <v>224</v>
      </c>
      <c r="E277" s="142" t="s">
        <v>1389</v>
      </c>
      <c r="F277" s="127"/>
      <c r="G277" s="127"/>
      <c r="H277" s="144" t="s">
        <v>83</v>
      </c>
      <c r="I277" s="134" t="s">
        <v>1182</v>
      </c>
      <c r="J277" s="133" t="s">
        <v>1389</v>
      </c>
      <c r="K277" s="143"/>
      <c r="L277" s="64"/>
      <c r="M277" s="64" t="s">
        <v>85</v>
      </c>
      <c r="N277" s="144" t="s">
        <v>83</v>
      </c>
      <c r="O277" s="134" t="s">
        <v>1182</v>
      </c>
      <c r="P277" s="64" t="s">
        <v>85</v>
      </c>
      <c r="Q277" s="96" t="s">
        <v>1</v>
      </c>
      <c r="R277" s="96" t="s">
        <v>1</v>
      </c>
      <c r="S277" s="96" t="s">
        <v>1</v>
      </c>
      <c r="T277" s="96" t="s">
        <v>1</v>
      </c>
      <c r="U277" s="96" t="s">
        <v>1</v>
      </c>
      <c r="V277" s="96" t="s">
        <v>1</v>
      </c>
      <c r="W277" s="96" t="s">
        <v>1</v>
      </c>
      <c r="X277" s="96" t="s">
        <v>1</v>
      </c>
      <c r="Y277" s="96" t="s">
        <v>1</v>
      </c>
      <c r="Z277" s="96" t="s">
        <v>1</v>
      </c>
      <c r="AA277" s="96" t="s">
        <v>1</v>
      </c>
      <c r="AB277" s="96" t="s">
        <v>1</v>
      </c>
      <c r="AC277" s="96" t="s">
        <v>1</v>
      </c>
      <c r="AD277" s="96" t="s">
        <v>1</v>
      </c>
      <c r="AE277" s="96" t="s">
        <v>1</v>
      </c>
      <c r="AF277" s="96" t="s">
        <v>1</v>
      </c>
      <c r="AG277" s="96" t="s">
        <v>1</v>
      </c>
      <c r="AH277" s="96" t="s">
        <v>1</v>
      </c>
      <c r="AI277" s="96" t="s">
        <v>1</v>
      </c>
      <c r="AJ277" s="96" t="s">
        <v>1</v>
      </c>
      <c r="AK277" s="96" t="s">
        <v>1</v>
      </c>
      <c r="AL277" s="96" t="s">
        <v>1</v>
      </c>
      <c r="AM277" s="96" t="s">
        <v>1</v>
      </c>
      <c r="AN277" s="96" t="s">
        <v>1</v>
      </c>
      <c r="AO277" s="96"/>
      <c r="AP277" s="96"/>
      <c r="AQ277" s="96"/>
      <c r="AR277" s="96"/>
      <c r="AS277" s="96"/>
      <c r="AT277" s="96"/>
      <c r="AU277" s="96"/>
      <c r="AV277" s="96"/>
      <c r="AW277" s="96" t="s">
        <v>650</v>
      </c>
      <c r="AX277" s="98"/>
      <c r="AY277" s="98"/>
      <c r="AZ277" s="98"/>
      <c r="BA277" s="98"/>
      <c r="BB277" s="98"/>
      <c r="BC277" s="98"/>
      <c r="BD277" s="98"/>
      <c r="BE277" s="98"/>
      <c r="BF277" s="98"/>
      <c r="BG277" s="98"/>
      <c r="BH277" s="98"/>
      <c r="BI277" s="98" cm="1">
        <f t="array" ref="BI277">SUM(IF('HABILITADOS Y RECHAZADOS LOTE 1'!$AX277:$BH277&lt;&gt;"", 'HABILITADOS Y RECHAZADOS LOTE 1'!$AX277:$BH277, 0))</f>
        <v>0</v>
      </c>
      <c r="BJ277" s="98" t="s">
        <v>784</v>
      </c>
      <c r="BK277" s="98" t="s">
        <v>85</v>
      </c>
      <c r="BL277" s="117" t="s">
        <v>85</v>
      </c>
    </row>
    <row r="278" spans="1:64" s="52" customFormat="1" ht="57" hidden="1" customHeight="1">
      <c r="A278" s="93">
        <v>1276</v>
      </c>
      <c r="B278" s="131" t="s">
        <v>1390</v>
      </c>
      <c r="C278" s="124" t="s">
        <v>1391</v>
      </c>
      <c r="D278" s="125" t="s">
        <v>224</v>
      </c>
      <c r="E278" s="126" t="s">
        <v>1392</v>
      </c>
      <c r="F278" s="127" t="s">
        <v>78</v>
      </c>
      <c r="G278" s="127" t="s">
        <v>77</v>
      </c>
      <c r="H278" s="128" t="s">
        <v>79</v>
      </c>
      <c r="I278" s="129" t="s">
        <v>184</v>
      </c>
      <c r="J278" s="64" t="s">
        <v>1392</v>
      </c>
      <c r="K278" s="129" t="s">
        <v>1393</v>
      </c>
      <c r="L278" s="64"/>
      <c r="M278" s="64" t="s">
        <v>2</v>
      </c>
      <c r="N278" s="130" t="s">
        <v>91</v>
      </c>
      <c r="O278" s="64" t="s">
        <v>85</v>
      </c>
      <c r="P278" s="129" t="str" cm="1">
        <f t="array" ref="P278">_xlfn.TEXTJOIN(", ", TRUE, IF('HABILITADOS Y RECHAZADOS LOTE 1'!$Q278:$AN278="SI",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278" s="96" t="s">
        <v>2</v>
      </c>
      <c r="R278" s="96" t="s">
        <v>2</v>
      </c>
      <c r="S278" s="96" t="s">
        <v>2</v>
      </c>
      <c r="T278" s="96" t="s">
        <v>2</v>
      </c>
      <c r="U278" s="96" t="s">
        <v>2</v>
      </c>
      <c r="V278" s="96" t="s">
        <v>2</v>
      </c>
      <c r="W278" s="96" t="s">
        <v>2</v>
      </c>
      <c r="X278" s="96" t="s">
        <v>2</v>
      </c>
      <c r="Y278" s="96" t="s">
        <v>2</v>
      </c>
      <c r="Z278" s="96" t="s">
        <v>2</v>
      </c>
      <c r="AA278" s="96" t="s">
        <v>2</v>
      </c>
      <c r="AB278" s="96" t="s">
        <v>2</v>
      </c>
      <c r="AC278" s="96" t="s">
        <v>2</v>
      </c>
      <c r="AD278" s="96" t="s">
        <v>2</v>
      </c>
      <c r="AE278" s="96" t="s">
        <v>2</v>
      </c>
      <c r="AF278" s="96" t="s">
        <v>2</v>
      </c>
      <c r="AG278" s="96" t="s">
        <v>2</v>
      </c>
      <c r="AH278" s="96" t="s">
        <v>2</v>
      </c>
      <c r="AI278" s="96" t="s">
        <v>2</v>
      </c>
      <c r="AJ278" s="96" t="s">
        <v>2</v>
      </c>
      <c r="AK278" s="96" t="s">
        <v>2</v>
      </c>
      <c r="AL278" s="96" t="s">
        <v>2</v>
      </c>
      <c r="AM278" s="96" t="s">
        <v>2</v>
      </c>
      <c r="AN278" s="96" t="s">
        <v>2</v>
      </c>
      <c r="AO278" s="96" t="s">
        <v>1</v>
      </c>
      <c r="AP278" s="96" t="s">
        <v>1</v>
      </c>
      <c r="AQ278" s="96" t="s">
        <v>1</v>
      </c>
      <c r="AR278" s="96" t="s">
        <v>1</v>
      </c>
      <c r="AS278" s="96" t="s">
        <v>1</v>
      </c>
      <c r="AT278" s="96" t="s">
        <v>1</v>
      </c>
      <c r="AU278" s="96" t="s">
        <v>2</v>
      </c>
      <c r="AV278" s="96" t="s">
        <v>1</v>
      </c>
      <c r="AW278" s="96" t="s">
        <v>92</v>
      </c>
      <c r="AX278" s="98">
        <v>6</v>
      </c>
      <c r="AY278" s="98">
        <v>6</v>
      </c>
      <c r="AZ278" s="98">
        <v>0</v>
      </c>
      <c r="BA278" s="98">
        <v>0</v>
      </c>
      <c r="BB278" s="98">
        <v>0</v>
      </c>
      <c r="BC278" s="98">
        <v>0</v>
      </c>
      <c r="BD278" s="98">
        <v>0</v>
      </c>
      <c r="BE278" s="98">
        <v>0</v>
      </c>
      <c r="BF278" s="98">
        <v>0</v>
      </c>
      <c r="BG278" s="98">
        <v>0.25</v>
      </c>
      <c r="BH278" s="98">
        <v>10</v>
      </c>
      <c r="BI278" s="98" cm="1">
        <f t="array" ref="BI278">SUM(IF('HABILITADOS Y RECHAZADOS LOTE 1'!$AX278:$BH278&lt;&gt;"", 'HABILITADOS Y RECHAZADOS LOTE 1'!$AX278:$BH278, 0))</f>
        <v>22.25</v>
      </c>
      <c r="BJ278" s="98" t="s">
        <v>132</v>
      </c>
      <c r="BK278" s="98" t="s">
        <v>85</v>
      </c>
      <c r="BL278" s="117" t="s">
        <v>85</v>
      </c>
    </row>
    <row r="279" spans="1:64" s="52" customFormat="1" ht="270.75" hidden="1" customHeight="1">
      <c r="A279" s="93">
        <v>1277</v>
      </c>
      <c r="B279" s="143" t="s">
        <v>1394</v>
      </c>
      <c r="C279" s="142" t="s">
        <v>1395</v>
      </c>
      <c r="D279" s="127" t="s">
        <v>224</v>
      </c>
      <c r="E279" s="142" t="s">
        <v>1396</v>
      </c>
      <c r="F279" s="127"/>
      <c r="G279" s="127"/>
      <c r="H279" s="144" t="s">
        <v>83</v>
      </c>
      <c r="I279" s="134" t="s">
        <v>1182</v>
      </c>
      <c r="J279" s="133" t="s">
        <v>1397</v>
      </c>
      <c r="K279" s="143"/>
      <c r="L279" s="64"/>
      <c r="M279" s="64" t="s">
        <v>85</v>
      </c>
      <c r="N279" s="144" t="s">
        <v>83</v>
      </c>
      <c r="O279" s="134" t="s">
        <v>1182</v>
      </c>
      <c r="P279" s="64" t="s">
        <v>85</v>
      </c>
      <c r="Q279" s="96" t="s">
        <v>1</v>
      </c>
      <c r="R279" s="96" t="s">
        <v>1</v>
      </c>
      <c r="S279" s="96" t="s">
        <v>1</v>
      </c>
      <c r="T279" s="96" t="s">
        <v>1</v>
      </c>
      <c r="U279" s="96" t="s">
        <v>1</v>
      </c>
      <c r="V279" s="96" t="s">
        <v>1</v>
      </c>
      <c r="W279" s="96" t="s">
        <v>1</v>
      </c>
      <c r="X279" s="96" t="s">
        <v>1</v>
      </c>
      <c r="Y279" s="96" t="s">
        <v>1</v>
      </c>
      <c r="Z279" s="96" t="s">
        <v>1</v>
      </c>
      <c r="AA279" s="96" t="s">
        <v>1</v>
      </c>
      <c r="AB279" s="96" t="s">
        <v>1</v>
      </c>
      <c r="AC279" s="96" t="s">
        <v>1</v>
      </c>
      <c r="AD279" s="96" t="s">
        <v>1</v>
      </c>
      <c r="AE279" s="96" t="s">
        <v>1</v>
      </c>
      <c r="AF279" s="96" t="s">
        <v>1</v>
      </c>
      <c r="AG279" s="96" t="s">
        <v>1</v>
      </c>
      <c r="AH279" s="96" t="s">
        <v>1</v>
      </c>
      <c r="AI279" s="96" t="s">
        <v>1</v>
      </c>
      <c r="AJ279" s="96" t="s">
        <v>1</v>
      </c>
      <c r="AK279" s="96" t="s">
        <v>1</v>
      </c>
      <c r="AL279" s="96" t="s">
        <v>1</v>
      </c>
      <c r="AM279" s="96" t="s">
        <v>1</v>
      </c>
      <c r="AN279" s="96" t="s">
        <v>1</v>
      </c>
      <c r="AO279" s="96"/>
      <c r="AP279" s="96"/>
      <c r="AQ279" s="96"/>
      <c r="AR279" s="96"/>
      <c r="AS279" s="96"/>
      <c r="AT279" s="96"/>
      <c r="AU279" s="96"/>
      <c r="AV279" s="96"/>
      <c r="AW279" s="96" t="s">
        <v>650</v>
      </c>
      <c r="AX279" s="98"/>
      <c r="AY279" s="98"/>
      <c r="AZ279" s="98"/>
      <c r="BA279" s="98"/>
      <c r="BB279" s="98"/>
      <c r="BC279" s="98"/>
      <c r="BD279" s="98"/>
      <c r="BE279" s="98"/>
      <c r="BF279" s="98"/>
      <c r="BG279" s="98"/>
      <c r="BH279" s="98"/>
      <c r="BI279" s="98" cm="1">
        <f t="array" ref="BI279">SUM(IF('HABILITADOS Y RECHAZADOS LOTE 1'!$AX279:$BH279&lt;&gt;"", 'HABILITADOS Y RECHAZADOS LOTE 1'!$AX279:$BH279, 0))</f>
        <v>0</v>
      </c>
      <c r="BJ279" s="98" t="s">
        <v>784</v>
      </c>
      <c r="BK279" s="98" t="s">
        <v>85</v>
      </c>
      <c r="BL279" s="117" t="s">
        <v>85</v>
      </c>
    </row>
    <row r="280" spans="1:64" ht="213.75" hidden="1" customHeight="1">
      <c r="A280" s="105">
        <v>1278</v>
      </c>
      <c r="B280" s="123" t="s">
        <v>1214</v>
      </c>
      <c r="C280" s="124" t="s">
        <v>1398</v>
      </c>
      <c r="D280" s="132" t="s">
        <v>224</v>
      </c>
      <c r="E280" s="124" t="s">
        <v>1399</v>
      </c>
      <c r="F280" s="127"/>
      <c r="G280" s="127"/>
      <c r="H280" s="144" t="s">
        <v>83</v>
      </c>
      <c r="I280" s="134" t="s">
        <v>1182</v>
      </c>
      <c r="J280" s="146" t="s">
        <v>1400</v>
      </c>
      <c r="K280" s="123"/>
      <c r="L280" s="125"/>
      <c r="M280" s="125" t="s">
        <v>85</v>
      </c>
      <c r="N280" s="144" t="s">
        <v>83</v>
      </c>
      <c r="O280" s="134" t="s">
        <v>1182</v>
      </c>
      <c r="P280" s="125" t="s">
        <v>85</v>
      </c>
      <c r="Q280" s="94" t="s">
        <v>1</v>
      </c>
      <c r="R280" s="94" t="s">
        <v>1</v>
      </c>
      <c r="S280" s="94" t="s">
        <v>1</v>
      </c>
      <c r="T280" s="94" t="s">
        <v>1</v>
      </c>
      <c r="U280" s="94" t="s">
        <v>1</v>
      </c>
      <c r="V280" s="94" t="s">
        <v>1</v>
      </c>
      <c r="W280" s="94" t="s">
        <v>1</v>
      </c>
      <c r="X280" s="94" t="s">
        <v>1</v>
      </c>
      <c r="Y280" s="94" t="s">
        <v>1</v>
      </c>
      <c r="Z280" s="94" t="s">
        <v>1</v>
      </c>
      <c r="AA280" s="94" t="s">
        <v>1</v>
      </c>
      <c r="AB280" s="94" t="s">
        <v>1</v>
      </c>
      <c r="AC280" s="94" t="s">
        <v>1</v>
      </c>
      <c r="AD280" s="94" t="s">
        <v>1</v>
      </c>
      <c r="AE280" s="94" t="s">
        <v>1</v>
      </c>
      <c r="AF280" s="94" t="s">
        <v>1</v>
      </c>
      <c r="AG280" s="94" t="s">
        <v>1</v>
      </c>
      <c r="AH280" s="94" t="s">
        <v>1</v>
      </c>
      <c r="AI280" s="94" t="s">
        <v>1</v>
      </c>
      <c r="AJ280" s="94" t="s">
        <v>1</v>
      </c>
      <c r="AK280" s="94" t="s">
        <v>1</v>
      </c>
      <c r="AL280" s="94" t="s">
        <v>1</v>
      </c>
      <c r="AM280" s="94" t="s">
        <v>1</v>
      </c>
      <c r="AN280" s="94" t="s">
        <v>1</v>
      </c>
      <c r="AO280" s="94"/>
      <c r="AP280" s="94"/>
      <c r="AQ280" s="94"/>
      <c r="AR280" s="94"/>
      <c r="AS280" s="94"/>
      <c r="AT280" s="94"/>
      <c r="AU280" s="94"/>
      <c r="AV280" s="94"/>
      <c r="AW280" s="94" t="s">
        <v>650</v>
      </c>
      <c r="AX280" s="107"/>
      <c r="AY280" s="107"/>
      <c r="AZ280" s="107"/>
      <c r="BA280" s="107"/>
      <c r="BB280" s="107"/>
      <c r="BC280" s="107"/>
      <c r="BD280" s="107"/>
      <c r="BE280" s="107"/>
      <c r="BF280" s="107"/>
      <c r="BG280" s="107"/>
      <c r="BH280" s="107"/>
      <c r="BI280" s="107" cm="1">
        <f t="array" ref="BI280">SUM(IF('HABILITADOS Y RECHAZADOS LOTE 1'!$AX280:$BH280&lt;&gt;"", 'HABILITADOS Y RECHAZADOS LOTE 1'!$AX280:$BH280, 0))</f>
        <v>0</v>
      </c>
      <c r="BJ280" s="107" t="s">
        <v>784</v>
      </c>
      <c r="BK280" s="107" t="s">
        <v>85</v>
      </c>
      <c r="BL280" s="117" t="s">
        <v>85</v>
      </c>
    </row>
    <row r="281" spans="1:64" s="52" customFormat="1" ht="228" hidden="1" customHeight="1">
      <c r="A281" s="93">
        <v>1279</v>
      </c>
      <c r="B281" s="143" t="s">
        <v>1401</v>
      </c>
      <c r="C281" s="142" t="s">
        <v>1402</v>
      </c>
      <c r="D281" s="127" t="s">
        <v>224</v>
      </c>
      <c r="E281" s="142" t="s">
        <v>1403</v>
      </c>
      <c r="F281" s="127"/>
      <c r="G281" s="127"/>
      <c r="H281" s="144" t="s">
        <v>83</v>
      </c>
      <c r="I281" s="134" t="s">
        <v>1182</v>
      </c>
      <c r="J281" s="133" t="s">
        <v>1403</v>
      </c>
      <c r="K281" s="143"/>
      <c r="L281" s="64"/>
      <c r="M281" s="64" t="s">
        <v>85</v>
      </c>
      <c r="N281" s="144" t="s">
        <v>83</v>
      </c>
      <c r="O281" s="134" t="s">
        <v>1182</v>
      </c>
      <c r="P281" s="64" t="s">
        <v>85</v>
      </c>
      <c r="Q281" s="96" t="s">
        <v>1</v>
      </c>
      <c r="R281" s="96" t="s">
        <v>1</v>
      </c>
      <c r="S281" s="96" t="s">
        <v>1</v>
      </c>
      <c r="T281" s="96" t="s">
        <v>1</v>
      </c>
      <c r="U281" s="96" t="s">
        <v>1</v>
      </c>
      <c r="V281" s="96" t="s">
        <v>1</v>
      </c>
      <c r="W281" s="96" t="s">
        <v>1</v>
      </c>
      <c r="X281" s="96" t="s">
        <v>1</v>
      </c>
      <c r="Y281" s="96" t="s">
        <v>1</v>
      </c>
      <c r="Z281" s="96" t="s">
        <v>1</v>
      </c>
      <c r="AA281" s="96" t="s">
        <v>1</v>
      </c>
      <c r="AB281" s="96" t="s">
        <v>1</v>
      </c>
      <c r="AC281" s="96" t="s">
        <v>1</v>
      </c>
      <c r="AD281" s="96" t="s">
        <v>1</v>
      </c>
      <c r="AE281" s="96" t="s">
        <v>1</v>
      </c>
      <c r="AF281" s="96" t="s">
        <v>1</v>
      </c>
      <c r="AG281" s="96" t="s">
        <v>1</v>
      </c>
      <c r="AH281" s="96" t="s">
        <v>1</v>
      </c>
      <c r="AI281" s="96" t="s">
        <v>1</v>
      </c>
      <c r="AJ281" s="96" t="s">
        <v>1</v>
      </c>
      <c r="AK281" s="96" t="s">
        <v>1</v>
      </c>
      <c r="AL281" s="96" t="s">
        <v>1</v>
      </c>
      <c r="AM281" s="96" t="s">
        <v>1</v>
      </c>
      <c r="AN281" s="96" t="s">
        <v>1</v>
      </c>
      <c r="AO281" s="96"/>
      <c r="AP281" s="96"/>
      <c r="AQ281" s="96"/>
      <c r="AR281" s="96"/>
      <c r="AS281" s="96"/>
      <c r="AT281" s="96"/>
      <c r="AU281" s="96"/>
      <c r="AV281" s="96"/>
      <c r="AW281" s="96" t="s">
        <v>650</v>
      </c>
      <c r="AX281" s="98"/>
      <c r="AY281" s="98"/>
      <c r="AZ281" s="98"/>
      <c r="BA281" s="98"/>
      <c r="BB281" s="98"/>
      <c r="BC281" s="98"/>
      <c r="BD281" s="98"/>
      <c r="BE281" s="98"/>
      <c r="BF281" s="98"/>
      <c r="BG281" s="98"/>
      <c r="BH281" s="98"/>
      <c r="BI281" s="98" cm="1">
        <f t="array" ref="BI281">SUM(IF('HABILITADOS Y RECHAZADOS LOTE 1'!$AX281:$BH281&lt;&gt;"", 'HABILITADOS Y RECHAZADOS LOTE 1'!$AX281:$BH281, 0))</f>
        <v>0</v>
      </c>
      <c r="BJ281" s="98" t="s">
        <v>784</v>
      </c>
      <c r="BK281" s="98" t="s">
        <v>85</v>
      </c>
      <c r="BL281" s="117" t="s">
        <v>85</v>
      </c>
    </row>
    <row r="282" spans="1:64" s="52" customFormat="1" ht="185.25" hidden="1" customHeight="1">
      <c r="A282" s="93">
        <v>1280</v>
      </c>
      <c r="B282" s="134" t="s">
        <v>1195</v>
      </c>
      <c r="C282" s="142" t="s">
        <v>1404</v>
      </c>
      <c r="D282" s="127" t="s">
        <v>224</v>
      </c>
      <c r="E282" s="142" t="s">
        <v>1405</v>
      </c>
      <c r="F282" s="127"/>
      <c r="G282" s="127"/>
      <c r="H282" s="144" t="s">
        <v>83</v>
      </c>
      <c r="I282" s="134" t="s">
        <v>1182</v>
      </c>
      <c r="J282" s="133" t="s">
        <v>1405</v>
      </c>
      <c r="K282" s="143"/>
      <c r="L282" s="64"/>
      <c r="M282" s="64" t="s">
        <v>85</v>
      </c>
      <c r="N282" s="144" t="s">
        <v>83</v>
      </c>
      <c r="O282" s="134" t="s">
        <v>1182</v>
      </c>
      <c r="P282" s="64" t="s">
        <v>85</v>
      </c>
      <c r="Q282" s="96" t="s">
        <v>1</v>
      </c>
      <c r="R282" s="96" t="s">
        <v>1</v>
      </c>
      <c r="S282" s="96" t="s">
        <v>1</v>
      </c>
      <c r="T282" s="96" t="s">
        <v>1</v>
      </c>
      <c r="U282" s="96" t="s">
        <v>1</v>
      </c>
      <c r="V282" s="96" t="s">
        <v>1</v>
      </c>
      <c r="W282" s="96" t="s">
        <v>1</v>
      </c>
      <c r="X282" s="96" t="s">
        <v>1</v>
      </c>
      <c r="Y282" s="96" t="s">
        <v>1</v>
      </c>
      <c r="Z282" s="96" t="s">
        <v>1</v>
      </c>
      <c r="AA282" s="96" t="s">
        <v>1</v>
      </c>
      <c r="AB282" s="96" t="s">
        <v>1</v>
      </c>
      <c r="AC282" s="96" t="s">
        <v>1</v>
      </c>
      <c r="AD282" s="96" t="s">
        <v>1</v>
      </c>
      <c r="AE282" s="96" t="s">
        <v>1</v>
      </c>
      <c r="AF282" s="96" t="s">
        <v>1</v>
      </c>
      <c r="AG282" s="96" t="s">
        <v>1</v>
      </c>
      <c r="AH282" s="96" t="s">
        <v>1</v>
      </c>
      <c r="AI282" s="96" t="s">
        <v>1</v>
      </c>
      <c r="AJ282" s="96" t="s">
        <v>1</v>
      </c>
      <c r="AK282" s="96" t="s">
        <v>1</v>
      </c>
      <c r="AL282" s="96" t="s">
        <v>1</v>
      </c>
      <c r="AM282" s="96" t="s">
        <v>1</v>
      </c>
      <c r="AN282" s="96" t="s">
        <v>1</v>
      </c>
      <c r="AO282" s="96"/>
      <c r="AP282" s="96"/>
      <c r="AQ282" s="96"/>
      <c r="AR282" s="96"/>
      <c r="AS282" s="96"/>
      <c r="AT282" s="96"/>
      <c r="AU282" s="96"/>
      <c r="AV282" s="96"/>
      <c r="AW282" s="96" t="s">
        <v>650</v>
      </c>
      <c r="AX282" s="98"/>
      <c r="AY282" s="98"/>
      <c r="AZ282" s="98"/>
      <c r="BA282" s="98"/>
      <c r="BB282" s="98"/>
      <c r="BC282" s="98"/>
      <c r="BD282" s="98"/>
      <c r="BE282" s="98"/>
      <c r="BF282" s="98"/>
      <c r="BG282" s="98"/>
      <c r="BH282" s="98"/>
      <c r="BI282" s="98" cm="1">
        <f t="array" ref="BI282">SUM(IF('HABILITADOS Y RECHAZADOS LOTE 1'!$AX282:$BH282&lt;&gt;"", 'HABILITADOS Y RECHAZADOS LOTE 1'!$AX282:$BH282, 0))</f>
        <v>0</v>
      </c>
      <c r="BJ282" s="98" t="s">
        <v>784</v>
      </c>
      <c r="BK282" s="98" t="s">
        <v>85</v>
      </c>
      <c r="BL282" s="117" t="s">
        <v>85</v>
      </c>
    </row>
    <row r="283" spans="1:64" s="52" customFormat="1" ht="242.25" hidden="1" customHeight="1">
      <c r="A283" s="93">
        <v>1281</v>
      </c>
      <c r="B283" s="143" t="s">
        <v>1361</v>
      </c>
      <c r="C283" s="124" t="s">
        <v>1406</v>
      </c>
      <c r="D283" s="125" t="s">
        <v>224</v>
      </c>
      <c r="E283" s="126" t="s">
        <v>1407</v>
      </c>
      <c r="F283" s="127" t="s">
        <v>77</v>
      </c>
      <c r="G283" s="127" t="s">
        <v>77</v>
      </c>
      <c r="H283" s="128" t="s">
        <v>79</v>
      </c>
      <c r="I283" s="129" t="s">
        <v>1408</v>
      </c>
      <c r="J283" s="64" t="s">
        <v>1407</v>
      </c>
      <c r="K283" s="129" t="s">
        <v>1409</v>
      </c>
      <c r="L283" s="64" t="s">
        <v>1</v>
      </c>
      <c r="M283" s="64" t="s">
        <v>2</v>
      </c>
      <c r="N283" s="130" t="s">
        <v>147</v>
      </c>
      <c r="O283" s="129" t="s">
        <v>1410</v>
      </c>
      <c r="P283" s="129" t="str" cm="1">
        <f t="array" ref="P283">_xlfn.TEXTJOIN(", ", TRUE, IF('HABILITADOS Y RECHAZADOS LOTE 1'!$Q283:$AN283="SI", "'"&amp;'HABILITADOS Y RECHAZADOS LOTE 1'!$Q$2:$AN$2&amp;"'", ""))</f>
        <v>'Carnes Frescas (Refrigeradas o Congeladas)', 'Huevos', 'Cereales y derivados', 'Alimentos manufacturados', 'Frutas frescas', 'Galletas', 'Productos de panificación', 'Grasas, aceites y derivados', 'Lácteos no fermentados', 'Lácteos fermentados', 'Quesos', 'Leguminosas y derivados', 'Verduras, hortalizas y derivados'</v>
      </c>
      <c r="Q283" s="96" t="s">
        <v>1</v>
      </c>
      <c r="R283" s="96" t="s">
        <v>2</v>
      </c>
      <c r="S283" s="96" t="s">
        <v>1</v>
      </c>
      <c r="T283" s="96" t="s">
        <v>2</v>
      </c>
      <c r="U283" s="96" t="s">
        <v>2</v>
      </c>
      <c r="V283" s="96" t="s">
        <v>2</v>
      </c>
      <c r="W283" s="96" t="s">
        <v>1</v>
      </c>
      <c r="X283" s="96" t="s">
        <v>1</v>
      </c>
      <c r="Y283" s="96" t="s">
        <v>1</v>
      </c>
      <c r="Z283" s="96" t="s">
        <v>1</v>
      </c>
      <c r="AA283" s="96" t="s">
        <v>2</v>
      </c>
      <c r="AB283" s="96" t="s">
        <v>1</v>
      </c>
      <c r="AC283" s="96" t="s">
        <v>1</v>
      </c>
      <c r="AD283" s="96" t="s">
        <v>2</v>
      </c>
      <c r="AE283" s="96" t="s">
        <v>2</v>
      </c>
      <c r="AF283" s="96" t="s">
        <v>2</v>
      </c>
      <c r="AG283" s="96" t="s">
        <v>2</v>
      </c>
      <c r="AH283" s="96" t="s">
        <v>2</v>
      </c>
      <c r="AI283" s="96" t="s">
        <v>2</v>
      </c>
      <c r="AJ283" s="96" t="s">
        <v>2</v>
      </c>
      <c r="AK283" s="96" t="s">
        <v>1</v>
      </c>
      <c r="AL283" s="96" t="s">
        <v>1</v>
      </c>
      <c r="AM283" s="96" t="s">
        <v>2</v>
      </c>
      <c r="AN283" s="96" t="s">
        <v>1</v>
      </c>
      <c r="AO283" s="96" t="s">
        <v>1</v>
      </c>
      <c r="AP283" s="96" t="s">
        <v>1</v>
      </c>
      <c r="AQ283" s="96" t="s">
        <v>1</v>
      </c>
      <c r="AR283" s="96" t="s">
        <v>1</v>
      </c>
      <c r="AS283" s="96" t="s">
        <v>1</v>
      </c>
      <c r="AT283" s="96" t="s">
        <v>1</v>
      </c>
      <c r="AU283" s="96" t="s">
        <v>2</v>
      </c>
      <c r="AV283" s="96" t="s">
        <v>1</v>
      </c>
      <c r="AW283" s="96" t="s">
        <v>92</v>
      </c>
      <c r="AX283" s="98">
        <v>6</v>
      </c>
      <c r="AY283" s="98">
        <v>6</v>
      </c>
      <c r="AZ283" s="98">
        <v>0</v>
      </c>
      <c r="BA283" s="98">
        <v>0</v>
      </c>
      <c r="BB283" s="98">
        <v>0</v>
      </c>
      <c r="BC283" s="98">
        <v>10</v>
      </c>
      <c r="BD283" s="98">
        <v>0</v>
      </c>
      <c r="BE283" s="98">
        <v>0</v>
      </c>
      <c r="BF283" s="98">
        <v>0</v>
      </c>
      <c r="BG283" s="98">
        <v>0.25</v>
      </c>
      <c r="BH283" s="98">
        <v>10</v>
      </c>
      <c r="BI283" s="98" cm="1">
        <f t="array" ref="BI283">SUM(IF('HABILITADOS Y RECHAZADOS LOTE 1'!$AX283:$BH283&lt;&gt;"", 'HABILITADOS Y RECHAZADOS LOTE 1'!$AX283:$BH283, 0))</f>
        <v>32.25</v>
      </c>
      <c r="BJ283" s="98" t="s">
        <v>132</v>
      </c>
      <c r="BK283" s="98" t="s">
        <v>85</v>
      </c>
      <c r="BL283" s="117" t="s">
        <v>85</v>
      </c>
    </row>
    <row r="284" spans="1:64" s="52" customFormat="1" ht="228" hidden="1" customHeight="1">
      <c r="A284" s="93">
        <v>1282</v>
      </c>
      <c r="B284" s="143" t="s">
        <v>1411</v>
      </c>
      <c r="C284" s="124" t="s">
        <v>1412</v>
      </c>
      <c r="D284" s="125"/>
      <c r="E284" s="126" t="s">
        <v>1413</v>
      </c>
      <c r="F284" s="127" t="s">
        <v>77</v>
      </c>
      <c r="G284" s="127" t="s">
        <v>77</v>
      </c>
      <c r="H284" s="128" t="s">
        <v>79</v>
      </c>
      <c r="I284" s="129" t="s">
        <v>1414</v>
      </c>
      <c r="J284" s="64" t="s">
        <v>1413</v>
      </c>
      <c r="K284" s="129" t="s">
        <v>1415</v>
      </c>
      <c r="L284" s="64" t="s">
        <v>1</v>
      </c>
      <c r="M284" s="64" t="s">
        <v>2</v>
      </c>
      <c r="N284" s="130" t="s">
        <v>91</v>
      </c>
      <c r="O284" s="64" t="s">
        <v>85</v>
      </c>
      <c r="P284" s="129" t="str" cm="1">
        <f t="array" ref="P284">_xlfn.TEXTJOIN(", ", TRUE, IF('HABILITADOS Y RECHAZADOS LOTE 1'!$Q284:$AN284="SI", 'HABILITADOS Y RECHAZADOS LOTE 1'!$Q$2:$AN$2, ""))</f>
        <v>Alimentos nativos, Huevos, Frutas frescas</v>
      </c>
      <c r="Q284" s="96" t="s">
        <v>2</v>
      </c>
      <c r="R284" s="96" t="s">
        <v>1</v>
      </c>
      <c r="S284" s="96" t="s">
        <v>1</v>
      </c>
      <c r="T284" s="96" t="s">
        <v>2</v>
      </c>
      <c r="U284" s="96" t="s">
        <v>1</v>
      </c>
      <c r="V284" s="96" t="s">
        <v>1</v>
      </c>
      <c r="W284" s="96" t="s">
        <v>1</v>
      </c>
      <c r="X284" s="96" t="s">
        <v>1</v>
      </c>
      <c r="Y284" s="96" t="s">
        <v>1</v>
      </c>
      <c r="Z284" s="96" t="s">
        <v>1</v>
      </c>
      <c r="AA284" s="96" t="s">
        <v>2</v>
      </c>
      <c r="AB284" s="96" t="s">
        <v>1</v>
      </c>
      <c r="AC284" s="96" t="s">
        <v>1</v>
      </c>
      <c r="AD284" s="96" t="s">
        <v>1</v>
      </c>
      <c r="AE284" s="96" t="s">
        <v>1</v>
      </c>
      <c r="AF284" s="96" t="s">
        <v>1</v>
      </c>
      <c r="AG284" s="96" t="s">
        <v>1</v>
      </c>
      <c r="AH284" s="96" t="s">
        <v>1</v>
      </c>
      <c r="AI284" s="96" t="s">
        <v>1</v>
      </c>
      <c r="AJ284" s="96" t="s">
        <v>1</v>
      </c>
      <c r="AK284" s="96" t="s">
        <v>1</v>
      </c>
      <c r="AL284" s="96" t="s">
        <v>1</v>
      </c>
      <c r="AM284" s="96" t="s">
        <v>1</v>
      </c>
      <c r="AN284" s="96" t="s">
        <v>1</v>
      </c>
      <c r="AO284" s="96" t="s">
        <v>1</v>
      </c>
      <c r="AP284" s="96" t="s">
        <v>1</v>
      </c>
      <c r="AQ284" s="96" t="s">
        <v>1</v>
      </c>
      <c r="AR284" s="96" t="s">
        <v>1</v>
      </c>
      <c r="AS284" s="96" t="s">
        <v>1</v>
      </c>
      <c r="AT284" s="96" t="s">
        <v>1</v>
      </c>
      <c r="AU284" s="96" t="s">
        <v>2</v>
      </c>
      <c r="AV284" s="96" t="s">
        <v>1</v>
      </c>
      <c r="AW284" s="96" t="s">
        <v>92</v>
      </c>
      <c r="AX284" s="98">
        <v>0</v>
      </c>
      <c r="AY284" s="98">
        <v>0</v>
      </c>
      <c r="AZ284" s="98">
        <v>0</v>
      </c>
      <c r="BA284" s="98">
        <v>0</v>
      </c>
      <c r="BB284" s="98">
        <v>0</v>
      </c>
      <c r="BC284" s="98">
        <v>0</v>
      </c>
      <c r="BD284" s="98">
        <v>0</v>
      </c>
      <c r="BE284" s="98">
        <v>0</v>
      </c>
      <c r="BF284" s="98">
        <v>0</v>
      </c>
      <c r="BG284" s="98">
        <v>0.25</v>
      </c>
      <c r="BH284" s="98">
        <v>0</v>
      </c>
      <c r="BI284" s="98" cm="1">
        <f t="array" ref="BI284">SUM(IF('HABILITADOS Y RECHAZADOS LOTE 1'!$AX284:$BH284&lt;&gt;"", 'HABILITADOS Y RECHAZADOS LOTE 1'!$AX284:$BH284, 0))</f>
        <v>0.25</v>
      </c>
      <c r="BJ284" s="98" t="s">
        <v>229</v>
      </c>
      <c r="BK284" s="98" t="s">
        <v>85</v>
      </c>
      <c r="BL284" s="117" t="s">
        <v>85</v>
      </c>
    </row>
    <row r="285" spans="1:64" s="52" customFormat="1" ht="299.25" hidden="1" customHeight="1">
      <c r="A285" s="108">
        <v>1283</v>
      </c>
      <c r="B285" s="139" t="s">
        <v>1416</v>
      </c>
      <c r="C285" s="142" t="s">
        <v>1417</v>
      </c>
      <c r="D285" s="125" t="s">
        <v>224</v>
      </c>
      <c r="E285" s="126" t="s">
        <v>1418</v>
      </c>
      <c r="F285" s="136" t="s">
        <v>77</v>
      </c>
      <c r="G285" s="136" t="s">
        <v>1176</v>
      </c>
      <c r="H285" s="128" t="s">
        <v>79</v>
      </c>
      <c r="I285" s="134" t="s">
        <v>1419</v>
      </c>
      <c r="J285" s="133" t="s">
        <v>1418</v>
      </c>
      <c r="K285" s="134" t="s">
        <v>1420</v>
      </c>
      <c r="L285" s="64" t="s">
        <v>1</v>
      </c>
      <c r="M285" s="64" t="s">
        <v>2</v>
      </c>
      <c r="N285" s="130" t="s">
        <v>91</v>
      </c>
      <c r="O285" s="64" t="s">
        <v>85</v>
      </c>
      <c r="P285" s="129" t="str" cm="1">
        <f t="array" ref="P285">_xlfn.TEXTJOIN(", ", TRUE, IF('HABILITADOS Y RECHAZADOS LOTE 1'!$Q285:$AN285="SI", 'HABILITADOS Y RECHAZADOS LOTE 1'!$Q$2:$AN$2, ""))</f>
        <v>Productos azucarados</v>
      </c>
      <c r="Q285" s="96" t="s">
        <v>1</v>
      </c>
      <c r="R285" s="96" t="s">
        <v>1</v>
      </c>
      <c r="S285" s="96" t="s">
        <v>1</v>
      </c>
      <c r="T285" s="96" t="s">
        <v>1</v>
      </c>
      <c r="U285" s="96" t="s">
        <v>1</v>
      </c>
      <c r="V285" s="96" t="s">
        <v>1</v>
      </c>
      <c r="W285" s="96" t="s">
        <v>1</v>
      </c>
      <c r="X285" s="96" t="s">
        <v>1</v>
      </c>
      <c r="Y285" s="96" t="s">
        <v>1</v>
      </c>
      <c r="Z285" s="96" t="s">
        <v>1</v>
      </c>
      <c r="AA285" s="96" t="s">
        <v>1</v>
      </c>
      <c r="AB285" s="96" t="s">
        <v>1</v>
      </c>
      <c r="AC285" s="96" t="s">
        <v>1</v>
      </c>
      <c r="AD285" s="96" t="s">
        <v>1</v>
      </c>
      <c r="AE285" s="96" t="s">
        <v>1</v>
      </c>
      <c r="AF285" s="96" t="s">
        <v>1</v>
      </c>
      <c r="AG285" s="96" t="s">
        <v>1</v>
      </c>
      <c r="AH285" s="96" t="s">
        <v>1</v>
      </c>
      <c r="AI285" s="96" t="s">
        <v>1</v>
      </c>
      <c r="AJ285" s="96" t="s">
        <v>1</v>
      </c>
      <c r="AK285" s="96" t="s">
        <v>1</v>
      </c>
      <c r="AL285" s="96" t="s">
        <v>2</v>
      </c>
      <c r="AM285" s="96" t="s">
        <v>1</v>
      </c>
      <c r="AN285" s="96" t="s">
        <v>1</v>
      </c>
      <c r="AO285" s="96" t="s">
        <v>2</v>
      </c>
      <c r="AP285" s="96" t="s">
        <v>1</v>
      </c>
      <c r="AQ285" s="96" t="s">
        <v>1</v>
      </c>
      <c r="AR285" s="96" t="s">
        <v>1</v>
      </c>
      <c r="AS285" s="96" t="s">
        <v>1</v>
      </c>
      <c r="AT285" s="96" t="s">
        <v>2</v>
      </c>
      <c r="AU285" s="96" t="s">
        <v>2</v>
      </c>
      <c r="AV285" s="96" t="s">
        <v>1</v>
      </c>
      <c r="AW285" s="96" t="s">
        <v>92</v>
      </c>
      <c r="AX285" s="98">
        <v>6</v>
      </c>
      <c r="AY285" s="98">
        <v>0</v>
      </c>
      <c r="AZ285" s="98">
        <v>6</v>
      </c>
      <c r="BA285" s="98">
        <v>6</v>
      </c>
      <c r="BB285" s="98">
        <v>8</v>
      </c>
      <c r="BC285" s="98">
        <v>0</v>
      </c>
      <c r="BD285" s="98">
        <v>0</v>
      </c>
      <c r="BE285" s="98">
        <v>0</v>
      </c>
      <c r="BF285" s="98">
        <v>0.25</v>
      </c>
      <c r="BG285" s="98">
        <v>0.25</v>
      </c>
      <c r="BH285" s="98">
        <v>10</v>
      </c>
      <c r="BI285" s="98" cm="1">
        <f t="array" ref="BI285">SUM(IF('HABILITADOS Y RECHAZADOS LOTE 1'!$AX285:$BH285&lt;&gt;"", 'HABILITADOS Y RECHAZADOS LOTE 1'!$AX285:$BH285, 0))</f>
        <v>36.5</v>
      </c>
      <c r="BJ285" s="98" t="s">
        <v>132</v>
      </c>
      <c r="BK285" s="98" t="s">
        <v>85</v>
      </c>
      <c r="BL285" s="117" t="s">
        <v>85</v>
      </c>
    </row>
    <row r="286" spans="1:64" s="52" customFormat="1" ht="156.75" hidden="1" customHeight="1">
      <c r="A286" s="108">
        <v>1284</v>
      </c>
      <c r="B286" s="139" t="s">
        <v>1421</v>
      </c>
      <c r="C286" s="124" t="s">
        <v>1422</v>
      </c>
      <c r="D286" s="125" t="s">
        <v>224</v>
      </c>
      <c r="E286" s="126" t="s">
        <v>1423</v>
      </c>
      <c r="F286" s="136" t="s">
        <v>77</v>
      </c>
      <c r="G286" s="136" t="s">
        <v>78</v>
      </c>
      <c r="H286" s="128" t="s">
        <v>79</v>
      </c>
      <c r="I286" s="134" t="s">
        <v>1424</v>
      </c>
      <c r="J286" s="140" t="s">
        <v>1423</v>
      </c>
      <c r="K286" s="134" t="s">
        <v>1425</v>
      </c>
      <c r="L286" s="64" t="s">
        <v>1</v>
      </c>
      <c r="M286" s="64" t="s">
        <v>2</v>
      </c>
      <c r="N286" s="130" t="s">
        <v>83</v>
      </c>
      <c r="O286" s="129" t="s">
        <v>1426</v>
      </c>
      <c r="P286" s="64" t="s">
        <v>85</v>
      </c>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8"/>
      <c r="AY286" s="98"/>
      <c r="AZ286" s="98"/>
      <c r="BA286" s="98"/>
      <c r="BB286" s="98"/>
      <c r="BC286" s="98"/>
      <c r="BD286" s="98"/>
      <c r="BE286" s="98"/>
      <c r="BF286" s="98"/>
      <c r="BG286" s="98"/>
      <c r="BH286" s="98"/>
      <c r="BI286" s="98" cm="1">
        <f t="array" ref="BI286">SUM(IF('HABILITADOS Y RECHAZADOS LOTE 1'!$AX286:$BH286&lt;&gt;"", 'HABILITADOS Y RECHAZADOS LOTE 1'!$AX286:$BH286, 0))</f>
        <v>0</v>
      </c>
      <c r="BJ286" s="98" t="s">
        <v>229</v>
      </c>
      <c r="BK286" s="98" t="s">
        <v>85</v>
      </c>
      <c r="BL286" s="117" t="s">
        <v>85</v>
      </c>
    </row>
    <row r="287" spans="1:64" s="52" customFormat="1" ht="185.25" hidden="1" customHeight="1">
      <c r="A287" s="93">
        <v>1285</v>
      </c>
      <c r="B287" s="134" t="s">
        <v>1195</v>
      </c>
      <c r="C287" s="142" t="s">
        <v>1427</v>
      </c>
      <c r="D287" s="127" t="s">
        <v>224</v>
      </c>
      <c r="E287" s="142" t="s">
        <v>1428</v>
      </c>
      <c r="F287" s="127"/>
      <c r="G287" s="127"/>
      <c r="H287" s="144" t="s">
        <v>83</v>
      </c>
      <c r="I287" s="134" t="s">
        <v>1182</v>
      </c>
      <c r="J287" s="133" t="s">
        <v>1428</v>
      </c>
      <c r="K287" s="143"/>
      <c r="L287" s="64"/>
      <c r="M287" s="64" t="s">
        <v>85</v>
      </c>
      <c r="N287" s="144" t="s">
        <v>83</v>
      </c>
      <c r="O287" s="134" t="s">
        <v>1182</v>
      </c>
      <c r="P287" s="64" t="s">
        <v>85</v>
      </c>
      <c r="Q287" s="96" t="s">
        <v>1</v>
      </c>
      <c r="R287" s="96" t="s">
        <v>1</v>
      </c>
      <c r="S287" s="96" t="s">
        <v>1</v>
      </c>
      <c r="T287" s="96" t="s">
        <v>1</v>
      </c>
      <c r="U287" s="96" t="s">
        <v>1</v>
      </c>
      <c r="V287" s="96" t="s">
        <v>1</v>
      </c>
      <c r="W287" s="96" t="s">
        <v>1</v>
      </c>
      <c r="X287" s="96" t="s">
        <v>1</v>
      </c>
      <c r="Y287" s="96" t="s">
        <v>1</v>
      </c>
      <c r="Z287" s="96" t="s">
        <v>1</v>
      </c>
      <c r="AA287" s="96" t="s">
        <v>1</v>
      </c>
      <c r="AB287" s="96" t="s">
        <v>1</v>
      </c>
      <c r="AC287" s="96" t="s">
        <v>1</v>
      </c>
      <c r="AD287" s="96" t="s">
        <v>1</v>
      </c>
      <c r="AE287" s="96" t="s">
        <v>1</v>
      </c>
      <c r="AF287" s="96" t="s">
        <v>1</v>
      </c>
      <c r="AG287" s="96" t="s">
        <v>1</v>
      </c>
      <c r="AH287" s="96" t="s">
        <v>1</v>
      </c>
      <c r="AI287" s="96" t="s">
        <v>1</v>
      </c>
      <c r="AJ287" s="96" t="s">
        <v>1</v>
      </c>
      <c r="AK287" s="96" t="s">
        <v>1</v>
      </c>
      <c r="AL287" s="96" t="s">
        <v>1</v>
      </c>
      <c r="AM287" s="96" t="s">
        <v>1</v>
      </c>
      <c r="AN287" s="96" t="s">
        <v>1</v>
      </c>
      <c r="AO287" s="96"/>
      <c r="AP287" s="96"/>
      <c r="AQ287" s="96"/>
      <c r="AR287" s="96"/>
      <c r="AS287" s="96"/>
      <c r="AT287" s="96"/>
      <c r="AU287" s="96"/>
      <c r="AV287" s="96"/>
      <c r="AW287" s="96" t="s">
        <v>650</v>
      </c>
      <c r="AX287" s="98"/>
      <c r="AY287" s="98"/>
      <c r="AZ287" s="98"/>
      <c r="BA287" s="98"/>
      <c r="BB287" s="98"/>
      <c r="BC287" s="98"/>
      <c r="BD287" s="98"/>
      <c r="BE287" s="98"/>
      <c r="BF287" s="98"/>
      <c r="BG287" s="98"/>
      <c r="BH287" s="98"/>
      <c r="BI287" s="98" cm="1">
        <f t="array" ref="BI287">SUM(IF('HABILITADOS Y RECHAZADOS LOTE 1'!$AX287:$BH287&lt;&gt;"", 'HABILITADOS Y RECHAZADOS LOTE 1'!$AX287:$BH287, 0))</f>
        <v>0</v>
      </c>
      <c r="BJ287" s="98" t="s">
        <v>784</v>
      </c>
      <c r="BK287" s="98" t="s">
        <v>85</v>
      </c>
      <c r="BL287" s="117" t="s">
        <v>85</v>
      </c>
    </row>
    <row r="288" spans="1:64" ht="384.75" hidden="1" customHeight="1">
      <c r="A288" s="105">
        <v>1286</v>
      </c>
      <c r="B288" s="123" t="s">
        <v>1214</v>
      </c>
      <c r="C288" s="124" t="s">
        <v>1429</v>
      </c>
      <c r="D288" s="132" t="s">
        <v>224</v>
      </c>
      <c r="E288" s="124" t="s">
        <v>1430</v>
      </c>
      <c r="F288" s="127"/>
      <c r="G288" s="127"/>
      <c r="H288" s="144" t="s">
        <v>83</v>
      </c>
      <c r="I288" s="134" t="s">
        <v>1182</v>
      </c>
      <c r="J288" s="146" t="s">
        <v>1431</v>
      </c>
      <c r="K288" s="123"/>
      <c r="L288" s="125"/>
      <c r="M288" s="125" t="s">
        <v>85</v>
      </c>
      <c r="N288" s="144" t="s">
        <v>83</v>
      </c>
      <c r="O288" s="134" t="s">
        <v>1182</v>
      </c>
      <c r="P288" s="125" t="s">
        <v>85</v>
      </c>
      <c r="Q288" s="94" t="s">
        <v>1</v>
      </c>
      <c r="R288" s="94" t="s">
        <v>1</v>
      </c>
      <c r="S288" s="94" t="s">
        <v>1</v>
      </c>
      <c r="T288" s="94" t="s">
        <v>1</v>
      </c>
      <c r="U288" s="94" t="s">
        <v>1</v>
      </c>
      <c r="V288" s="94" t="s">
        <v>1</v>
      </c>
      <c r="W288" s="94" t="s">
        <v>1</v>
      </c>
      <c r="X288" s="94" t="s">
        <v>1</v>
      </c>
      <c r="Y288" s="94" t="s">
        <v>1</v>
      </c>
      <c r="Z288" s="94" t="s">
        <v>1</v>
      </c>
      <c r="AA288" s="94" t="s">
        <v>1</v>
      </c>
      <c r="AB288" s="94" t="s">
        <v>1</v>
      </c>
      <c r="AC288" s="94" t="s">
        <v>1</v>
      </c>
      <c r="AD288" s="94" t="s">
        <v>1</v>
      </c>
      <c r="AE288" s="94" t="s">
        <v>1</v>
      </c>
      <c r="AF288" s="94" t="s">
        <v>1</v>
      </c>
      <c r="AG288" s="94" t="s">
        <v>1</v>
      </c>
      <c r="AH288" s="94" t="s">
        <v>1</v>
      </c>
      <c r="AI288" s="94" t="s">
        <v>1</v>
      </c>
      <c r="AJ288" s="94" t="s">
        <v>1</v>
      </c>
      <c r="AK288" s="94" t="s">
        <v>1</v>
      </c>
      <c r="AL288" s="94" t="s">
        <v>1</v>
      </c>
      <c r="AM288" s="94" t="s">
        <v>1</v>
      </c>
      <c r="AN288" s="94" t="s">
        <v>1</v>
      </c>
      <c r="AO288" s="94"/>
      <c r="AP288" s="94"/>
      <c r="AQ288" s="94"/>
      <c r="AR288" s="94"/>
      <c r="AS288" s="94"/>
      <c r="AT288" s="94"/>
      <c r="AU288" s="94"/>
      <c r="AV288" s="94"/>
      <c r="AW288" s="94" t="s">
        <v>650</v>
      </c>
      <c r="AX288" s="107"/>
      <c r="AY288" s="107"/>
      <c r="AZ288" s="107"/>
      <c r="BA288" s="107"/>
      <c r="BB288" s="107"/>
      <c r="BC288" s="107"/>
      <c r="BD288" s="107"/>
      <c r="BE288" s="107"/>
      <c r="BF288" s="107"/>
      <c r="BG288" s="107"/>
      <c r="BH288" s="107"/>
      <c r="BI288" s="107" cm="1">
        <f t="array" ref="BI288">SUM(IF('HABILITADOS Y RECHAZADOS LOTE 1'!$AX288:$BH288&lt;&gt;"", 'HABILITADOS Y RECHAZADOS LOTE 1'!$AX288:$BH288, 0))</f>
        <v>0</v>
      </c>
      <c r="BJ288" s="107" t="s">
        <v>784</v>
      </c>
      <c r="BK288" s="107" t="s">
        <v>85</v>
      </c>
      <c r="BL288" s="117" t="s">
        <v>85</v>
      </c>
    </row>
    <row r="289" spans="1:64" s="52" customFormat="1" ht="370.5" hidden="1" customHeight="1">
      <c r="A289" s="93">
        <v>1287</v>
      </c>
      <c r="B289" s="143" t="s">
        <v>1432</v>
      </c>
      <c r="C289" s="124" t="s">
        <v>1433</v>
      </c>
      <c r="D289" s="125" t="s">
        <v>89</v>
      </c>
      <c r="E289" s="126" t="s">
        <v>1434</v>
      </c>
      <c r="F289" s="127" t="s">
        <v>77</v>
      </c>
      <c r="G289" s="127" t="s">
        <v>78</v>
      </c>
      <c r="H289" s="128" t="s">
        <v>79</v>
      </c>
      <c r="I289" s="129" t="s">
        <v>467</v>
      </c>
      <c r="J289" s="64" t="s">
        <v>1434</v>
      </c>
      <c r="K289" s="129" t="s">
        <v>1435</v>
      </c>
      <c r="L289" s="64" t="s">
        <v>1</v>
      </c>
      <c r="M289" s="64" t="s">
        <v>2</v>
      </c>
      <c r="N289" s="130" t="s">
        <v>91</v>
      </c>
      <c r="O289" s="64" t="s">
        <v>85</v>
      </c>
      <c r="P289" s="129" t="str" cm="1">
        <f t="array" ref="P289">_xlfn.TEXTJOIN(", ", TRUE, IF('HABILITADOS Y RECHAZADOS LOTE 1'!$Q289:$AN289="SI", 'HABILITADOS Y RECHAZADOS LOTE 1'!$Q$2:$AN$2, ""))</f>
        <v>Alimentos nativos</v>
      </c>
      <c r="Q289" s="96" t="s">
        <v>2</v>
      </c>
      <c r="R289" s="96" t="s">
        <v>1</v>
      </c>
      <c r="S289" s="96" t="s">
        <v>1</v>
      </c>
      <c r="T289" s="96" t="s">
        <v>1</v>
      </c>
      <c r="U289" s="96" t="s">
        <v>1</v>
      </c>
      <c r="V289" s="96" t="s">
        <v>1</v>
      </c>
      <c r="W289" s="96" t="s">
        <v>1</v>
      </c>
      <c r="X289" s="96" t="s">
        <v>1</v>
      </c>
      <c r="Y289" s="96" t="s">
        <v>1</v>
      </c>
      <c r="Z289" s="96" t="s">
        <v>1</v>
      </c>
      <c r="AA289" s="96" t="s">
        <v>1</v>
      </c>
      <c r="AB289" s="96" t="s">
        <v>1</v>
      </c>
      <c r="AC289" s="96" t="s">
        <v>1</v>
      </c>
      <c r="AD289" s="96" t="s">
        <v>1</v>
      </c>
      <c r="AE289" s="96" t="s">
        <v>1</v>
      </c>
      <c r="AF289" s="96" t="s">
        <v>1</v>
      </c>
      <c r="AG289" s="96" t="s">
        <v>1</v>
      </c>
      <c r="AH289" s="96" t="s">
        <v>1</v>
      </c>
      <c r="AI289" s="96" t="s">
        <v>1</v>
      </c>
      <c r="AJ289" s="96" t="s">
        <v>1</v>
      </c>
      <c r="AK289" s="96" t="s">
        <v>1</v>
      </c>
      <c r="AL289" s="96" t="s">
        <v>1</v>
      </c>
      <c r="AM289" s="96" t="s">
        <v>1</v>
      </c>
      <c r="AN289" s="96" t="s">
        <v>1</v>
      </c>
      <c r="AO289" s="96" t="s">
        <v>1</v>
      </c>
      <c r="AP289" s="96" t="s">
        <v>1</v>
      </c>
      <c r="AQ289" s="96" t="s">
        <v>1</v>
      </c>
      <c r="AR289" s="96" t="s">
        <v>1</v>
      </c>
      <c r="AS289" s="96" t="s">
        <v>1</v>
      </c>
      <c r="AT289" s="96" t="s">
        <v>1</v>
      </c>
      <c r="AU289" s="96" t="s">
        <v>2</v>
      </c>
      <c r="AV289" s="96" t="s">
        <v>1</v>
      </c>
      <c r="AW289" s="96" t="s">
        <v>99</v>
      </c>
      <c r="AX289" s="98">
        <v>0</v>
      </c>
      <c r="AY289" s="98">
        <v>0</v>
      </c>
      <c r="AZ289" s="98">
        <v>0</v>
      </c>
      <c r="BA289" s="98">
        <v>0</v>
      </c>
      <c r="BB289" s="98">
        <v>0</v>
      </c>
      <c r="BC289" s="98">
        <v>0</v>
      </c>
      <c r="BD289" s="98">
        <v>0</v>
      </c>
      <c r="BE289" s="98">
        <v>0</v>
      </c>
      <c r="BF289" s="98">
        <v>0</v>
      </c>
      <c r="BG289" s="98">
        <v>0.25</v>
      </c>
      <c r="BH289" s="98">
        <v>0</v>
      </c>
      <c r="BI289" s="98" cm="1">
        <f t="array" ref="BI289">SUM(IF('HABILITADOS Y RECHAZADOS LOTE 1'!$AX289:$BH289&lt;&gt;"", 'HABILITADOS Y RECHAZADOS LOTE 1'!$AX289:$BH289, 0))</f>
        <v>0.25</v>
      </c>
      <c r="BJ289" s="98" t="s">
        <v>153</v>
      </c>
      <c r="BK289" s="98" t="s">
        <v>85</v>
      </c>
      <c r="BL289" s="117" t="s">
        <v>85</v>
      </c>
    </row>
    <row r="290" spans="1:64" ht="213.75" hidden="1" customHeight="1">
      <c r="A290" s="105">
        <v>1288</v>
      </c>
      <c r="B290" s="123" t="s">
        <v>1214</v>
      </c>
      <c r="C290" s="124" t="s">
        <v>1436</v>
      </c>
      <c r="D290" s="125" t="s">
        <v>89</v>
      </c>
      <c r="E290" s="124" t="s">
        <v>1437</v>
      </c>
      <c r="F290" s="136"/>
      <c r="G290" s="136"/>
      <c r="H290" s="144" t="s">
        <v>83</v>
      </c>
      <c r="I290" s="134" t="s">
        <v>1182</v>
      </c>
      <c r="J290" s="125" t="s">
        <v>1437</v>
      </c>
      <c r="K290" s="141"/>
      <c r="L290" s="125"/>
      <c r="M290" s="125" t="s">
        <v>85</v>
      </c>
      <c r="N290" s="144" t="s">
        <v>83</v>
      </c>
      <c r="O290" s="134" t="s">
        <v>1182</v>
      </c>
      <c r="P290" s="125" t="s">
        <v>85</v>
      </c>
      <c r="Q290" s="94" t="s">
        <v>1</v>
      </c>
      <c r="R290" s="94" t="s">
        <v>1</v>
      </c>
      <c r="S290" s="94" t="s">
        <v>1</v>
      </c>
      <c r="T290" s="94" t="s">
        <v>1</v>
      </c>
      <c r="U290" s="94" t="s">
        <v>1</v>
      </c>
      <c r="V290" s="94" t="s">
        <v>1</v>
      </c>
      <c r="W290" s="94" t="s">
        <v>1</v>
      </c>
      <c r="X290" s="94" t="s">
        <v>1</v>
      </c>
      <c r="Y290" s="94" t="s">
        <v>1</v>
      </c>
      <c r="Z290" s="94" t="s">
        <v>1</v>
      </c>
      <c r="AA290" s="94" t="s">
        <v>1</v>
      </c>
      <c r="AB290" s="94" t="s">
        <v>1</v>
      </c>
      <c r="AC290" s="94" t="s">
        <v>1</v>
      </c>
      <c r="AD290" s="94" t="s">
        <v>1</v>
      </c>
      <c r="AE290" s="94" t="s">
        <v>1</v>
      </c>
      <c r="AF290" s="94" t="s">
        <v>1</v>
      </c>
      <c r="AG290" s="94" t="s">
        <v>1</v>
      </c>
      <c r="AH290" s="94" t="s">
        <v>1</v>
      </c>
      <c r="AI290" s="94" t="s">
        <v>1</v>
      </c>
      <c r="AJ290" s="94" t="s">
        <v>1</v>
      </c>
      <c r="AK290" s="94" t="s">
        <v>1</v>
      </c>
      <c r="AL290" s="94" t="s">
        <v>1</v>
      </c>
      <c r="AM290" s="94" t="s">
        <v>1</v>
      </c>
      <c r="AN290" s="94" t="s">
        <v>1</v>
      </c>
      <c r="AO290" s="94"/>
      <c r="AP290" s="94"/>
      <c r="AQ290" s="94"/>
      <c r="AR290" s="94"/>
      <c r="AS290" s="94"/>
      <c r="AT290" s="94"/>
      <c r="AU290" s="94"/>
      <c r="AV290" s="94"/>
      <c r="AW290" s="94" t="s">
        <v>650</v>
      </c>
      <c r="AX290" s="107"/>
      <c r="AY290" s="107"/>
      <c r="AZ290" s="107"/>
      <c r="BA290" s="107"/>
      <c r="BB290" s="107"/>
      <c r="BC290" s="107"/>
      <c r="BD290" s="107"/>
      <c r="BE290" s="107"/>
      <c r="BF290" s="107"/>
      <c r="BG290" s="107"/>
      <c r="BH290" s="107"/>
      <c r="BI290" s="107" cm="1">
        <f t="array" ref="BI290">SUM(IF('HABILITADOS Y RECHAZADOS LOTE 1'!$AX290:$BH290&lt;&gt;"", 'HABILITADOS Y RECHAZADOS LOTE 1'!$AX290:$BH290, 0))</f>
        <v>0</v>
      </c>
      <c r="BJ290" s="107" t="s">
        <v>784</v>
      </c>
      <c r="BK290" s="107" t="s">
        <v>85</v>
      </c>
      <c r="BL290" s="117" t="s">
        <v>85</v>
      </c>
    </row>
    <row r="291" spans="1:64" s="52" customFormat="1" ht="28.5" hidden="1" customHeight="1">
      <c r="A291" s="108">
        <v>1289</v>
      </c>
      <c r="B291" s="139" t="s">
        <v>1438</v>
      </c>
      <c r="C291" s="142" t="s">
        <v>1439</v>
      </c>
      <c r="D291" s="125" t="s">
        <v>89</v>
      </c>
      <c r="E291" s="126" t="s">
        <v>1440</v>
      </c>
      <c r="F291" s="136" t="s">
        <v>77</v>
      </c>
      <c r="G291" s="136" t="s">
        <v>77</v>
      </c>
      <c r="H291" s="128" t="s">
        <v>79</v>
      </c>
      <c r="I291" s="134" t="s">
        <v>738</v>
      </c>
      <c r="J291" s="133" t="s">
        <v>1440</v>
      </c>
      <c r="K291" s="134" t="s">
        <v>1441</v>
      </c>
      <c r="L291" s="64" t="s">
        <v>1</v>
      </c>
      <c r="M291" s="64" t="s">
        <v>2</v>
      </c>
      <c r="N291" s="130" t="s">
        <v>91</v>
      </c>
      <c r="O291" s="64" t="s">
        <v>85</v>
      </c>
      <c r="P291" s="129" t="str" cm="1">
        <f t="array" ref="P291">_xlfn.TEXTJOIN(", ", TRUE, IF('HABILITADOS Y RECHAZADOS LOTE 1'!$Q291:$AN291="SI", 'HABILITADOS Y RECHAZADOS LOTE 1'!$Q$2:$AN$2, ""))</f>
        <v>Alimentos nativos, Carnes Frescas (Refrigeradas o Congeladas), Derivados cárnicos, Huevos, Cereales y derivados, Conservas de frutas/ hortalizas/ leguminosas, Especias y derivados, Frutas frescas, Galletas, Leguminosas y derivados, Pescados y mariscos, Verduras, hortalizas y derivados</v>
      </c>
      <c r="Q291" s="96" t="s">
        <v>2</v>
      </c>
      <c r="R291" s="96" t="s">
        <v>2</v>
      </c>
      <c r="S291" s="96" t="s">
        <v>2</v>
      </c>
      <c r="T291" s="96" t="s">
        <v>2</v>
      </c>
      <c r="U291" s="96" t="s">
        <v>2</v>
      </c>
      <c r="V291" s="96" t="s">
        <v>1</v>
      </c>
      <c r="W291" s="96" t="s">
        <v>1</v>
      </c>
      <c r="X291" s="96" t="s">
        <v>2</v>
      </c>
      <c r="Y291" s="96" t="s">
        <v>2</v>
      </c>
      <c r="Z291" s="96" t="s">
        <v>1</v>
      </c>
      <c r="AA291" s="96" t="s">
        <v>2</v>
      </c>
      <c r="AB291" s="96" t="s">
        <v>1</v>
      </c>
      <c r="AC291" s="96" t="s">
        <v>1</v>
      </c>
      <c r="AD291" s="96" t="s">
        <v>2</v>
      </c>
      <c r="AE291" s="96" t="s">
        <v>1</v>
      </c>
      <c r="AF291" s="96" t="s">
        <v>1</v>
      </c>
      <c r="AG291" s="96" t="s">
        <v>1</v>
      </c>
      <c r="AH291" s="96" t="s">
        <v>1</v>
      </c>
      <c r="AI291" s="96" t="s">
        <v>1</v>
      </c>
      <c r="AJ291" s="96" t="s">
        <v>2</v>
      </c>
      <c r="AK291" s="96" t="s">
        <v>2</v>
      </c>
      <c r="AL291" s="96" t="s">
        <v>1</v>
      </c>
      <c r="AM291" s="96" t="s">
        <v>2</v>
      </c>
      <c r="AN291" s="96" t="s">
        <v>1</v>
      </c>
      <c r="AO291" s="96" t="s">
        <v>1</v>
      </c>
      <c r="AP291" s="96" t="s">
        <v>1</v>
      </c>
      <c r="AQ291" s="96" t="s">
        <v>1</v>
      </c>
      <c r="AR291" s="96" t="s">
        <v>1</v>
      </c>
      <c r="AS291" s="96" t="s">
        <v>1</v>
      </c>
      <c r="AT291" s="96" t="s">
        <v>1</v>
      </c>
      <c r="AU291" s="96" t="s">
        <v>2</v>
      </c>
      <c r="AV291" s="96" t="s">
        <v>1</v>
      </c>
      <c r="AW291" s="96" t="s">
        <v>99</v>
      </c>
      <c r="AX291" s="98">
        <v>0</v>
      </c>
      <c r="AY291" s="98">
        <v>0</v>
      </c>
      <c r="AZ291" s="98">
        <v>0</v>
      </c>
      <c r="BA291" s="98">
        <v>0</v>
      </c>
      <c r="BB291" s="98">
        <v>0</v>
      </c>
      <c r="BC291" s="98">
        <v>0</v>
      </c>
      <c r="BD291" s="98">
        <v>0</v>
      </c>
      <c r="BE291" s="98">
        <v>0</v>
      </c>
      <c r="BF291" s="98">
        <v>0</v>
      </c>
      <c r="BG291" s="98">
        <v>0.25</v>
      </c>
      <c r="BH291" s="98">
        <v>0</v>
      </c>
      <c r="BI291" s="98" cm="1">
        <f t="array" ref="BI291">SUM(IF('HABILITADOS Y RECHAZADOS LOTE 1'!$AX291:$BH291&lt;&gt;"", 'HABILITADOS Y RECHAZADOS LOTE 1'!$AX291:$BH291, 0))</f>
        <v>0.25</v>
      </c>
      <c r="BJ291" s="98" t="s">
        <v>153</v>
      </c>
      <c r="BK291" s="98" t="s">
        <v>85</v>
      </c>
      <c r="BL291" s="117" t="s">
        <v>85</v>
      </c>
    </row>
    <row r="292" spans="1:64" s="52" customFormat="1" ht="142.5" hidden="1" customHeight="1">
      <c r="A292" s="93">
        <v>1290</v>
      </c>
      <c r="B292" s="143" t="s">
        <v>1356</v>
      </c>
      <c r="C292" s="124" t="s">
        <v>1442</v>
      </c>
      <c r="D292" s="125" t="s">
        <v>89</v>
      </c>
      <c r="E292" s="126" t="s">
        <v>1443</v>
      </c>
      <c r="F292" s="127" t="s">
        <v>77</v>
      </c>
      <c r="G292" s="127" t="s">
        <v>78</v>
      </c>
      <c r="H292" s="128" t="s">
        <v>79</v>
      </c>
      <c r="I292" s="129" t="s">
        <v>467</v>
      </c>
      <c r="J292" s="140" t="s">
        <v>1443</v>
      </c>
      <c r="K292" s="129" t="s">
        <v>1444</v>
      </c>
      <c r="L292" s="64" t="s">
        <v>2</v>
      </c>
      <c r="M292" s="64" t="s">
        <v>2</v>
      </c>
      <c r="N292" s="130" t="s">
        <v>91</v>
      </c>
      <c r="O292" s="64" t="s">
        <v>85</v>
      </c>
      <c r="P292" s="129" t="str" cm="1">
        <f t="array" ref="P292">_xlfn.TEXTJOIN(", ", TRUE, IF('HABILITADOS Y RECHAZADOS LOTE 1'!$Q292:$AN292="SI", 'HABILITADOS Y RECHAZADOS LOTE 1'!$Q$2:$AN$2, ""))</f>
        <v>Carnes Frescas (Refrigeradas o Congeladas), Huevos, Frutas frescas, Lácteos no fermentados, Quesos, Verduras, hortalizas y derivados</v>
      </c>
      <c r="Q292" s="96" t="s">
        <v>1</v>
      </c>
      <c r="R292" s="96" t="s">
        <v>2</v>
      </c>
      <c r="S292" s="96" t="s">
        <v>1</v>
      </c>
      <c r="T292" s="96" t="s">
        <v>2</v>
      </c>
      <c r="U292" s="96" t="s">
        <v>1</v>
      </c>
      <c r="V292" s="96" t="s">
        <v>1</v>
      </c>
      <c r="W292" s="96" t="s">
        <v>1</v>
      </c>
      <c r="X292" s="96" t="s">
        <v>1</v>
      </c>
      <c r="Y292" s="96" t="s">
        <v>1</v>
      </c>
      <c r="Z292" s="96" t="s">
        <v>1</v>
      </c>
      <c r="AA292" s="96" t="s">
        <v>2</v>
      </c>
      <c r="AB292" s="96" t="s">
        <v>1</v>
      </c>
      <c r="AC292" s="96" t="s">
        <v>1</v>
      </c>
      <c r="AD292" s="96" t="s">
        <v>1</v>
      </c>
      <c r="AE292" s="96" t="s">
        <v>1</v>
      </c>
      <c r="AF292" s="96" t="s">
        <v>1</v>
      </c>
      <c r="AG292" s="96" t="s">
        <v>2</v>
      </c>
      <c r="AH292" s="96" t="s">
        <v>1</v>
      </c>
      <c r="AI292" s="96" t="s">
        <v>2</v>
      </c>
      <c r="AJ292" s="96" t="s">
        <v>1</v>
      </c>
      <c r="AK292" s="96" t="s">
        <v>1</v>
      </c>
      <c r="AL292" s="96" t="s">
        <v>1</v>
      </c>
      <c r="AM292" s="96" t="s">
        <v>2</v>
      </c>
      <c r="AN292" s="96" t="s">
        <v>1</v>
      </c>
      <c r="AO292" s="96" t="s">
        <v>1</v>
      </c>
      <c r="AP292" s="96" t="s">
        <v>1</v>
      </c>
      <c r="AQ292" s="96" t="s">
        <v>1</v>
      </c>
      <c r="AR292" s="96" t="s">
        <v>1</v>
      </c>
      <c r="AS292" s="96" t="s">
        <v>1</v>
      </c>
      <c r="AT292" s="96" t="s">
        <v>1</v>
      </c>
      <c r="AU292" s="96" t="s">
        <v>2</v>
      </c>
      <c r="AV292" s="96" t="s">
        <v>1</v>
      </c>
      <c r="AW292" s="96" t="s">
        <v>99</v>
      </c>
      <c r="AX292" s="98">
        <v>0</v>
      </c>
      <c r="AY292" s="98">
        <v>6</v>
      </c>
      <c r="AZ292" s="98">
        <v>0</v>
      </c>
      <c r="BA292" s="98">
        <v>0</v>
      </c>
      <c r="BB292" s="98">
        <v>0</v>
      </c>
      <c r="BC292" s="98">
        <v>0</v>
      </c>
      <c r="BD292" s="98">
        <v>0</v>
      </c>
      <c r="BE292" s="98">
        <v>0</v>
      </c>
      <c r="BF292" s="98">
        <v>0</v>
      </c>
      <c r="BG292" s="98">
        <v>0.25</v>
      </c>
      <c r="BH292" s="98">
        <v>0</v>
      </c>
      <c r="BI292" s="98" cm="1">
        <f t="array" ref="BI292">SUM(IF('HABILITADOS Y RECHAZADOS LOTE 1'!$AX292:$BH292&lt;&gt;"", 'HABILITADOS Y RECHAZADOS LOTE 1'!$AX292:$BH292, 0))</f>
        <v>6.25</v>
      </c>
      <c r="BJ292" s="98" t="s">
        <v>229</v>
      </c>
      <c r="BK292" s="98" t="s">
        <v>85</v>
      </c>
      <c r="BL292" s="117" t="s">
        <v>85</v>
      </c>
    </row>
    <row r="293" spans="1:64" s="52" customFormat="1" ht="242.25" hidden="1" customHeight="1">
      <c r="A293" s="108">
        <v>1291</v>
      </c>
      <c r="B293" s="139" t="s">
        <v>1445</v>
      </c>
      <c r="C293" s="124" t="s">
        <v>1446</v>
      </c>
      <c r="D293" s="125" t="s">
        <v>224</v>
      </c>
      <c r="E293" s="126" t="s">
        <v>1447</v>
      </c>
      <c r="F293" s="136" t="s">
        <v>77</v>
      </c>
      <c r="G293" s="136" t="s">
        <v>77</v>
      </c>
      <c r="H293" s="128" t="s">
        <v>79</v>
      </c>
      <c r="I293" s="134" t="s">
        <v>1448</v>
      </c>
      <c r="J293" s="133" t="s">
        <v>1447</v>
      </c>
      <c r="K293" s="134" t="s">
        <v>1449</v>
      </c>
      <c r="L293" s="64" t="s">
        <v>1</v>
      </c>
      <c r="M293" s="64" t="s">
        <v>2</v>
      </c>
      <c r="N293" s="130" t="s">
        <v>91</v>
      </c>
      <c r="O293" s="64" t="s">
        <v>85</v>
      </c>
      <c r="P293" s="129" t="str" cm="1">
        <f t="array" ref="P293">_xlfn.TEXTJOIN(", ", TRUE, IF('HABILITADOS Y RECHAZADOS LOTE 1'!$Q293:$AN293="SI", 'HABILITADOS Y RECHAZADOS LOTE 1'!$Q$2:$AN$2, ""))</f>
        <v>Huevos, Cereales y derivados, Leguminosas y derivados</v>
      </c>
      <c r="Q293" s="96" t="s">
        <v>1</v>
      </c>
      <c r="R293" s="96" t="s">
        <v>1</v>
      </c>
      <c r="S293" s="96" t="s">
        <v>1</v>
      </c>
      <c r="T293" s="96" t="s">
        <v>2</v>
      </c>
      <c r="U293" s="96" t="s">
        <v>2</v>
      </c>
      <c r="V293" s="96" t="s">
        <v>1</v>
      </c>
      <c r="W293" s="96" t="s">
        <v>1</v>
      </c>
      <c r="X293" s="96" t="s">
        <v>1</v>
      </c>
      <c r="Y293" s="96" t="s">
        <v>1</v>
      </c>
      <c r="Z293" s="96" t="s">
        <v>1</v>
      </c>
      <c r="AA293" s="96" t="s">
        <v>1</v>
      </c>
      <c r="AB293" s="96" t="s">
        <v>1</v>
      </c>
      <c r="AC293" s="96" t="s">
        <v>1</v>
      </c>
      <c r="AD293" s="96" t="s">
        <v>1</v>
      </c>
      <c r="AE293" s="96" t="s">
        <v>1</v>
      </c>
      <c r="AF293" s="96" t="s">
        <v>1</v>
      </c>
      <c r="AG293" s="96" t="s">
        <v>1</v>
      </c>
      <c r="AH293" s="96" t="s">
        <v>1</v>
      </c>
      <c r="AI293" s="96" t="s">
        <v>1</v>
      </c>
      <c r="AJ293" s="96" t="s">
        <v>2</v>
      </c>
      <c r="AK293" s="96" t="s">
        <v>1</v>
      </c>
      <c r="AL293" s="96" t="s">
        <v>1</v>
      </c>
      <c r="AM293" s="96" t="s">
        <v>1</v>
      </c>
      <c r="AN293" s="96" t="s">
        <v>1</v>
      </c>
      <c r="AO293" s="96" t="s">
        <v>1</v>
      </c>
      <c r="AP293" s="96" t="s">
        <v>1</v>
      </c>
      <c r="AQ293" s="96" t="s">
        <v>1</v>
      </c>
      <c r="AR293" s="96" t="s">
        <v>1</v>
      </c>
      <c r="AS293" s="96" t="s">
        <v>1</v>
      </c>
      <c r="AT293" s="96" t="s">
        <v>1</v>
      </c>
      <c r="AU293" s="96" t="s">
        <v>2</v>
      </c>
      <c r="AV293" s="96" t="s">
        <v>1</v>
      </c>
      <c r="AW293" s="96" t="s">
        <v>92</v>
      </c>
      <c r="AX293" s="98">
        <v>6</v>
      </c>
      <c r="AY293" s="98">
        <v>6</v>
      </c>
      <c r="AZ293" s="98">
        <v>0</v>
      </c>
      <c r="BA293" s="98">
        <v>0</v>
      </c>
      <c r="BB293" s="98">
        <v>0</v>
      </c>
      <c r="BC293" s="98">
        <v>0</v>
      </c>
      <c r="BD293" s="98">
        <v>0</v>
      </c>
      <c r="BE293" s="98">
        <v>0</v>
      </c>
      <c r="BF293" s="98">
        <v>0</v>
      </c>
      <c r="BG293" s="98">
        <v>0.25</v>
      </c>
      <c r="BH293" s="98">
        <v>10</v>
      </c>
      <c r="BI293" s="98" cm="1">
        <f t="array" ref="BI293">SUM(IF('HABILITADOS Y RECHAZADOS LOTE 1'!$AX293:$BH293&lt;&gt;"", 'HABILITADOS Y RECHAZADOS LOTE 1'!$AX293:$BH293, 0))</f>
        <v>22.25</v>
      </c>
      <c r="BJ293" s="98" t="s">
        <v>229</v>
      </c>
      <c r="BK293" s="98" t="s">
        <v>85</v>
      </c>
      <c r="BL293" s="117" t="s">
        <v>85</v>
      </c>
    </row>
    <row r="294" spans="1:64" s="52" customFormat="1" ht="114" hidden="1" customHeight="1">
      <c r="A294" s="93">
        <v>1292</v>
      </c>
      <c r="B294" s="131" t="s">
        <v>1450</v>
      </c>
      <c r="C294" s="124" t="s">
        <v>1451</v>
      </c>
      <c r="D294" s="125" t="s">
        <v>89</v>
      </c>
      <c r="E294" s="126" t="s">
        <v>1452</v>
      </c>
      <c r="F294" s="127" t="s">
        <v>77</v>
      </c>
      <c r="G294" s="127" t="s">
        <v>77</v>
      </c>
      <c r="H294" s="128" t="s">
        <v>79</v>
      </c>
      <c r="I294" s="129" t="s">
        <v>1453</v>
      </c>
      <c r="J294" s="64" t="s">
        <v>1452</v>
      </c>
      <c r="K294" s="129" t="s">
        <v>1454</v>
      </c>
      <c r="L294" s="64" t="s">
        <v>1</v>
      </c>
      <c r="M294" s="64" t="s">
        <v>2</v>
      </c>
      <c r="N294" s="130" t="s">
        <v>91</v>
      </c>
      <c r="O294" s="64" t="s">
        <v>85</v>
      </c>
      <c r="P294" s="129" t="str" cm="1">
        <f t="array" ref="P294">_xlfn.TEXTJOIN(", ", TRUE, IF('HABILITADOS Y RECHAZADOS LOTE 1'!$Q294:$AN294="SI", 'HABILITADOS Y RECHAZADOS LOTE 1'!$Q$2:$AN$2, ""))</f>
        <v>Alimentos nativos, Carnes Frescas (Refrigeradas o Congeladas), Huevos, Conservas de frutas/ hortalizas/ leguminosas, Frutas frescas, Galletas, Verduras, hortalizas y derivados</v>
      </c>
      <c r="Q294" s="96" t="s">
        <v>2</v>
      </c>
      <c r="R294" s="96" t="s">
        <v>2</v>
      </c>
      <c r="S294" s="96" t="s">
        <v>1</v>
      </c>
      <c r="T294" s="96" t="s">
        <v>2</v>
      </c>
      <c r="U294" s="96" t="s">
        <v>1</v>
      </c>
      <c r="V294" s="96" t="s">
        <v>1</v>
      </c>
      <c r="W294" s="96" t="s">
        <v>1</v>
      </c>
      <c r="X294" s="96" t="s">
        <v>2</v>
      </c>
      <c r="Y294" s="96" t="s">
        <v>1</v>
      </c>
      <c r="Z294" s="96" t="s">
        <v>1</v>
      </c>
      <c r="AA294" s="96" t="s">
        <v>2</v>
      </c>
      <c r="AB294" s="96" t="s">
        <v>1</v>
      </c>
      <c r="AC294" s="96" t="s">
        <v>1</v>
      </c>
      <c r="AD294" s="96" t="s">
        <v>2</v>
      </c>
      <c r="AE294" s="96" t="s">
        <v>1</v>
      </c>
      <c r="AF294" s="96" t="s">
        <v>1</v>
      </c>
      <c r="AG294" s="96" t="s">
        <v>1</v>
      </c>
      <c r="AH294" s="96" t="s">
        <v>1</v>
      </c>
      <c r="AI294" s="96" t="s">
        <v>1</v>
      </c>
      <c r="AJ294" s="96" t="s">
        <v>1</v>
      </c>
      <c r="AK294" s="96" t="s">
        <v>1</v>
      </c>
      <c r="AL294" s="96" t="s">
        <v>1</v>
      </c>
      <c r="AM294" s="96" t="s">
        <v>2</v>
      </c>
      <c r="AN294" s="96" t="s">
        <v>1</v>
      </c>
      <c r="AO294" s="96" t="s">
        <v>1</v>
      </c>
      <c r="AP294" s="96" t="s">
        <v>1</v>
      </c>
      <c r="AQ294" s="96" t="s">
        <v>1</v>
      </c>
      <c r="AR294" s="96" t="s">
        <v>1</v>
      </c>
      <c r="AS294" s="96" t="s">
        <v>1</v>
      </c>
      <c r="AT294" s="96" t="s">
        <v>1</v>
      </c>
      <c r="AU294" s="96" t="s">
        <v>2</v>
      </c>
      <c r="AV294" s="96" t="s">
        <v>1</v>
      </c>
      <c r="AW294" s="96" t="s">
        <v>99</v>
      </c>
      <c r="AX294" s="98">
        <v>0</v>
      </c>
      <c r="AY294" s="98">
        <v>0</v>
      </c>
      <c r="AZ294" s="98">
        <v>0</v>
      </c>
      <c r="BA294" s="98">
        <v>0</v>
      </c>
      <c r="BB294" s="98">
        <v>0</v>
      </c>
      <c r="BC294" s="98">
        <v>0</v>
      </c>
      <c r="BD294" s="98">
        <v>0</v>
      </c>
      <c r="BE294" s="98">
        <v>0</v>
      </c>
      <c r="BF294" s="98">
        <v>0.25</v>
      </c>
      <c r="BG294" s="98">
        <v>0.25</v>
      </c>
      <c r="BH294" s="98">
        <v>0</v>
      </c>
      <c r="BI294" s="98" cm="1">
        <f t="array" ref="BI294">SUM(IF('HABILITADOS Y RECHAZADOS LOTE 1'!$AX294:$BH294&lt;&gt;"", 'HABILITADOS Y RECHAZADOS LOTE 1'!$AX294:$BH294, 0))</f>
        <v>0.5</v>
      </c>
      <c r="BJ294" s="98" t="s">
        <v>153</v>
      </c>
      <c r="BK294" s="98" t="s">
        <v>85</v>
      </c>
      <c r="BL294" s="117" t="s">
        <v>85</v>
      </c>
    </row>
    <row r="295" spans="1:64" s="52" customFormat="1" ht="42.75" hidden="1" customHeight="1">
      <c r="A295" s="108">
        <v>1293</v>
      </c>
      <c r="B295" s="139" t="s">
        <v>1455</v>
      </c>
      <c r="C295" s="142" t="s">
        <v>1456</v>
      </c>
      <c r="D295" s="125" t="s">
        <v>89</v>
      </c>
      <c r="E295" s="126" t="s">
        <v>1457</v>
      </c>
      <c r="F295" s="136" t="s">
        <v>1176</v>
      </c>
      <c r="G295" s="136" t="s">
        <v>77</v>
      </c>
      <c r="H295" s="128" t="s">
        <v>79</v>
      </c>
      <c r="I295" s="134" t="s">
        <v>209</v>
      </c>
      <c r="J295" s="133" t="s">
        <v>1457</v>
      </c>
      <c r="K295" s="134" t="s">
        <v>1458</v>
      </c>
      <c r="L295" s="64" t="s">
        <v>1</v>
      </c>
      <c r="M295" s="64" t="s">
        <v>2</v>
      </c>
      <c r="N295" s="130" t="s">
        <v>91</v>
      </c>
      <c r="O295" s="64" t="s">
        <v>85</v>
      </c>
      <c r="P295" s="129" t="str" cm="1">
        <f t="array" ref="P295">_xlfn.TEXTJOIN(", ", TRUE, IF('HABILITADOS Y RECHAZADOS LOTE 1'!$Q295:$AN295="SI", 'HABILITADOS Y RECHAZADOS LOTE 1'!$Q$2:$AN$2, ""))</f>
        <v>Alimentos nativos, Carnes Frescas (Refrigeradas o Congeladas), Huevos, Cereales y derivados, Frutas frescas, Grasas, aceites y derivados, Lácteos no fermentados, Lácteos fermentados, Leguminosas y derivados, Verduras, hortalizas y derivados</v>
      </c>
      <c r="Q295" s="96" t="s">
        <v>2</v>
      </c>
      <c r="R295" s="96" t="s">
        <v>2</v>
      </c>
      <c r="S295" s="96" t="s">
        <v>1</v>
      </c>
      <c r="T295" s="96" t="s">
        <v>2</v>
      </c>
      <c r="U295" s="96" t="s">
        <v>2</v>
      </c>
      <c r="V295" s="96" t="s">
        <v>1</v>
      </c>
      <c r="W295" s="96" t="s">
        <v>1</v>
      </c>
      <c r="X295" s="96" t="s">
        <v>1</v>
      </c>
      <c r="Y295" s="96" t="s">
        <v>1</v>
      </c>
      <c r="Z295" s="96" t="s">
        <v>1</v>
      </c>
      <c r="AA295" s="96" t="s">
        <v>2</v>
      </c>
      <c r="AB295" s="96" t="s">
        <v>1</v>
      </c>
      <c r="AC295" s="96" t="s">
        <v>1</v>
      </c>
      <c r="AD295" s="96" t="s">
        <v>1</v>
      </c>
      <c r="AE295" s="96" t="s">
        <v>1</v>
      </c>
      <c r="AF295" s="96" t="s">
        <v>2</v>
      </c>
      <c r="AG295" s="96" t="s">
        <v>2</v>
      </c>
      <c r="AH295" s="96" t="s">
        <v>2</v>
      </c>
      <c r="AI295" s="96" t="s">
        <v>1</v>
      </c>
      <c r="AJ295" s="96" t="s">
        <v>2</v>
      </c>
      <c r="AK295" s="96" t="s">
        <v>1</v>
      </c>
      <c r="AL295" s="96" t="s">
        <v>1</v>
      </c>
      <c r="AM295" s="96" t="s">
        <v>2</v>
      </c>
      <c r="AN295" s="96" t="s">
        <v>1</v>
      </c>
      <c r="AO295" s="96" t="s">
        <v>1</v>
      </c>
      <c r="AP295" s="96" t="s">
        <v>1</v>
      </c>
      <c r="AQ295" s="96" t="s">
        <v>1</v>
      </c>
      <c r="AR295" s="96" t="s">
        <v>1</v>
      </c>
      <c r="AS295" s="96" t="s">
        <v>1</v>
      </c>
      <c r="AT295" s="96" t="s">
        <v>1</v>
      </c>
      <c r="AU295" s="96" t="s">
        <v>2</v>
      </c>
      <c r="AV295" s="96" t="s">
        <v>1</v>
      </c>
      <c r="AW295" s="96" t="s">
        <v>99</v>
      </c>
      <c r="AX295" s="98">
        <v>0</v>
      </c>
      <c r="AY295" s="98">
        <v>0</v>
      </c>
      <c r="AZ295" s="98">
        <v>0</v>
      </c>
      <c r="BA295" s="98">
        <v>0</v>
      </c>
      <c r="BB295" s="98">
        <v>0</v>
      </c>
      <c r="BC295" s="98">
        <v>0</v>
      </c>
      <c r="BD295" s="98">
        <v>0</v>
      </c>
      <c r="BE295" s="98">
        <v>0</v>
      </c>
      <c r="BF295" s="98">
        <v>0</v>
      </c>
      <c r="BG295" s="98">
        <v>0.25</v>
      </c>
      <c r="BH295" s="98">
        <v>0</v>
      </c>
      <c r="BI295" s="98" cm="1">
        <f t="array" ref="BI295">SUM(IF('HABILITADOS Y RECHAZADOS LOTE 1'!$AX295:$BH295&lt;&gt;"", 'HABILITADOS Y RECHAZADOS LOTE 1'!$AX295:$BH295, 0))</f>
        <v>0.25</v>
      </c>
      <c r="BJ295" s="98" t="s">
        <v>153</v>
      </c>
      <c r="BK295" s="98" t="s">
        <v>85</v>
      </c>
      <c r="BL295" s="117" t="s">
        <v>85</v>
      </c>
    </row>
    <row r="296" spans="1:64" s="52" customFormat="1" ht="57" hidden="1" customHeight="1">
      <c r="A296" s="93">
        <v>1294</v>
      </c>
      <c r="B296" s="131" t="s">
        <v>1459</v>
      </c>
      <c r="C296" s="124" t="s">
        <v>1460</v>
      </c>
      <c r="D296" s="125" t="s">
        <v>224</v>
      </c>
      <c r="E296" s="126" t="s">
        <v>1461</v>
      </c>
      <c r="F296" s="127" t="s">
        <v>77</v>
      </c>
      <c r="G296" s="127" t="s">
        <v>77</v>
      </c>
      <c r="H296" s="128" t="s">
        <v>79</v>
      </c>
      <c r="I296" s="129" t="s">
        <v>1114</v>
      </c>
      <c r="J296" s="64" t="s">
        <v>1461</v>
      </c>
      <c r="K296" s="129" t="s">
        <v>1462</v>
      </c>
      <c r="L296" s="64" t="s">
        <v>1</v>
      </c>
      <c r="M296" s="64" t="s">
        <v>2</v>
      </c>
      <c r="N296" s="130" t="s">
        <v>91</v>
      </c>
      <c r="O296" s="64" t="s">
        <v>85</v>
      </c>
      <c r="P296" s="129" t="str" cm="1">
        <f t="array" ref="P296">_xlfn.TEXTJOIN(", ", TRUE, IF('HABILITADOS Y RECHAZADOS LOTE 1'!$Q296:$AN296="SI", 'HABILITADOS Y RECHAZADOS LOTE 1'!$Q$2:$AN$2, ""))</f>
        <v>Huevos, Frutas frescas, Verduras, hortalizas y derivados</v>
      </c>
      <c r="Q296" s="96" t="s">
        <v>1</v>
      </c>
      <c r="R296" s="96" t="s">
        <v>1</v>
      </c>
      <c r="S296" s="96" t="s">
        <v>1</v>
      </c>
      <c r="T296" s="96" t="s">
        <v>2</v>
      </c>
      <c r="U296" s="96" t="s">
        <v>1</v>
      </c>
      <c r="V296" s="96" t="s">
        <v>1</v>
      </c>
      <c r="W296" s="96" t="s">
        <v>1</v>
      </c>
      <c r="X296" s="96" t="s">
        <v>1</v>
      </c>
      <c r="Y296" s="96" t="s">
        <v>1</v>
      </c>
      <c r="Z296" s="96" t="s">
        <v>1</v>
      </c>
      <c r="AA296" s="96" t="s">
        <v>2</v>
      </c>
      <c r="AB296" s="96" t="s">
        <v>1</v>
      </c>
      <c r="AC296" s="96" t="s">
        <v>1</v>
      </c>
      <c r="AD296" s="96" t="s">
        <v>1</v>
      </c>
      <c r="AE296" s="96" t="s">
        <v>1</v>
      </c>
      <c r="AF296" s="96" t="s">
        <v>1</v>
      </c>
      <c r="AG296" s="96" t="s">
        <v>1</v>
      </c>
      <c r="AH296" s="96" t="s">
        <v>1</v>
      </c>
      <c r="AI296" s="96" t="s">
        <v>1</v>
      </c>
      <c r="AJ296" s="96" t="s">
        <v>1</v>
      </c>
      <c r="AK296" s="96" t="s">
        <v>1</v>
      </c>
      <c r="AL296" s="96" t="s">
        <v>1</v>
      </c>
      <c r="AM296" s="96" t="s">
        <v>2</v>
      </c>
      <c r="AN296" s="96" t="s">
        <v>1</v>
      </c>
      <c r="AO296" s="96" t="s">
        <v>1</v>
      </c>
      <c r="AP296" s="96" t="s">
        <v>1</v>
      </c>
      <c r="AQ296" s="96" t="s">
        <v>1</v>
      </c>
      <c r="AR296" s="96" t="s">
        <v>1</v>
      </c>
      <c r="AS296" s="96" t="s">
        <v>1</v>
      </c>
      <c r="AT296" s="96" t="s">
        <v>1</v>
      </c>
      <c r="AU296" s="96" t="s">
        <v>2</v>
      </c>
      <c r="AV296" s="96" t="s">
        <v>1</v>
      </c>
      <c r="AW296" s="96" t="s">
        <v>92</v>
      </c>
      <c r="AX296" s="98">
        <v>6</v>
      </c>
      <c r="AY296" s="98">
        <v>6</v>
      </c>
      <c r="AZ296" s="98">
        <v>0</v>
      </c>
      <c r="BA296" s="98">
        <v>0</v>
      </c>
      <c r="BB296" s="98">
        <v>0</v>
      </c>
      <c r="BC296" s="98">
        <v>0</v>
      </c>
      <c r="BD296" s="98">
        <v>0</v>
      </c>
      <c r="BE296" s="98">
        <v>0</v>
      </c>
      <c r="BF296" s="98">
        <v>0</v>
      </c>
      <c r="BG296" s="98">
        <v>0.25</v>
      </c>
      <c r="BH296" s="98">
        <v>10</v>
      </c>
      <c r="BI296" s="98" cm="1">
        <f t="array" ref="BI296">SUM(IF('HABILITADOS Y RECHAZADOS LOTE 1'!$AX296:$BH296&lt;&gt;"", 'HABILITADOS Y RECHAZADOS LOTE 1'!$AX296:$BH296, 0))</f>
        <v>22.25</v>
      </c>
      <c r="BJ296" s="98" t="s">
        <v>216</v>
      </c>
      <c r="BK296" s="98" t="s">
        <v>85</v>
      </c>
      <c r="BL296" s="117" t="s">
        <v>85</v>
      </c>
    </row>
    <row r="297" spans="1:64" s="52" customFormat="1" ht="114" hidden="1" customHeight="1">
      <c r="A297" s="93">
        <v>1295</v>
      </c>
      <c r="B297" s="143" t="s">
        <v>1463</v>
      </c>
      <c r="C297" s="124" t="s">
        <v>1464</v>
      </c>
      <c r="D297" s="125" t="s">
        <v>224</v>
      </c>
      <c r="E297" s="126" t="s">
        <v>1465</v>
      </c>
      <c r="F297" s="127" t="s">
        <v>77</v>
      </c>
      <c r="G297" s="127" t="s">
        <v>78</v>
      </c>
      <c r="H297" s="128" t="s">
        <v>79</v>
      </c>
      <c r="I297" s="129" t="s">
        <v>135</v>
      </c>
      <c r="J297" s="64" t="s">
        <v>1465</v>
      </c>
      <c r="K297" s="129" t="s">
        <v>1466</v>
      </c>
      <c r="L297" s="64" t="s">
        <v>1</v>
      </c>
      <c r="M297" s="64" t="s">
        <v>2</v>
      </c>
      <c r="N297" s="130" t="s">
        <v>91</v>
      </c>
      <c r="O297" s="64" t="s">
        <v>85</v>
      </c>
      <c r="P297" s="129" t="str" cm="1">
        <f t="array" ref="P297">_xlfn.TEXTJOIN(", ", TRUE, IF('HABILITADOS Y RECHAZADOS LOTE 1'!$Q297:$AN297="SI", 'HABILITADOS Y RECHAZADOS LOTE 1'!$Q$2:$AN$2, ""))</f>
        <v>Alimentos nativos, Carnes Frescas (Refrigeradas o Congeladas), Huevos, Cereales y derivados, Conservas de frutas/ hortalizas/ leguminosas, Especias y derivados, Sector defensa, Frutas frescas, Amasijos, Galletas, Productos de panificación, Grasas, aceites y derivados, Lácteos no fermentados, Quesos, Leguminosas y derivados, Verduras, hortalizas y derivados</v>
      </c>
      <c r="Q297" s="96" t="s">
        <v>2</v>
      </c>
      <c r="R297" s="96" t="s">
        <v>2</v>
      </c>
      <c r="S297" s="96" t="s">
        <v>1</v>
      </c>
      <c r="T297" s="96" t="s">
        <v>2</v>
      </c>
      <c r="U297" s="96" t="s">
        <v>2</v>
      </c>
      <c r="V297" s="96" t="s">
        <v>1</v>
      </c>
      <c r="W297" s="96" t="s">
        <v>1</v>
      </c>
      <c r="X297" s="96" t="s">
        <v>2</v>
      </c>
      <c r="Y297" s="96" t="s">
        <v>2</v>
      </c>
      <c r="Z297" s="96" t="s">
        <v>2</v>
      </c>
      <c r="AA297" s="96" t="s">
        <v>2</v>
      </c>
      <c r="AB297" s="96" t="s">
        <v>1</v>
      </c>
      <c r="AC297" s="96" t="s">
        <v>2</v>
      </c>
      <c r="AD297" s="96" t="s">
        <v>2</v>
      </c>
      <c r="AE297" s="96" t="s">
        <v>2</v>
      </c>
      <c r="AF297" s="96" t="s">
        <v>2</v>
      </c>
      <c r="AG297" s="96" t="s">
        <v>2</v>
      </c>
      <c r="AH297" s="96" t="s">
        <v>1</v>
      </c>
      <c r="AI297" s="96" t="s">
        <v>2</v>
      </c>
      <c r="AJ297" s="96" t="s">
        <v>2</v>
      </c>
      <c r="AK297" s="96" t="s">
        <v>1</v>
      </c>
      <c r="AL297" s="96" t="s">
        <v>1</v>
      </c>
      <c r="AM297" s="96" t="s">
        <v>2</v>
      </c>
      <c r="AN297" s="96" t="s">
        <v>1</v>
      </c>
      <c r="AO297" s="96" t="s">
        <v>2</v>
      </c>
      <c r="AP297" s="96" t="s">
        <v>1</v>
      </c>
      <c r="AQ297" s="96" t="s">
        <v>1</v>
      </c>
      <c r="AR297" s="96" t="s">
        <v>1</v>
      </c>
      <c r="AS297" s="96" t="s">
        <v>1</v>
      </c>
      <c r="AT297" s="96" t="s">
        <v>2</v>
      </c>
      <c r="AU297" s="96" t="s">
        <v>2</v>
      </c>
      <c r="AV297" s="96" t="s">
        <v>1</v>
      </c>
      <c r="AW297" s="96" t="s">
        <v>92</v>
      </c>
      <c r="AX297" s="98">
        <v>6</v>
      </c>
      <c r="AY297" s="98">
        <v>0</v>
      </c>
      <c r="AZ297" s="98">
        <v>0</v>
      </c>
      <c r="BA297" s="98">
        <v>0</v>
      </c>
      <c r="BB297" s="98">
        <v>0</v>
      </c>
      <c r="BC297" s="98">
        <v>0</v>
      </c>
      <c r="BD297" s="98">
        <v>0</v>
      </c>
      <c r="BE297" s="98">
        <v>0</v>
      </c>
      <c r="BF297" s="98">
        <v>0.25</v>
      </c>
      <c r="BG297" s="98">
        <v>0.25</v>
      </c>
      <c r="BH297" s="98">
        <v>10</v>
      </c>
      <c r="BI297" s="98" cm="1">
        <f t="array" ref="BI297">SUM(IF('HABILITADOS Y RECHAZADOS LOTE 1'!$AX297:$BH297&lt;&gt;"", 'HABILITADOS Y RECHAZADOS LOTE 1'!$AX297:$BH297, 0))</f>
        <v>16.5</v>
      </c>
      <c r="BJ297" s="98" t="s">
        <v>1467</v>
      </c>
      <c r="BK297" s="98" t="s">
        <v>85</v>
      </c>
      <c r="BL297" s="117" t="s">
        <v>85</v>
      </c>
    </row>
    <row r="298" spans="1:64" s="52" customFormat="1" ht="71.25" hidden="1" customHeight="1">
      <c r="A298" s="93">
        <v>1296</v>
      </c>
      <c r="B298" s="131" t="s">
        <v>1468</v>
      </c>
      <c r="C298" s="124" t="s">
        <v>1469</v>
      </c>
      <c r="D298" s="125" t="s">
        <v>89</v>
      </c>
      <c r="E298" s="126" t="s">
        <v>1470</v>
      </c>
      <c r="F298" s="127" t="s">
        <v>77</v>
      </c>
      <c r="G298" s="127" t="s">
        <v>77</v>
      </c>
      <c r="H298" s="128" t="s">
        <v>79</v>
      </c>
      <c r="I298" s="129" t="s">
        <v>1471</v>
      </c>
      <c r="J298" s="64" t="s">
        <v>1470</v>
      </c>
      <c r="K298" s="129" t="s">
        <v>1472</v>
      </c>
      <c r="L298" s="64" t="s">
        <v>1</v>
      </c>
      <c r="M298" s="64" t="s">
        <v>2</v>
      </c>
      <c r="N298" s="130" t="s">
        <v>83</v>
      </c>
      <c r="O298" s="129" t="s">
        <v>1473</v>
      </c>
      <c r="P298" s="64" t="s">
        <v>85</v>
      </c>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8"/>
      <c r="AY298" s="98"/>
      <c r="AZ298" s="98"/>
      <c r="BA298" s="98"/>
      <c r="BB298" s="98"/>
      <c r="BC298" s="98"/>
      <c r="BD298" s="98"/>
      <c r="BE298" s="98"/>
      <c r="BF298" s="98"/>
      <c r="BG298" s="98"/>
      <c r="BH298" s="98"/>
      <c r="BI298" s="98" cm="1">
        <f t="array" ref="BI298">SUM(IF('HABILITADOS Y RECHAZADOS LOTE 1'!$AX298:$BH298&lt;&gt;"", 'HABILITADOS Y RECHAZADOS LOTE 1'!$AX298:$BH298, 0))</f>
        <v>0</v>
      </c>
      <c r="BJ298" s="98" t="s">
        <v>112</v>
      </c>
      <c r="BK298" s="98" t="s">
        <v>85</v>
      </c>
      <c r="BL298" s="117" t="s">
        <v>85</v>
      </c>
    </row>
    <row r="299" spans="1:64" s="52" customFormat="1" ht="128.25" hidden="1" customHeight="1">
      <c r="A299" s="93">
        <v>1297</v>
      </c>
      <c r="B299" s="131" t="s">
        <v>1474</v>
      </c>
      <c r="C299" s="124" t="s">
        <v>1475</v>
      </c>
      <c r="D299" s="125" t="s">
        <v>89</v>
      </c>
      <c r="E299" s="126" t="s">
        <v>1476</v>
      </c>
      <c r="F299" s="127" t="s">
        <v>77</v>
      </c>
      <c r="G299" s="127" t="s">
        <v>77</v>
      </c>
      <c r="H299" s="128" t="s">
        <v>79</v>
      </c>
      <c r="I299" s="129" t="s">
        <v>1477</v>
      </c>
      <c r="J299" s="64" t="s">
        <v>1476</v>
      </c>
      <c r="K299" s="129" t="s">
        <v>1478</v>
      </c>
      <c r="L299" s="64" t="s">
        <v>1</v>
      </c>
      <c r="M299" s="64" t="s">
        <v>1</v>
      </c>
      <c r="N299" s="130" t="s">
        <v>83</v>
      </c>
      <c r="O299" s="129" t="s">
        <v>1479</v>
      </c>
      <c r="P299" s="64" t="s">
        <v>85</v>
      </c>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8"/>
      <c r="AY299" s="98"/>
      <c r="AZ299" s="98"/>
      <c r="BA299" s="98"/>
      <c r="BB299" s="98"/>
      <c r="BC299" s="98"/>
      <c r="BD299" s="98"/>
      <c r="BE299" s="98"/>
      <c r="BF299" s="98"/>
      <c r="BG299" s="98"/>
      <c r="BH299" s="98"/>
      <c r="BI299" s="98" cm="1">
        <f t="array" ref="BI299">SUM(IF('HABILITADOS Y RECHAZADOS LOTE 1'!$AX299:$BH299&lt;&gt;"", 'HABILITADOS Y RECHAZADOS LOTE 1'!$AX299:$BH299, 0))</f>
        <v>0</v>
      </c>
      <c r="BJ299" s="98" t="s">
        <v>112</v>
      </c>
      <c r="BK299" s="98" t="s">
        <v>85</v>
      </c>
      <c r="BL299" s="63" t="s">
        <v>85</v>
      </c>
    </row>
    <row r="300" spans="1:64" s="52" customFormat="1" ht="199.5" hidden="1" customHeight="1">
      <c r="A300" s="108">
        <v>1298</v>
      </c>
      <c r="B300" s="139" t="s">
        <v>1421</v>
      </c>
      <c r="C300" s="124" t="s">
        <v>1480</v>
      </c>
      <c r="D300" s="125" t="s">
        <v>224</v>
      </c>
      <c r="E300" s="126" t="s">
        <v>1481</v>
      </c>
      <c r="F300" s="136" t="s">
        <v>77</v>
      </c>
      <c r="G300" s="136" t="s">
        <v>78</v>
      </c>
      <c r="H300" s="128" t="s">
        <v>79</v>
      </c>
      <c r="I300" s="134" t="s">
        <v>1424</v>
      </c>
      <c r="J300" s="133" t="s">
        <v>1481</v>
      </c>
      <c r="K300" s="134" t="s">
        <v>1425</v>
      </c>
      <c r="L300" s="64" t="s">
        <v>1</v>
      </c>
      <c r="M300" s="64" t="s">
        <v>2</v>
      </c>
      <c r="N300" s="130" t="s">
        <v>83</v>
      </c>
      <c r="O300" s="129" t="s">
        <v>1482</v>
      </c>
      <c r="P300" s="64" t="s">
        <v>85</v>
      </c>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8"/>
      <c r="AY300" s="98"/>
      <c r="AZ300" s="98"/>
      <c r="BA300" s="98"/>
      <c r="BB300" s="98"/>
      <c r="BC300" s="98"/>
      <c r="BD300" s="98"/>
      <c r="BE300" s="98"/>
      <c r="BF300" s="98"/>
      <c r="BG300" s="98"/>
      <c r="BH300" s="98"/>
      <c r="BI300" s="98" cm="1">
        <f t="array" ref="BI300">SUM(IF('HABILITADOS Y RECHAZADOS LOTE 1'!$AX300:$BH300&lt;&gt;"", 'HABILITADOS Y RECHAZADOS LOTE 1'!$AX300:$BH300, 0))</f>
        <v>0</v>
      </c>
      <c r="BJ300" s="98" t="s">
        <v>1483</v>
      </c>
      <c r="BK300" s="98" t="s">
        <v>85</v>
      </c>
      <c r="BL300" s="63" t="s">
        <v>85</v>
      </c>
    </row>
    <row r="301" spans="1:64" s="52" customFormat="1" ht="71.25" hidden="1" customHeight="1">
      <c r="A301" s="108">
        <v>1299</v>
      </c>
      <c r="B301" s="139" t="s">
        <v>1484</v>
      </c>
      <c r="C301" s="142" t="s">
        <v>1485</v>
      </c>
      <c r="D301" s="125" t="s">
        <v>89</v>
      </c>
      <c r="E301" s="126" t="s">
        <v>1486</v>
      </c>
      <c r="F301" s="136" t="s">
        <v>77</v>
      </c>
      <c r="G301" s="136" t="s">
        <v>77</v>
      </c>
      <c r="H301" s="128" t="s">
        <v>79</v>
      </c>
      <c r="I301" s="134" t="s">
        <v>1487</v>
      </c>
      <c r="J301" s="133" t="s">
        <v>1486</v>
      </c>
      <c r="K301" s="134" t="s">
        <v>1488</v>
      </c>
      <c r="L301" s="64" t="s">
        <v>1</v>
      </c>
      <c r="M301" s="64" t="s">
        <v>2</v>
      </c>
      <c r="N301" s="130" t="s">
        <v>91</v>
      </c>
      <c r="O301" s="64" t="s">
        <v>85</v>
      </c>
      <c r="P301" s="129" t="str" cm="1">
        <f t="array" ref="P301">_xlfn.TEXTJOIN(", ", TRUE, IF('HABILITADOS Y RECHAZADOS LOTE 1'!$Q301:$AN301="SI", 'HABILITADOS Y RECHAZADOS LOTE 1'!$Q$2:$AN$2, ""))</f>
        <v>Carnes Frescas (Refrigeradas o Congeladas), Huevos, Frutas frescas, Lácteos no fermentados, Quesos, Verduras, hortalizas y derivados</v>
      </c>
      <c r="Q301" s="96" t="s">
        <v>1</v>
      </c>
      <c r="R301" s="96" t="s">
        <v>2</v>
      </c>
      <c r="S301" s="96" t="s">
        <v>1</v>
      </c>
      <c r="T301" s="96" t="s">
        <v>2</v>
      </c>
      <c r="U301" s="96" t="s">
        <v>1</v>
      </c>
      <c r="V301" s="96" t="s">
        <v>1</v>
      </c>
      <c r="W301" s="96" t="s">
        <v>1</v>
      </c>
      <c r="X301" s="96" t="s">
        <v>1</v>
      </c>
      <c r="Y301" s="96" t="s">
        <v>1</v>
      </c>
      <c r="Z301" s="96" t="s">
        <v>1</v>
      </c>
      <c r="AA301" s="96" t="s">
        <v>2</v>
      </c>
      <c r="AB301" s="96" t="s">
        <v>1</v>
      </c>
      <c r="AC301" s="96" t="s">
        <v>1</v>
      </c>
      <c r="AD301" s="96" t="s">
        <v>1</v>
      </c>
      <c r="AE301" s="96" t="s">
        <v>1</v>
      </c>
      <c r="AF301" s="96" t="s">
        <v>1</v>
      </c>
      <c r="AG301" s="96" t="s">
        <v>2</v>
      </c>
      <c r="AH301" s="96" t="s">
        <v>1</v>
      </c>
      <c r="AI301" s="96" t="s">
        <v>2</v>
      </c>
      <c r="AJ301" s="96" t="s">
        <v>1</v>
      </c>
      <c r="AK301" s="96" t="s">
        <v>1</v>
      </c>
      <c r="AL301" s="96" t="s">
        <v>1</v>
      </c>
      <c r="AM301" s="96" t="s">
        <v>2</v>
      </c>
      <c r="AN301" s="96" t="s">
        <v>1</v>
      </c>
      <c r="AO301" s="96" t="s">
        <v>1</v>
      </c>
      <c r="AP301" s="96" t="s">
        <v>1</v>
      </c>
      <c r="AQ301" s="96" t="s">
        <v>1</v>
      </c>
      <c r="AR301" s="96" t="s">
        <v>1</v>
      </c>
      <c r="AS301" s="96" t="s">
        <v>1</v>
      </c>
      <c r="AT301" s="96" t="s">
        <v>1</v>
      </c>
      <c r="AU301" s="96" t="s">
        <v>2</v>
      </c>
      <c r="AV301" s="96" t="s">
        <v>1</v>
      </c>
      <c r="AW301" s="96" t="s">
        <v>99</v>
      </c>
      <c r="AX301" s="98">
        <v>0</v>
      </c>
      <c r="AY301" s="98">
        <v>0</v>
      </c>
      <c r="AZ301" s="98">
        <v>0</v>
      </c>
      <c r="BA301" s="98">
        <v>0</v>
      </c>
      <c r="BB301" s="98">
        <v>0</v>
      </c>
      <c r="BC301" s="98">
        <v>0</v>
      </c>
      <c r="BD301" s="98">
        <v>0</v>
      </c>
      <c r="BE301" s="98">
        <v>0</v>
      </c>
      <c r="BF301" s="98">
        <v>0</v>
      </c>
      <c r="BG301" s="98">
        <v>0.25</v>
      </c>
      <c r="BH301" s="98">
        <v>0</v>
      </c>
      <c r="BI301" s="98" cm="1">
        <f t="array" ref="BI301">SUM(IF('HABILITADOS Y RECHAZADOS LOTE 1'!$AX301:$BH301&lt;&gt;"", 'HABILITADOS Y RECHAZADOS LOTE 1'!$AX301:$BH301, 0))</f>
        <v>0.25</v>
      </c>
      <c r="BJ301" s="98" t="s">
        <v>1086</v>
      </c>
      <c r="BK301" s="98" t="s">
        <v>85</v>
      </c>
      <c r="BL301" s="63" t="s">
        <v>85</v>
      </c>
    </row>
    <row r="302" spans="1:64" s="52" customFormat="1" ht="114" hidden="1" customHeight="1">
      <c r="A302" s="108">
        <v>1300</v>
      </c>
      <c r="B302" s="139" t="s">
        <v>1489</v>
      </c>
      <c r="C302" s="142" t="s">
        <v>1490</v>
      </c>
      <c r="D302" s="125" t="s">
        <v>224</v>
      </c>
      <c r="E302" s="126" t="s">
        <v>1491</v>
      </c>
      <c r="F302" s="136" t="s">
        <v>1176</v>
      </c>
      <c r="G302" s="136" t="s">
        <v>77</v>
      </c>
      <c r="H302" s="128" t="s">
        <v>79</v>
      </c>
      <c r="I302" s="134" t="s">
        <v>209</v>
      </c>
      <c r="J302" s="133" t="s">
        <v>1491</v>
      </c>
      <c r="K302" s="134" t="s">
        <v>1492</v>
      </c>
      <c r="L302" s="64"/>
      <c r="M302" s="64" t="s">
        <v>2</v>
      </c>
      <c r="N302" s="130" t="s">
        <v>91</v>
      </c>
      <c r="O302" s="64" t="s">
        <v>85</v>
      </c>
      <c r="P302" s="129" t="str" cm="1">
        <f t="array" ref="P302">_xlfn.TEXTJOIN(", ", TRUE, IF('HABILITADOS Y RECHAZADOS LOTE 1'!$Q302:$AN302="SI", 'HABILITADOS Y RECHAZADOS LOTE 1'!$Q$2:$AN$2, ""))</f>
        <v>Carnes Frescas (Refrigeradas o Congeladas), Huevos, Conservas de frutas/ hortalizas/ leguminosas, Frutas frescas, Galletas, Leguminosas y derivados, Verduras, hortalizas y derivados</v>
      </c>
      <c r="Q302" s="96" t="s">
        <v>1</v>
      </c>
      <c r="R302" s="96" t="s">
        <v>2</v>
      </c>
      <c r="S302" s="96" t="s">
        <v>1</v>
      </c>
      <c r="T302" s="96" t="s">
        <v>2</v>
      </c>
      <c r="U302" s="96" t="s">
        <v>1</v>
      </c>
      <c r="V302" s="96" t="s">
        <v>1</v>
      </c>
      <c r="W302" s="96" t="s">
        <v>1</v>
      </c>
      <c r="X302" s="96" t="s">
        <v>2</v>
      </c>
      <c r="Y302" s="96" t="s">
        <v>1</v>
      </c>
      <c r="Z302" s="96" t="s">
        <v>1</v>
      </c>
      <c r="AA302" s="96" t="s">
        <v>2</v>
      </c>
      <c r="AB302" s="96" t="s">
        <v>1</v>
      </c>
      <c r="AC302" s="96" t="s">
        <v>1</v>
      </c>
      <c r="AD302" s="96" t="s">
        <v>2</v>
      </c>
      <c r="AE302" s="96" t="s">
        <v>1</v>
      </c>
      <c r="AF302" s="96" t="s">
        <v>1</v>
      </c>
      <c r="AG302" s="96" t="s">
        <v>1</v>
      </c>
      <c r="AH302" s="96" t="s">
        <v>1</v>
      </c>
      <c r="AI302" s="96" t="s">
        <v>1</v>
      </c>
      <c r="AJ302" s="96" t="s">
        <v>2</v>
      </c>
      <c r="AK302" s="96" t="s">
        <v>1</v>
      </c>
      <c r="AL302" s="96" t="s">
        <v>1</v>
      </c>
      <c r="AM302" s="96" t="s">
        <v>2</v>
      </c>
      <c r="AN302" s="96" t="s">
        <v>1</v>
      </c>
      <c r="AO302" s="96" t="s">
        <v>2</v>
      </c>
      <c r="AP302" s="96" t="s">
        <v>1</v>
      </c>
      <c r="AQ302" s="96" t="s">
        <v>1</v>
      </c>
      <c r="AR302" s="96" t="s">
        <v>1</v>
      </c>
      <c r="AS302" s="96" t="s">
        <v>1</v>
      </c>
      <c r="AT302" s="96" t="s">
        <v>1</v>
      </c>
      <c r="AU302" s="96" t="s">
        <v>2</v>
      </c>
      <c r="AV302" s="96" t="s">
        <v>1</v>
      </c>
      <c r="AW302" s="96" t="s">
        <v>92</v>
      </c>
      <c r="AX302" s="98">
        <v>6</v>
      </c>
      <c r="AY302" s="98">
        <v>6</v>
      </c>
      <c r="AZ302" s="98">
        <v>0</v>
      </c>
      <c r="BA302" s="98">
        <v>0</v>
      </c>
      <c r="BB302" s="98">
        <v>0</v>
      </c>
      <c r="BC302" s="98">
        <v>0</v>
      </c>
      <c r="BD302" s="98">
        <v>0</v>
      </c>
      <c r="BE302" s="98">
        <v>0</v>
      </c>
      <c r="BF302" s="98">
        <v>0.25</v>
      </c>
      <c r="BG302" s="98">
        <v>0.25</v>
      </c>
      <c r="BH302" s="98">
        <v>10</v>
      </c>
      <c r="BI302" s="98" cm="1">
        <f t="array" ref="BI302">SUM(IF('HABILITADOS Y RECHAZADOS LOTE 1'!$AX302:$BH302&lt;&gt;"", 'HABILITADOS Y RECHAZADOS LOTE 1'!$AX302:$BH302, 0))</f>
        <v>22.5</v>
      </c>
      <c r="BJ302" s="98" t="s">
        <v>628</v>
      </c>
      <c r="BK302" s="98" t="s">
        <v>85</v>
      </c>
      <c r="BL302" s="63" t="s">
        <v>85</v>
      </c>
    </row>
    <row r="303" spans="1:64" ht="85.5" hidden="1" customHeight="1">
      <c r="A303" s="105">
        <v>1301</v>
      </c>
      <c r="B303" s="123" t="s">
        <v>1214</v>
      </c>
      <c r="C303" s="124" t="s">
        <v>1493</v>
      </c>
      <c r="D303" s="132" t="s">
        <v>89</v>
      </c>
      <c r="E303" s="124" t="s">
        <v>1494</v>
      </c>
      <c r="F303" s="127"/>
      <c r="G303" s="127"/>
      <c r="H303" s="144" t="s">
        <v>83</v>
      </c>
      <c r="I303" s="134" t="s">
        <v>1182</v>
      </c>
      <c r="J303" s="125" t="s">
        <v>1494</v>
      </c>
      <c r="K303" s="123"/>
      <c r="L303" s="125"/>
      <c r="M303" s="125" t="s">
        <v>85</v>
      </c>
      <c r="N303" s="144" t="s">
        <v>83</v>
      </c>
      <c r="O303" s="134" t="s">
        <v>1182</v>
      </c>
      <c r="P303" s="125" t="s">
        <v>85</v>
      </c>
      <c r="Q303" s="94" t="s">
        <v>1</v>
      </c>
      <c r="R303" s="94" t="s">
        <v>1</v>
      </c>
      <c r="S303" s="94" t="s">
        <v>1</v>
      </c>
      <c r="T303" s="94" t="s">
        <v>1</v>
      </c>
      <c r="U303" s="94" t="s">
        <v>1</v>
      </c>
      <c r="V303" s="94" t="s">
        <v>1</v>
      </c>
      <c r="W303" s="94" t="s">
        <v>1</v>
      </c>
      <c r="X303" s="94" t="s">
        <v>1</v>
      </c>
      <c r="Y303" s="94" t="s">
        <v>1</v>
      </c>
      <c r="Z303" s="94" t="s">
        <v>1</v>
      </c>
      <c r="AA303" s="94" t="s">
        <v>1</v>
      </c>
      <c r="AB303" s="94" t="s">
        <v>1</v>
      </c>
      <c r="AC303" s="94" t="s">
        <v>1</v>
      </c>
      <c r="AD303" s="94" t="s">
        <v>1</v>
      </c>
      <c r="AE303" s="94" t="s">
        <v>1</v>
      </c>
      <c r="AF303" s="94" t="s">
        <v>1</v>
      </c>
      <c r="AG303" s="94" t="s">
        <v>1</v>
      </c>
      <c r="AH303" s="94" t="s">
        <v>1</v>
      </c>
      <c r="AI303" s="94" t="s">
        <v>1</v>
      </c>
      <c r="AJ303" s="94" t="s">
        <v>1</v>
      </c>
      <c r="AK303" s="94" t="s">
        <v>1</v>
      </c>
      <c r="AL303" s="94" t="s">
        <v>1</v>
      </c>
      <c r="AM303" s="94" t="s">
        <v>1</v>
      </c>
      <c r="AN303" s="94" t="s">
        <v>1</v>
      </c>
      <c r="AO303" s="94"/>
      <c r="AP303" s="94"/>
      <c r="AQ303" s="94"/>
      <c r="AR303" s="94"/>
      <c r="AS303" s="94"/>
      <c r="AT303" s="94"/>
      <c r="AU303" s="94"/>
      <c r="AV303" s="94"/>
      <c r="AW303" s="94" t="s">
        <v>650</v>
      </c>
      <c r="AX303" s="107"/>
      <c r="AY303" s="107"/>
      <c r="AZ303" s="107"/>
      <c r="BA303" s="107"/>
      <c r="BB303" s="107"/>
      <c r="BC303" s="107"/>
      <c r="BD303" s="107"/>
      <c r="BE303" s="107"/>
      <c r="BF303" s="107"/>
      <c r="BG303" s="107"/>
      <c r="BH303" s="107"/>
      <c r="BI303" s="107" cm="1">
        <f t="array" ref="BI303">SUM(IF('HABILITADOS Y RECHAZADOS LOTE 1'!$AX303:$BH303&lt;&gt;"", 'HABILITADOS Y RECHAZADOS LOTE 1'!$AX303:$BH303, 0))</f>
        <v>0</v>
      </c>
      <c r="BJ303" s="107" t="s">
        <v>784</v>
      </c>
      <c r="BK303" s="107" t="s">
        <v>85</v>
      </c>
      <c r="BL303" s="63" t="s">
        <v>85</v>
      </c>
    </row>
    <row r="304" spans="1:64" s="52" customFormat="1" ht="256.5" hidden="1" customHeight="1">
      <c r="A304" s="93">
        <v>1302</v>
      </c>
      <c r="B304" s="143" t="s">
        <v>1495</v>
      </c>
      <c r="C304" s="124" t="s">
        <v>1496</v>
      </c>
      <c r="D304" s="125" t="s">
        <v>89</v>
      </c>
      <c r="E304" s="126" t="s">
        <v>1497</v>
      </c>
      <c r="F304" s="64" t="s">
        <v>77</v>
      </c>
      <c r="G304" s="64" t="s">
        <v>77</v>
      </c>
      <c r="H304" s="128" t="s">
        <v>79</v>
      </c>
      <c r="I304" s="129" t="s">
        <v>1498</v>
      </c>
      <c r="J304" s="64" t="s">
        <v>1499</v>
      </c>
      <c r="K304" s="129" t="s">
        <v>1500</v>
      </c>
      <c r="L304" s="64" t="s">
        <v>1</v>
      </c>
      <c r="M304" s="64" t="s">
        <v>2</v>
      </c>
      <c r="N304" s="130" t="s">
        <v>91</v>
      </c>
      <c r="O304" s="64" t="s">
        <v>85</v>
      </c>
      <c r="P304" s="129" t="str" cm="1">
        <f t="array" ref="P304">_xlfn.TEXTJOIN(", ", TRUE, IF('HABILITADOS Y RECHAZADOS LOTE 1'!$Q304:$AN304="SI", 'HABILITADOS Y RECHAZADOS LOTE 1'!$Q$2:$AN$2, ""))</f>
        <v>Carnes Frescas (Refrigeradas o Congeladas), Huevos, Conservas de frutas/ hortalizas/ leguminosas, Frutas frescas, Galletas, Leguminosas y derivados, Verduras, hortalizas y derivados</v>
      </c>
      <c r="Q304" s="96" t="s">
        <v>1</v>
      </c>
      <c r="R304" s="96" t="s">
        <v>2</v>
      </c>
      <c r="S304" s="96" t="s">
        <v>1</v>
      </c>
      <c r="T304" s="96" t="s">
        <v>2</v>
      </c>
      <c r="U304" s="96" t="s">
        <v>1</v>
      </c>
      <c r="V304" s="96" t="s">
        <v>1</v>
      </c>
      <c r="W304" s="96" t="s">
        <v>1</v>
      </c>
      <c r="X304" s="96" t="s">
        <v>2</v>
      </c>
      <c r="Y304" s="96" t="s">
        <v>1</v>
      </c>
      <c r="Z304" s="96" t="s">
        <v>1</v>
      </c>
      <c r="AA304" s="96" t="s">
        <v>2</v>
      </c>
      <c r="AB304" s="96" t="s">
        <v>1</v>
      </c>
      <c r="AC304" s="96" t="s">
        <v>1</v>
      </c>
      <c r="AD304" s="96" t="s">
        <v>2</v>
      </c>
      <c r="AE304" s="96" t="s">
        <v>1</v>
      </c>
      <c r="AF304" s="96" t="s">
        <v>1</v>
      </c>
      <c r="AG304" s="96" t="s">
        <v>1</v>
      </c>
      <c r="AH304" s="96" t="s">
        <v>1</v>
      </c>
      <c r="AI304" s="96" t="s">
        <v>1</v>
      </c>
      <c r="AJ304" s="96" t="s">
        <v>2</v>
      </c>
      <c r="AK304" s="96" t="s">
        <v>1</v>
      </c>
      <c r="AL304" s="96" t="s">
        <v>1</v>
      </c>
      <c r="AM304" s="96" t="s">
        <v>2</v>
      </c>
      <c r="AN304" s="96" t="s">
        <v>1</v>
      </c>
      <c r="AO304" s="96" t="s">
        <v>1</v>
      </c>
      <c r="AP304" s="96" t="s">
        <v>1</v>
      </c>
      <c r="AQ304" s="96" t="s">
        <v>1</v>
      </c>
      <c r="AR304" s="96" t="s">
        <v>1</v>
      </c>
      <c r="AS304" s="96" t="s">
        <v>1</v>
      </c>
      <c r="AT304" s="96" t="s">
        <v>1</v>
      </c>
      <c r="AU304" s="96" t="s">
        <v>2</v>
      </c>
      <c r="AV304" s="96" t="s">
        <v>1</v>
      </c>
      <c r="AW304" s="96" t="s">
        <v>92</v>
      </c>
      <c r="AX304" s="98">
        <v>0</v>
      </c>
      <c r="AY304" s="98">
        <v>6</v>
      </c>
      <c r="AZ304" s="98">
        <v>0</v>
      </c>
      <c r="BA304" s="98">
        <v>0</v>
      </c>
      <c r="BB304" s="98">
        <v>0</v>
      </c>
      <c r="BC304" s="98">
        <v>0</v>
      </c>
      <c r="BD304" s="98">
        <v>0</v>
      </c>
      <c r="BE304" s="98">
        <v>0</v>
      </c>
      <c r="BF304" s="98">
        <v>0.25</v>
      </c>
      <c r="BG304" s="98">
        <v>0.25</v>
      </c>
      <c r="BH304" s="98">
        <v>0</v>
      </c>
      <c r="BI304" s="98" cm="1">
        <f t="array" ref="BI304">SUM(IF('HABILITADOS Y RECHAZADOS LOTE 1'!$AX304:$BH304&lt;&gt;"", 'HABILITADOS Y RECHAZADOS LOTE 1'!$AX304:$BH304, 0))</f>
        <v>6.5</v>
      </c>
      <c r="BJ304" s="98" t="s">
        <v>216</v>
      </c>
      <c r="BK304" s="98" t="s">
        <v>85</v>
      </c>
      <c r="BL304" s="63" t="s">
        <v>85</v>
      </c>
    </row>
    <row r="305" spans="1:64" s="52" customFormat="1" ht="256.5" hidden="1" customHeight="1">
      <c r="A305" s="93">
        <v>1303</v>
      </c>
      <c r="B305" s="143" t="s">
        <v>1501</v>
      </c>
      <c r="C305" s="142" t="s">
        <v>1502</v>
      </c>
      <c r="D305" s="127" t="s">
        <v>89</v>
      </c>
      <c r="E305" s="142" t="s">
        <v>1503</v>
      </c>
      <c r="F305" s="127"/>
      <c r="G305" s="127"/>
      <c r="H305" s="144" t="s">
        <v>83</v>
      </c>
      <c r="I305" s="134" t="s">
        <v>1182</v>
      </c>
      <c r="J305" s="133" t="s">
        <v>1504</v>
      </c>
      <c r="K305" s="143"/>
      <c r="L305" s="64"/>
      <c r="M305" s="64" t="s">
        <v>85</v>
      </c>
      <c r="N305" s="144" t="s">
        <v>83</v>
      </c>
      <c r="O305" s="134" t="s">
        <v>1182</v>
      </c>
      <c r="P305" s="64" t="s">
        <v>85</v>
      </c>
      <c r="Q305" s="96" t="s">
        <v>1</v>
      </c>
      <c r="R305" s="96" t="s">
        <v>1</v>
      </c>
      <c r="S305" s="96" t="s">
        <v>1</v>
      </c>
      <c r="T305" s="96" t="s">
        <v>1</v>
      </c>
      <c r="U305" s="96" t="s">
        <v>1</v>
      </c>
      <c r="V305" s="96" t="s">
        <v>1</v>
      </c>
      <c r="W305" s="96" t="s">
        <v>1</v>
      </c>
      <c r="X305" s="96" t="s">
        <v>1</v>
      </c>
      <c r="Y305" s="96" t="s">
        <v>1</v>
      </c>
      <c r="Z305" s="96" t="s">
        <v>1</v>
      </c>
      <c r="AA305" s="96" t="s">
        <v>1</v>
      </c>
      <c r="AB305" s="96" t="s">
        <v>1</v>
      </c>
      <c r="AC305" s="96" t="s">
        <v>1</v>
      </c>
      <c r="AD305" s="96" t="s">
        <v>1</v>
      </c>
      <c r="AE305" s="96" t="s">
        <v>1</v>
      </c>
      <c r="AF305" s="96" t="s">
        <v>1</v>
      </c>
      <c r="AG305" s="96" t="s">
        <v>1</v>
      </c>
      <c r="AH305" s="96" t="s">
        <v>1</v>
      </c>
      <c r="AI305" s="96" t="s">
        <v>1</v>
      </c>
      <c r="AJ305" s="96" t="s">
        <v>1</v>
      </c>
      <c r="AK305" s="96" t="s">
        <v>1</v>
      </c>
      <c r="AL305" s="96" t="s">
        <v>1</v>
      </c>
      <c r="AM305" s="96" t="s">
        <v>1</v>
      </c>
      <c r="AN305" s="96" t="s">
        <v>1</v>
      </c>
      <c r="AO305" s="96"/>
      <c r="AP305" s="96"/>
      <c r="AQ305" s="96"/>
      <c r="AR305" s="96"/>
      <c r="AS305" s="96"/>
      <c r="AT305" s="96"/>
      <c r="AU305" s="96"/>
      <c r="AV305" s="96"/>
      <c r="AW305" s="96" t="s">
        <v>650</v>
      </c>
      <c r="AX305" s="98"/>
      <c r="AY305" s="98"/>
      <c r="AZ305" s="98"/>
      <c r="BA305" s="98"/>
      <c r="BB305" s="98"/>
      <c r="BC305" s="98"/>
      <c r="BD305" s="98"/>
      <c r="BE305" s="98"/>
      <c r="BF305" s="98"/>
      <c r="BG305" s="98"/>
      <c r="BH305" s="98"/>
      <c r="BI305" s="98" cm="1">
        <f t="array" ref="BI305">SUM(IF('HABILITADOS Y RECHAZADOS LOTE 1'!$AX305:$BH305&lt;&gt;"", 'HABILITADOS Y RECHAZADOS LOTE 1'!$AX305:$BH305, 0))</f>
        <v>0</v>
      </c>
      <c r="BJ305" s="98" t="s">
        <v>784</v>
      </c>
      <c r="BK305" s="98" t="s">
        <v>85</v>
      </c>
      <c r="BL305" s="63" t="s">
        <v>85</v>
      </c>
    </row>
    <row r="306" spans="1:64" s="52" customFormat="1" ht="42.75" hidden="1" customHeight="1">
      <c r="A306" s="108">
        <v>1304</v>
      </c>
      <c r="B306" s="139" t="s">
        <v>1505</v>
      </c>
      <c r="C306" s="142" t="s">
        <v>1506</v>
      </c>
      <c r="D306" s="125" t="s">
        <v>224</v>
      </c>
      <c r="E306" s="126" t="s">
        <v>1507</v>
      </c>
      <c r="F306" s="136" t="s">
        <v>77</v>
      </c>
      <c r="G306" s="136" t="s">
        <v>77</v>
      </c>
      <c r="H306" s="128" t="s">
        <v>79</v>
      </c>
      <c r="I306" s="134" t="s">
        <v>1487</v>
      </c>
      <c r="J306" s="133" t="s">
        <v>1507</v>
      </c>
      <c r="K306" s="134" t="s">
        <v>1508</v>
      </c>
      <c r="L306" s="64" t="s">
        <v>1</v>
      </c>
      <c r="M306" s="64" t="s">
        <v>2</v>
      </c>
      <c r="N306" s="130" t="s">
        <v>91</v>
      </c>
      <c r="O306" s="64" t="s">
        <v>85</v>
      </c>
      <c r="P306" s="129" t="str" cm="1">
        <f t="array" ref="P306">_xlfn.TEXTJOIN(", ", TRUE, IF('HABILITADOS Y RECHAZADOS LOTE 1'!$Q306:$AN306="SI",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06" s="96" t="s">
        <v>2</v>
      </c>
      <c r="R306" s="96" t="s">
        <v>2</v>
      </c>
      <c r="S306" s="96" t="s">
        <v>2</v>
      </c>
      <c r="T306" s="96" t="s">
        <v>2</v>
      </c>
      <c r="U306" s="96" t="s">
        <v>2</v>
      </c>
      <c r="V306" s="96" t="s">
        <v>2</v>
      </c>
      <c r="W306" s="96" t="s">
        <v>2</v>
      </c>
      <c r="X306" s="96" t="s">
        <v>2</v>
      </c>
      <c r="Y306" s="96" t="s">
        <v>2</v>
      </c>
      <c r="Z306" s="96" t="s">
        <v>2</v>
      </c>
      <c r="AA306" s="96" t="s">
        <v>2</v>
      </c>
      <c r="AB306" s="96" t="s">
        <v>2</v>
      </c>
      <c r="AC306" s="96" t="s">
        <v>2</v>
      </c>
      <c r="AD306" s="96" t="s">
        <v>2</v>
      </c>
      <c r="AE306" s="96" t="s">
        <v>2</v>
      </c>
      <c r="AF306" s="96" t="s">
        <v>2</v>
      </c>
      <c r="AG306" s="96" t="s">
        <v>2</v>
      </c>
      <c r="AH306" s="96" t="s">
        <v>2</v>
      </c>
      <c r="AI306" s="96" t="s">
        <v>2</v>
      </c>
      <c r="AJ306" s="96" t="s">
        <v>2</v>
      </c>
      <c r="AK306" s="96" t="s">
        <v>2</v>
      </c>
      <c r="AL306" s="96" t="s">
        <v>2</v>
      </c>
      <c r="AM306" s="96" t="s">
        <v>2</v>
      </c>
      <c r="AN306" s="96" t="s">
        <v>2</v>
      </c>
      <c r="AO306" s="96" t="s">
        <v>1</v>
      </c>
      <c r="AP306" s="96" t="s">
        <v>1</v>
      </c>
      <c r="AQ306" s="96" t="s">
        <v>1</v>
      </c>
      <c r="AR306" s="96" t="s">
        <v>1</v>
      </c>
      <c r="AS306" s="96" t="s">
        <v>1</v>
      </c>
      <c r="AT306" s="96" t="s">
        <v>1</v>
      </c>
      <c r="AU306" s="96" t="s">
        <v>2</v>
      </c>
      <c r="AV306" s="96" t="s">
        <v>1</v>
      </c>
      <c r="AW306" s="96" t="s">
        <v>99</v>
      </c>
      <c r="AX306" s="98">
        <v>0</v>
      </c>
      <c r="AY306" s="98">
        <v>0</v>
      </c>
      <c r="AZ306" s="98">
        <v>0</v>
      </c>
      <c r="BA306" s="98">
        <v>0</v>
      </c>
      <c r="BB306" s="98">
        <v>0</v>
      </c>
      <c r="BC306" s="98">
        <v>0</v>
      </c>
      <c r="BD306" s="98">
        <v>0</v>
      </c>
      <c r="BE306" s="98">
        <v>0</v>
      </c>
      <c r="BF306" s="98">
        <v>0</v>
      </c>
      <c r="BG306" s="98">
        <v>0.25</v>
      </c>
      <c r="BH306" s="98">
        <v>10</v>
      </c>
      <c r="BI306" s="98" cm="1">
        <f t="array" ref="BI306">SUM(IF('HABILITADOS Y RECHAZADOS LOTE 1'!$AX306:$BH306&lt;&gt;"", 'HABILITADOS Y RECHAZADOS LOTE 1'!$AX306:$BH306, 0))</f>
        <v>10.25</v>
      </c>
      <c r="BJ306" s="98" t="s">
        <v>1086</v>
      </c>
      <c r="BK306" s="98" t="s">
        <v>85</v>
      </c>
      <c r="BL306" s="63" t="s">
        <v>85</v>
      </c>
    </row>
    <row r="307" spans="1:64" s="52" customFormat="1" ht="185.25" hidden="1" customHeight="1">
      <c r="A307" s="109">
        <v>1305</v>
      </c>
      <c r="B307" s="143" t="s">
        <v>1509</v>
      </c>
      <c r="C307" s="142" t="s">
        <v>1510</v>
      </c>
      <c r="D307" s="64" t="s">
        <v>89</v>
      </c>
      <c r="E307" s="142" t="s">
        <v>1511</v>
      </c>
      <c r="F307" s="127" t="s">
        <v>78</v>
      </c>
      <c r="G307" s="127" t="s">
        <v>78</v>
      </c>
      <c r="H307" s="128" t="s">
        <v>91</v>
      </c>
      <c r="I307" s="143"/>
      <c r="J307" s="127" t="s">
        <v>1511</v>
      </c>
      <c r="K307" s="129"/>
      <c r="L307" s="64"/>
      <c r="M307" s="64" t="s">
        <v>85</v>
      </c>
      <c r="N307" s="128" t="s">
        <v>91</v>
      </c>
      <c r="O307" s="64" t="s">
        <v>85</v>
      </c>
      <c r="P307" s="129" t="str" cm="1">
        <f t="array" ref="P307">_xlfn.TEXTJOIN(", ", TRUE, IF('HABILITADOS Y RECHAZADOS LOTE 1'!$Q307:$AN307="SI", 'HABILITADOS Y RECHAZADOS LOTE 1'!$Q$2:$AN$2, ""))</f>
        <v>Carnes Frescas (Refrigeradas o Congeladas), Huevos, Conservas de frutas/ hortalizas/ leguminosas, Frutas frescas, Galletas, Leguminosas y derivados, Verduras, hortalizas y derivados</v>
      </c>
      <c r="Q307" s="96"/>
      <c r="R307" s="96" t="s">
        <v>2</v>
      </c>
      <c r="S307" s="96"/>
      <c r="T307" s="96" t="s">
        <v>2</v>
      </c>
      <c r="U307" s="96"/>
      <c r="V307" s="96"/>
      <c r="W307" s="96"/>
      <c r="X307" s="96" t="s">
        <v>2</v>
      </c>
      <c r="Y307" s="96"/>
      <c r="Z307" s="96"/>
      <c r="AA307" s="96" t="s">
        <v>2</v>
      </c>
      <c r="AB307" s="96"/>
      <c r="AC307" s="96"/>
      <c r="AD307" s="96" t="s">
        <v>2</v>
      </c>
      <c r="AE307" s="96"/>
      <c r="AF307" s="96"/>
      <c r="AG307" s="96"/>
      <c r="AH307" s="96"/>
      <c r="AI307" s="96"/>
      <c r="AJ307" s="96" t="s">
        <v>2</v>
      </c>
      <c r="AK307" s="96"/>
      <c r="AL307" s="96"/>
      <c r="AM307" s="96" t="s">
        <v>2</v>
      </c>
      <c r="AN307" s="96"/>
      <c r="AO307" s="96" t="s">
        <v>2</v>
      </c>
      <c r="AP307" s="96" t="s">
        <v>1</v>
      </c>
      <c r="AQ307" s="96" t="s">
        <v>1</v>
      </c>
      <c r="AR307" s="96" t="s">
        <v>1</v>
      </c>
      <c r="AS307" s="96" t="s">
        <v>1</v>
      </c>
      <c r="AT307" s="96" t="s">
        <v>1</v>
      </c>
      <c r="AU307" s="96" t="s">
        <v>2</v>
      </c>
      <c r="AV307" s="96" t="s">
        <v>1</v>
      </c>
      <c r="AW307" s="96" t="s">
        <v>99</v>
      </c>
      <c r="AX307" s="98">
        <v>0</v>
      </c>
      <c r="AY307" s="98">
        <v>6</v>
      </c>
      <c r="AZ307" s="98">
        <v>0</v>
      </c>
      <c r="BA307" s="98">
        <v>0</v>
      </c>
      <c r="BB307" s="98">
        <v>0</v>
      </c>
      <c r="BC307" s="98">
        <v>0</v>
      </c>
      <c r="BD307" s="98">
        <v>0</v>
      </c>
      <c r="BE307" s="98">
        <v>0</v>
      </c>
      <c r="BF307" s="98">
        <v>0</v>
      </c>
      <c r="BG307" s="98">
        <v>0.25</v>
      </c>
      <c r="BH307" s="98">
        <v>0</v>
      </c>
      <c r="BI307" s="98" cm="1">
        <f t="array" ref="BI307">SUM(IF('HABILITADOS Y RECHAZADOS LOTE 1'!$AX307:$BH307&lt;&gt;"", 'HABILITADOS Y RECHAZADOS LOTE 1'!$AX307:$BH307, 0))</f>
        <v>6.25</v>
      </c>
      <c r="BJ307" s="98" t="s">
        <v>628</v>
      </c>
      <c r="BK307" s="98" t="s">
        <v>85</v>
      </c>
      <c r="BL307" s="63" t="s">
        <v>85</v>
      </c>
    </row>
    <row r="308" spans="1:64" s="52" customFormat="1" ht="57" hidden="1" customHeight="1">
      <c r="A308" s="108">
        <v>1306</v>
      </c>
      <c r="B308" s="139" t="s">
        <v>1421</v>
      </c>
      <c r="C308" s="124" t="s">
        <v>1512</v>
      </c>
      <c r="D308" s="125" t="s">
        <v>224</v>
      </c>
      <c r="E308" s="126" t="s">
        <v>1513</v>
      </c>
      <c r="F308" s="136" t="s">
        <v>77</v>
      </c>
      <c r="G308" s="136" t="s">
        <v>78</v>
      </c>
      <c r="H308" s="128" t="s">
        <v>79</v>
      </c>
      <c r="I308" s="134" t="s">
        <v>1514</v>
      </c>
      <c r="J308" s="133" t="s">
        <v>1513</v>
      </c>
      <c r="K308" s="134" t="s">
        <v>1515</v>
      </c>
      <c r="L308" s="64" t="s">
        <v>1</v>
      </c>
      <c r="M308" s="64" t="s">
        <v>2</v>
      </c>
      <c r="N308" s="130" t="s">
        <v>91</v>
      </c>
      <c r="O308" s="64" t="s">
        <v>85</v>
      </c>
      <c r="P308" s="129" t="str" cm="1">
        <f t="array" ref="P308">_xlfn.TEXTJOIN(", ", TRUE, IF('HABILITADOS Y RECHAZADOS LOTE 1'!$Q308:$AN308="SI", 'HABILITADOS Y RECHAZADOS LOTE 1'!$Q$2:$AN$2, ""))</f>
        <v>Carnes Frescas (Refrigeradas o Congeladas), Cereales y derivados, Leguminosas y derivados</v>
      </c>
      <c r="Q308" s="96" t="s">
        <v>1</v>
      </c>
      <c r="R308" s="96" t="s">
        <v>2</v>
      </c>
      <c r="S308" s="96" t="s">
        <v>1</v>
      </c>
      <c r="T308" s="96" t="s">
        <v>1</v>
      </c>
      <c r="U308" s="96" t="s">
        <v>2</v>
      </c>
      <c r="V308" s="96" t="s">
        <v>1</v>
      </c>
      <c r="W308" s="96" t="s">
        <v>1</v>
      </c>
      <c r="X308" s="96" t="s">
        <v>1</v>
      </c>
      <c r="Y308" s="96" t="s">
        <v>1</v>
      </c>
      <c r="Z308" s="96" t="s">
        <v>1</v>
      </c>
      <c r="AA308" s="96" t="s">
        <v>1</v>
      </c>
      <c r="AB308" s="96" t="s">
        <v>1</v>
      </c>
      <c r="AC308" s="96" t="s">
        <v>1</v>
      </c>
      <c r="AD308" s="96" t="s">
        <v>1</v>
      </c>
      <c r="AE308" s="96" t="s">
        <v>1</v>
      </c>
      <c r="AF308" s="96" t="s">
        <v>1</v>
      </c>
      <c r="AG308" s="96" t="s">
        <v>1</v>
      </c>
      <c r="AH308" s="96" t="s">
        <v>1</v>
      </c>
      <c r="AI308" s="96" t="s">
        <v>1</v>
      </c>
      <c r="AJ308" s="96" t="s">
        <v>2</v>
      </c>
      <c r="AK308" s="96" t="s">
        <v>1</v>
      </c>
      <c r="AL308" s="96" t="s">
        <v>1</v>
      </c>
      <c r="AM308" s="96" t="s">
        <v>1</v>
      </c>
      <c r="AN308" s="96" t="s">
        <v>1</v>
      </c>
      <c r="AO308" s="96" t="s">
        <v>1</v>
      </c>
      <c r="AP308" s="96" t="s">
        <v>1</v>
      </c>
      <c r="AQ308" s="96" t="s">
        <v>1</v>
      </c>
      <c r="AR308" s="96" t="s">
        <v>1</v>
      </c>
      <c r="AS308" s="96" t="s">
        <v>1</v>
      </c>
      <c r="AT308" s="96" t="s">
        <v>1</v>
      </c>
      <c r="AU308" s="96" t="s">
        <v>1</v>
      </c>
      <c r="AV308" s="96" t="s">
        <v>1</v>
      </c>
      <c r="AW308" s="96" t="s">
        <v>92</v>
      </c>
      <c r="AX308" s="98">
        <v>6</v>
      </c>
      <c r="AY308" s="98">
        <v>6</v>
      </c>
      <c r="AZ308" s="98">
        <v>0</v>
      </c>
      <c r="BA308" s="98">
        <v>0</v>
      </c>
      <c r="BB308" s="98">
        <v>0</v>
      </c>
      <c r="BC308" s="98">
        <v>0</v>
      </c>
      <c r="BD308" s="98">
        <v>0</v>
      </c>
      <c r="BE308" s="98">
        <v>0</v>
      </c>
      <c r="BF308" s="98">
        <v>0</v>
      </c>
      <c r="BG308" s="98">
        <v>0.25</v>
      </c>
      <c r="BH308" s="98">
        <v>10</v>
      </c>
      <c r="BI308" s="98" cm="1">
        <f t="array" ref="BI308">SUM(IF('HABILITADOS Y RECHAZADOS LOTE 1'!$AX308:$BH308&lt;&gt;"", 'HABILITADOS Y RECHAZADOS LOTE 1'!$AX308:$BH308, 0))</f>
        <v>22.25</v>
      </c>
      <c r="BJ308" s="98" t="s">
        <v>535</v>
      </c>
      <c r="BK308" s="98" t="s">
        <v>85</v>
      </c>
      <c r="BL308" s="63" t="s">
        <v>85</v>
      </c>
    </row>
    <row r="309" spans="1:64" s="52" customFormat="1" ht="185.25" hidden="1" customHeight="1">
      <c r="A309" s="93">
        <v>1307</v>
      </c>
      <c r="B309" s="143" t="s">
        <v>1516</v>
      </c>
      <c r="C309" s="124" t="s">
        <v>1517</v>
      </c>
      <c r="D309" s="125" t="s">
        <v>89</v>
      </c>
      <c r="E309" s="126" t="s">
        <v>1518</v>
      </c>
      <c r="F309" s="64" t="s">
        <v>77</v>
      </c>
      <c r="G309" s="64" t="s">
        <v>77</v>
      </c>
      <c r="H309" s="128" t="s">
        <v>79</v>
      </c>
      <c r="I309" s="129" t="s">
        <v>1519</v>
      </c>
      <c r="J309" s="64" t="s">
        <v>1518</v>
      </c>
      <c r="K309" s="129" t="s">
        <v>1520</v>
      </c>
      <c r="L309" s="64" t="s">
        <v>1</v>
      </c>
      <c r="M309" s="64" t="s">
        <v>1</v>
      </c>
      <c r="N309" s="130" t="s">
        <v>83</v>
      </c>
      <c r="O309" s="129" t="s">
        <v>1521</v>
      </c>
      <c r="P309" s="64" t="s">
        <v>85</v>
      </c>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8"/>
      <c r="AY309" s="98"/>
      <c r="AZ309" s="98"/>
      <c r="BA309" s="98"/>
      <c r="BB309" s="98"/>
      <c r="BC309" s="98"/>
      <c r="BD309" s="98"/>
      <c r="BE309" s="98"/>
      <c r="BF309" s="98"/>
      <c r="BG309" s="98"/>
      <c r="BH309" s="98"/>
      <c r="BI309" s="98" cm="1">
        <f t="array" ref="BI309">SUM(IF('HABILITADOS Y RECHAZADOS LOTE 1'!$AX309:$BH309&lt;&gt;"", 'HABILITADOS Y RECHAZADOS LOTE 1'!$AX309:$BH309, 0))</f>
        <v>0</v>
      </c>
      <c r="BJ309" s="98" t="s">
        <v>268</v>
      </c>
      <c r="BK309" s="98" t="s">
        <v>85</v>
      </c>
      <c r="BL309" s="63" t="s">
        <v>85</v>
      </c>
    </row>
    <row r="310" spans="1:64" s="52" customFormat="1" ht="128.25" hidden="1" customHeight="1">
      <c r="A310" s="93">
        <v>1308</v>
      </c>
      <c r="B310" s="143" t="s">
        <v>1522</v>
      </c>
      <c r="C310" s="124" t="s">
        <v>1523</v>
      </c>
      <c r="D310" s="125" t="s">
        <v>224</v>
      </c>
      <c r="E310" s="126" t="s">
        <v>1524</v>
      </c>
      <c r="F310" s="127" t="s">
        <v>77</v>
      </c>
      <c r="G310" s="127" t="s">
        <v>78</v>
      </c>
      <c r="H310" s="128" t="s">
        <v>79</v>
      </c>
      <c r="I310" s="129" t="s">
        <v>1525</v>
      </c>
      <c r="J310" s="64" t="s">
        <v>1524</v>
      </c>
      <c r="K310" s="129" t="s">
        <v>1526</v>
      </c>
      <c r="L310" s="64" t="s">
        <v>1</v>
      </c>
      <c r="M310" s="64" t="s">
        <v>2</v>
      </c>
      <c r="N310" s="130" t="s">
        <v>333</v>
      </c>
      <c r="O310" s="64" t="s">
        <v>85</v>
      </c>
      <c r="P310" s="129" t="str" cm="1">
        <f t="array" ref="P310">_xlfn.TEXTJOIN(", ", TRUE, IF('HABILITADOS Y RECHAZADOS LOTE 1'!$Q310:$AN310="SI", 'HABILITADOS Y RECHAZADOS LOTE 1'!$Q$2:$AN$2, ""))</f>
        <v>Huevos, Frutas frescas, Leguminosas y derivados, Verduras, hortalizas y derivados</v>
      </c>
      <c r="Q310" s="96" t="s">
        <v>1</v>
      </c>
      <c r="R310" s="96" t="s">
        <v>1</v>
      </c>
      <c r="S310" s="96" t="s">
        <v>1</v>
      </c>
      <c r="T310" s="96" t="s">
        <v>2</v>
      </c>
      <c r="U310" s="96" t="s">
        <v>1</v>
      </c>
      <c r="V310" s="96" t="s">
        <v>1</v>
      </c>
      <c r="W310" s="96" t="s">
        <v>1</v>
      </c>
      <c r="X310" s="96" t="s">
        <v>1</v>
      </c>
      <c r="Y310" s="96" t="s">
        <v>1</v>
      </c>
      <c r="Z310" s="96" t="s">
        <v>1</v>
      </c>
      <c r="AA310" s="96" t="s">
        <v>2</v>
      </c>
      <c r="AB310" s="96" t="s">
        <v>1</v>
      </c>
      <c r="AC310" s="96" t="s">
        <v>1</v>
      </c>
      <c r="AD310" s="96" t="s">
        <v>1</v>
      </c>
      <c r="AE310" s="96" t="s">
        <v>1</v>
      </c>
      <c r="AF310" s="96" t="s">
        <v>1</v>
      </c>
      <c r="AG310" s="96" t="s">
        <v>1</v>
      </c>
      <c r="AH310" s="96" t="s">
        <v>1</v>
      </c>
      <c r="AI310" s="96" t="s">
        <v>1</v>
      </c>
      <c r="AJ310" s="96" t="s">
        <v>2</v>
      </c>
      <c r="AK310" s="96" t="s">
        <v>1</v>
      </c>
      <c r="AL310" s="96" t="s">
        <v>1</v>
      </c>
      <c r="AM310" s="96" t="s">
        <v>2</v>
      </c>
      <c r="AN310" s="96" t="s">
        <v>1</v>
      </c>
      <c r="AO310" s="96" t="s">
        <v>1</v>
      </c>
      <c r="AP310" s="96" t="s">
        <v>1</v>
      </c>
      <c r="AQ310" s="96" t="s">
        <v>1</v>
      </c>
      <c r="AR310" s="96" t="s">
        <v>1</v>
      </c>
      <c r="AS310" s="96" t="s">
        <v>1</v>
      </c>
      <c r="AT310" s="96" t="s">
        <v>1</v>
      </c>
      <c r="AU310" s="96" t="s">
        <v>2</v>
      </c>
      <c r="AV310" s="96" t="s">
        <v>1</v>
      </c>
      <c r="AW310" s="96" t="s">
        <v>99</v>
      </c>
      <c r="AX310" s="98">
        <v>0</v>
      </c>
      <c r="AY310" s="98">
        <v>0</v>
      </c>
      <c r="AZ310" s="98">
        <v>0</v>
      </c>
      <c r="BA310" s="98">
        <v>0</v>
      </c>
      <c r="BB310" s="98">
        <v>0</v>
      </c>
      <c r="BC310" s="98">
        <v>0</v>
      </c>
      <c r="BD310" s="98">
        <v>0</v>
      </c>
      <c r="BE310" s="98">
        <v>0</v>
      </c>
      <c r="BF310" s="98">
        <v>0</v>
      </c>
      <c r="BG310" s="98">
        <v>0</v>
      </c>
      <c r="BH310" s="98">
        <v>0</v>
      </c>
      <c r="BI310" s="98" cm="1">
        <f t="array" ref="BI310">SUM(IF('HABILITADOS Y RECHAZADOS LOTE 1'!$AX310:$BH310&lt;&gt;"", 'HABILITADOS Y RECHAZADOS LOTE 1'!$AX310:$BH310, 0))</f>
        <v>0</v>
      </c>
      <c r="BJ310" s="98" t="s">
        <v>535</v>
      </c>
      <c r="BK310" s="98" t="s">
        <v>85</v>
      </c>
      <c r="BL310" s="63" t="s">
        <v>85</v>
      </c>
    </row>
    <row r="311" spans="1:64" s="52" customFormat="1" ht="213.75" hidden="1" customHeight="1">
      <c r="A311" s="108">
        <v>1309</v>
      </c>
      <c r="B311" s="139" t="s">
        <v>1438</v>
      </c>
      <c r="C311" s="142" t="s">
        <v>1527</v>
      </c>
      <c r="D311" s="125" t="s">
        <v>224</v>
      </c>
      <c r="E311" s="126" t="s">
        <v>1528</v>
      </c>
      <c r="F311" s="136" t="s">
        <v>77</v>
      </c>
      <c r="G311" s="136" t="s">
        <v>1176</v>
      </c>
      <c r="H311" s="128" t="s">
        <v>79</v>
      </c>
      <c r="I311" s="134" t="s">
        <v>1419</v>
      </c>
      <c r="J311" s="133" t="s">
        <v>1528</v>
      </c>
      <c r="K311" s="134" t="s">
        <v>1021</v>
      </c>
      <c r="L311" s="64" t="s">
        <v>2</v>
      </c>
      <c r="M311" s="64" t="s">
        <v>2</v>
      </c>
      <c r="N311" s="130" t="s">
        <v>91</v>
      </c>
      <c r="O311" s="64" t="s">
        <v>85</v>
      </c>
      <c r="P311" s="129" t="str" cm="1">
        <f t="array" ref="P311">_xlfn.TEXTJOIN(", ", TRUE, IF('HABILITADOS Y RECHAZADOS LOTE 1'!$Q311:$AN311="SI", 'HABILITADOS Y RECHAZADOS LOTE 1'!$Q$2:$AN$2, ""))</f>
        <v>Carnes Frescas (Refrigeradas o Congeladas), Huevos, Conservas de frutas/ hortalizas/ leguminosas, Frutas frescas, Galletas, Leguminosas y derivados, Verduras, hortalizas y derivados</v>
      </c>
      <c r="Q311" s="96" t="s">
        <v>1</v>
      </c>
      <c r="R311" s="96" t="s">
        <v>2</v>
      </c>
      <c r="S311" s="96" t="s">
        <v>1</v>
      </c>
      <c r="T311" s="96" t="s">
        <v>2</v>
      </c>
      <c r="U311" s="96" t="s">
        <v>1</v>
      </c>
      <c r="V311" s="96" t="s">
        <v>1</v>
      </c>
      <c r="W311" s="96" t="s">
        <v>1</v>
      </c>
      <c r="X311" s="96" t="s">
        <v>2</v>
      </c>
      <c r="Y311" s="96" t="s">
        <v>1</v>
      </c>
      <c r="Z311" s="96" t="s">
        <v>1</v>
      </c>
      <c r="AA311" s="96" t="s">
        <v>2</v>
      </c>
      <c r="AB311" s="96" t="s">
        <v>1</v>
      </c>
      <c r="AC311" s="96" t="s">
        <v>1</v>
      </c>
      <c r="AD311" s="96" t="s">
        <v>2</v>
      </c>
      <c r="AE311" s="96" t="s">
        <v>1</v>
      </c>
      <c r="AF311" s="96" t="s">
        <v>1</v>
      </c>
      <c r="AG311" s="96" t="s">
        <v>1</v>
      </c>
      <c r="AH311" s="96" t="s">
        <v>1</v>
      </c>
      <c r="AI311" s="96" t="s">
        <v>1</v>
      </c>
      <c r="AJ311" s="96" t="s">
        <v>2</v>
      </c>
      <c r="AK311" s="96" t="s">
        <v>1</v>
      </c>
      <c r="AL311" s="96" t="s">
        <v>1</v>
      </c>
      <c r="AM311" s="96" t="s">
        <v>2</v>
      </c>
      <c r="AN311" s="96" t="s">
        <v>1</v>
      </c>
      <c r="AO311" s="96" t="s">
        <v>2</v>
      </c>
      <c r="AP311" s="96" t="s">
        <v>1</v>
      </c>
      <c r="AQ311" s="96" t="s">
        <v>1</v>
      </c>
      <c r="AR311" s="96" t="s">
        <v>1</v>
      </c>
      <c r="AS311" s="96" t="s">
        <v>1</v>
      </c>
      <c r="AT311" s="96" t="s">
        <v>1</v>
      </c>
      <c r="AU311" s="96" t="s">
        <v>2</v>
      </c>
      <c r="AV311" s="96" t="s">
        <v>1</v>
      </c>
      <c r="AW311" s="96" t="s">
        <v>99</v>
      </c>
      <c r="AX311" s="98">
        <v>0</v>
      </c>
      <c r="AY311" s="98">
        <v>0</v>
      </c>
      <c r="AZ311" s="98">
        <v>0</v>
      </c>
      <c r="BA311" s="98">
        <v>0</v>
      </c>
      <c r="BB311" s="98">
        <v>0</v>
      </c>
      <c r="BC311" s="98">
        <v>0</v>
      </c>
      <c r="BD311" s="98">
        <v>0</v>
      </c>
      <c r="BE311" s="98">
        <v>0</v>
      </c>
      <c r="BF311" s="98">
        <v>0</v>
      </c>
      <c r="BG311" s="98">
        <v>0.25</v>
      </c>
      <c r="BH311" s="98">
        <v>10</v>
      </c>
      <c r="BI311" s="98" cm="1">
        <f t="array" ref="BI311">SUM(IF('HABILITADOS Y RECHAZADOS LOTE 1'!$AX311:$BH311&lt;&gt;"", 'HABILITADOS Y RECHAZADOS LOTE 1'!$AX311:$BH311, 0))</f>
        <v>10.25</v>
      </c>
      <c r="BJ311" s="98" t="s">
        <v>628</v>
      </c>
      <c r="BK311" s="98" t="s">
        <v>85</v>
      </c>
      <c r="BL311" s="63" t="s">
        <v>85</v>
      </c>
    </row>
    <row r="312" spans="1:64" s="52" customFormat="1" ht="185.25" hidden="1" customHeight="1">
      <c r="A312" s="93">
        <v>1310</v>
      </c>
      <c r="B312" s="131" t="s">
        <v>1529</v>
      </c>
      <c r="C312" s="124" t="s">
        <v>1530</v>
      </c>
      <c r="D312" s="125" t="s">
        <v>224</v>
      </c>
      <c r="E312" s="126" t="s">
        <v>1531</v>
      </c>
      <c r="F312" s="127" t="s">
        <v>77</v>
      </c>
      <c r="G312" s="127" t="s">
        <v>77</v>
      </c>
      <c r="H312" s="128" t="s">
        <v>79</v>
      </c>
      <c r="I312" s="129" t="s">
        <v>1532</v>
      </c>
      <c r="J312" s="64" t="s">
        <v>1531</v>
      </c>
      <c r="K312" s="129" t="s">
        <v>1533</v>
      </c>
      <c r="L312" s="64"/>
      <c r="M312" s="64" t="s">
        <v>2</v>
      </c>
      <c r="N312" s="130" t="s">
        <v>91</v>
      </c>
      <c r="O312" s="64" t="s">
        <v>85</v>
      </c>
      <c r="P312" s="129" t="str" cm="1">
        <f t="array" ref="P312">_xlfn.TEXTJOIN(", ", TRUE, IF('HABILITADOS Y RECHAZADOS LOTE 1'!$Q312:$AN312="SI", 'HABILITADOS Y RECHAZADOS LOTE 1'!$Q$2:$AN$2, ""))</f>
        <v>Carnes Frescas (Refrigeradas o Congeladas), Huevos, Frutas frescas, Galletas, Pescados y mariscos, Verduras, hortalizas y derivados</v>
      </c>
      <c r="Q312" s="96" t="s">
        <v>1</v>
      </c>
      <c r="R312" s="96" t="s">
        <v>2</v>
      </c>
      <c r="S312" s="96" t="s">
        <v>1</v>
      </c>
      <c r="T312" s="96" t="s">
        <v>2</v>
      </c>
      <c r="U312" s="96" t="s">
        <v>1</v>
      </c>
      <c r="V312" s="96" t="s">
        <v>1</v>
      </c>
      <c r="W312" s="96" t="s">
        <v>1</v>
      </c>
      <c r="X312" s="96" t="s">
        <v>1</v>
      </c>
      <c r="Y312" s="96" t="s">
        <v>1</v>
      </c>
      <c r="Z312" s="96" t="s">
        <v>1</v>
      </c>
      <c r="AA312" s="96" t="s">
        <v>2</v>
      </c>
      <c r="AB312" s="96" t="s">
        <v>1</v>
      </c>
      <c r="AC312" s="96" t="s">
        <v>1</v>
      </c>
      <c r="AD312" s="96" t="s">
        <v>2</v>
      </c>
      <c r="AE312" s="96" t="s">
        <v>1</v>
      </c>
      <c r="AF312" s="96" t="s">
        <v>1</v>
      </c>
      <c r="AG312" s="96" t="s">
        <v>1</v>
      </c>
      <c r="AH312" s="96" t="s">
        <v>1</v>
      </c>
      <c r="AI312" s="96" t="s">
        <v>1</v>
      </c>
      <c r="AJ312" s="96" t="s">
        <v>1</v>
      </c>
      <c r="AK312" s="96" t="s">
        <v>2</v>
      </c>
      <c r="AL312" s="96" t="s">
        <v>1</v>
      </c>
      <c r="AM312" s="96" t="s">
        <v>2</v>
      </c>
      <c r="AN312" s="96" t="s">
        <v>1</v>
      </c>
      <c r="AO312" s="96" t="s">
        <v>1</v>
      </c>
      <c r="AP312" s="96" t="s">
        <v>1</v>
      </c>
      <c r="AQ312" s="96" t="s">
        <v>1</v>
      </c>
      <c r="AR312" s="96" t="s">
        <v>1</v>
      </c>
      <c r="AS312" s="96" t="s">
        <v>1</v>
      </c>
      <c r="AT312" s="96" t="s">
        <v>1</v>
      </c>
      <c r="AU312" s="96" t="s">
        <v>2</v>
      </c>
      <c r="AV312" s="96" t="s">
        <v>1</v>
      </c>
      <c r="AW312" s="96" t="s">
        <v>92</v>
      </c>
      <c r="AX312" s="98">
        <v>6</v>
      </c>
      <c r="AY312" s="98">
        <v>6</v>
      </c>
      <c r="AZ312" s="98">
        <v>0</v>
      </c>
      <c r="BA312" s="98">
        <v>0</v>
      </c>
      <c r="BB312" s="98">
        <v>0</v>
      </c>
      <c r="BC312" s="98">
        <v>0</v>
      </c>
      <c r="BD312" s="98">
        <v>0</v>
      </c>
      <c r="BE312" s="98">
        <v>0</v>
      </c>
      <c r="BF312" s="98">
        <v>0.25</v>
      </c>
      <c r="BG312" s="98">
        <v>0.25</v>
      </c>
      <c r="BH312" s="98">
        <v>0</v>
      </c>
      <c r="BI312" s="98" cm="1">
        <f t="array" ref="BI312">SUM(IF('HABILITADOS Y RECHAZADOS LOTE 1'!$AX312:$BH312&lt;&gt;"", 'HABILITADOS Y RECHAZADOS LOTE 1'!$AX312:$BH312, 0))</f>
        <v>12.5</v>
      </c>
      <c r="BJ312" s="98" t="s">
        <v>112</v>
      </c>
      <c r="BK312" s="98" t="s">
        <v>85</v>
      </c>
      <c r="BL312" s="63" t="s">
        <v>85</v>
      </c>
    </row>
    <row r="313" spans="1:64" s="52" customFormat="1" ht="171" hidden="1" customHeight="1">
      <c r="A313" s="93">
        <v>1311</v>
      </c>
      <c r="B313" s="143" t="s">
        <v>1534</v>
      </c>
      <c r="C313" s="124" t="s">
        <v>1535</v>
      </c>
      <c r="D313" s="125" t="s">
        <v>224</v>
      </c>
      <c r="E313" s="126" t="s">
        <v>1536</v>
      </c>
      <c r="F313" s="127" t="s">
        <v>78</v>
      </c>
      <c r="G313" s="127" t="s">
        <v>77</v>
      </c>
      <c r="H313" s="128" t="s">
        <v>79</v>
      </c>
      <c r="I313" s="129" t="s">
        <v>209</v>
      </c>
      <c r="J313" s="64" t="s">
        <v>1536</v>
      </c>
      <c r="K313" s="129" t="s">
        <v>1537</v>
      </c>
      <c r="L313" s="64" t="s">
        <v>1</v>
      </c>
      <c r="M313" s="64" t="s">
        <v>2</v>
      </c>
      <c r="N313" s="130" t="s">
        <v>91</v>
      </c>
      <c r="O313" s="64" t="s">
        <v>85</v>
      </c>
      <c r="P313" s="129" t="str" cm="1">
        <f t="array" ref="P313">_xlfn.TEXTJOIN(", ", TRUE, IF('HABILITADOS Y RECHAZADOS LOTE 1'!$Q313:$AN313="SI", 'HABILITADOS Y RECHAZADOS LOTE 1'!$Q$2:$AN$2, ""))</f>
        <v>Carnes Frescas (Refrigeradas o Congeladas), Verduras, hortalizas y derivados</v>
      </c>
      <c r="Q313" s="96" t="s">
        <v>1</v>
      </c>
      <c r="R313" s="96" t="s">
        <v>2</v>
      </c>
      <c r="S313" s="96" t="s">
        <v>1</v>
      </c>
      <c r="T313" s="96" t="s">
        <v>1</v>
      </c>
      <c r="U313" s="96" t="s">
        <v>1</v>
      </c>
      <c r="V313" s="96" t="s">
        <v>1</v>
      </c>
      <c r="W313" s="96" t="s">
        <v>1</v>
      </c>
      <c r="X313" s="96" t="s">
        <v>1</v>
      </c>
      <c r="Y313" s="96" t="s">
        <v>1</v>
      </c>
      <c r="Z313" s="96" t="s">
        <v>1</v>
      </c>
      <c r="AA313" s="96" t="s">
        <v>1</v>
      </c>
      <c r="AB313" s="96" t="s">
        <v>1</v>
      </c>
      <c r="AC313" s="96" t="s">
        <v>1</v>
      </c>
      <c r="AD313" s="96" t="s">
        <v>1</v>
      </c>
      <c r="AE313" s="96" t="s">
        <v>1</v>
      </c>
      <c r="AF313" s="96" t="s">
        <v>1</v>
      </c>
      <c r="AG313" s="96" t="s">
        <v>1</v>
      </c>
      <c r="AH313" s="96" t="s">
        <v>1</v>
      </c>
      <c r="AI313" s="96" t="s">
        <v>1</v>
      </c>
      <c r="AJ313" s="96" t="s">
        <v>1</v>
      </c>
      <c r="AK313" s="96" t="s">
        <v>1</v>
      </c>
      <c r="AL313" s="96" t="s">
        <v>1</v>
      </c>
      <c r="AM313" s="96" t="s">
        <v>2</v>
      </c>
      <c r="AN313" s="96" t="s">
        <v>1</v>
      </c>
      <c r="AO313" s="96" t="s">
        <v>1</v>
      </c>
      <c r="AP313" s="96" t="s">
        <v>1</v>
      </c>
      <c r="AQ313" s="96" t="s">
        <v>1</v>
      </c>
      <c r="AR313" s="96" t="s">
        <v>1</v>
      </c>
      <c r="AS313" s="96" t="s">
        <v>1</v>
      </c>
      <c r="AT313" s="96" t="s">
        <v>1</v>
      </c>
      <c r="AU313" s="96" t="s">
        <v>2</v>
      </c>
      <c r="AV313" s="96" t="s">
        <v>1</v>
      </c>
      <c r="AW313" s="96" t="s">
        <v>92</v>
      </c>
      <c r="AX313" s="98">
        <v>6</v>
      </c>
      <c r="AY313" s="98">
        <v>6</v>
      </c>
      <c r="AZ313" s="98">
        <v>0</v>
      </c>
      <c r="BA313" s="98">
        <v>6</v>
      </c>
      <c r="BB313" s="98">
        <v>0</v>
      </c>
      <c r="BC313" s="98">
        <v>0</v>
      </c>
      <c r="BD313" s="98">
        <v>6</v>
      </c>
      <c r="BE313" s="98">
        <v>0</v>
      </c>
      <c r="BF313" s="98">
        <v>0</v>
      </c>
      <c r="BG313" s="98">
        <v>0.25</v>
      </c>
      <c r="BH313" s="98">
        <v>0</v>
      </c>
      <c r="BI313" s="98" cm="1">
        <f t="array" ref="BI313">SUM(IF('HABILITADOS Y RECHAZADOS LOTE 1'!$AX313:$BH313&lt;&gt;"", 'HABILITADOS Y RECHAZADOS LOTE 1'!$AX313:$BH313, 0))</f>
        <v>24.25</v>
      </c>
      <c r="BJ313" s="98" t="s">
        <v>221</v>
      </c>
      <c r="BK313" s="98" t="s">
        <v>85</v>
      </c>
      <c r="BL313" s="63" t="s">
        <v>85</v>
      </c>
    </row>
    <row r="314" spans="1:64" s="52" customFormat="1" ht="142.5" hidden="1" customHeight="1">
      <c r="A314" s="93">
        <v>1312</v>
      </c>
      <c r="B314" s="143" t="s">
        <v>1538</v>
      </c>
      <c r="C314" s="142" t="s">
        <v>1539</v>
      </c>
      <c r="D314" s="127" t="s">
        <v>224</v>
      </c>
      <c r="E314" s="142" t="s">
        <v>1540</v>
      </c>
      <c r="F314" s="127"/>
      <c r="G314" s="127"/>
      <c r="H314" s="144" t="s">
        <v>83</v>
      </c>
      <c r="I314" s="134" t="s">
        <v>1182</v>
      </c>
      <c r="J314" s="133" t="s">
        <v>1540</v>
      </c>
      <c r="K314" s="143"/>
      <c r="L314" s="64"/>
      <c r="M314" s="64" t="s">
        <v>85</v>
      </c>
      <c r="N314" s="144" t="s">
        <v>83</v>
      </c>
      <c r="O314" s="134" t="s">
        <v>1182</v>
      </c>
      <c r="P314" s="64" t="s">
        <v>85</v>
      </c>
      <c r="Q314" s="96" t="s">
        <v>1</v>
      </c>
      <c r="R314" s="96" t="s">
        <v>1</v>
      </c>
      <c r="S314" s="96" t="s">
        <v>1</v>
      </c>
      <c r="T314" s="96" t="s">
        <v>1</v>
      </c>
      <c r="U314" s="96" t="s">
        <v>1</v>
      </c>
      <c r="V314" s="96" t="s">
        <v>1</v>
      </c>
      <c r="W314" s="96" t="s">
        <v>1</v>
      </c>
      <c r="X314" s="96" t="s">
        <v>1</v>
      </c>
      <c r="Y314" s="96" t="s">
        <v>1</v>
      </c>
      <c r="Z314" s="96" t="s">
        <v>1</v>
      </c>
      <c r="AA314" s="96" t="s">
        <v>1</v>
      </c>
      <c r="AB314" s="96" t="s">
        <v>1</v>
      </c>
      <c r="AC314" s="96" t="s">
        <v>1</v>
      </c>
      <c r="AD314" s="96" t="s">
        <v>1</v>
      </c>
      <c r="AE314" s="96" t="s">
        <v>1</v>
      </c>
      <c r="AF314" s="96" t="s">
        <v>1</v>
      </c>
      <c r="AG314" s="96" t="s">
        <v>1</v>
      </c>
      <c r="AH314" s="96" t="s">
        <v>1</v>
      </c>
      <c r="AI314" s="96" t="s">
        <v>1</v>
      </c>
      <c r="AJ314" s="96" t="s">
        <v>1</v>
      </c>
      <c r="AK314" s="96" t="s">
        <v>1</v>
      </c>
      <c r="AL314" s="96" t="s">
        <v>1</v>
      </c>
      <c r="AM314" s="96" t="s">
        <v>1</v>
      </c>
      <c r="AN314" s="96" t="s">
        <v>1</v>
      </c>
      <c r="AO314" s="96"/>
      <c r="AP314" s="96"/>
      <c r="AQ314" s="96"/>
      <c r="AR314" s="96"/>
      <c r="AS314" s="96"/>
      <c r="AT314" s="96"/>
      <c r="AU314" s="96"/>
      <c r="AV314" s="96"/>
      <c r="AW314" s="96" t="s">
        <v>650</v>
      </c>
      <c r="AX314" s="98"/>
      <c r="AY314" s="98"/>
      <c r="AZ314" s="98"/>
      <c r="BA314" s="98"/>
      <c r="BB314" s="98"/>
      <c r="BC314" s="98"/>
      <c r="BD314" s="98"/>
      <c r="BE314" s="98"/>
      <c r="BF314" s="98"/>
      <c r="BG314" s="98"/>
      <c r="BH314" s="98"/>
      <c r="BI314" s="98" cm="1">
        <f t="array" ref="BI314">SUM(IF('HABILITADOS Y RECHAZADOS LOTE 1'!$AX314:$BH314&lt;&gt;"", 'HABILITADOS Y RECHAZADOS LOTE 1'!$AX314:$BH314, 0))</f>
        <v>0</v>
      </c>
      <c r="BJ314" s="98" t="s">
        <v>784</v>
      </c>
      <c r="BK314" s="98" t="s">
        <v>85</v>
      </c>
      <c r="BL314" s="63" t="s">
        <v>85</v>
      </c>
    </row>
    <row r="315" spans="1:64" s="52" customFormat="1" ht="213.75" hidden="1" customHeight="1">
      <c r="A315" s="108">
        <v>1313</v>
      </c>
      <c r="B315" s="139" t="s">
        <v>1541</v>
      </c>
      <c r="C315" s="142" t="s">
        <v>1542</v>
      </c>
      <c r="D315" s="125" t="s">
        <v>224</v>
      </c>
      <c r="E315" s="126" t="s">
        <v>1543</v>
      </c>
      <c r="F315" s="136" t="s">
        <v>77</v>
      </c>
      <c r="G315" s="136" t="s">
        <v>1176</v>
      </c>
      <c r="H315" s="128" t="s">
        <v>79</v>
      </c>
      <c r="I315" s="134" t="s">
        <v>1544</v>
      </c>
      <c r="J315" s="133" t="s">
        <v>1543</v>
      </c>
      <c r="K315" s="134" t="s">
        <v>1545</v>
      </c>
      <c r="L315" s="64" t="s">
        <v>1</v>
      </c>
      <c r="M315" s="64" t="s">
        <v>2</v>
      </c>
      <c r="N315" s="130" t="s">
        <v>91</v>
      </c>
      <c r="O315" s="64" t="s">
        <v>85</v>
      </c>
      <c r="P315" s="129" t="str" cm="1">
        <f t="array" ref="P315">_xlfn.TEXTJOIN(", ", TRUE, IF('HABILITADOS Y RECHAZADOS LOTE 1'!$Q315:$AN315="SI", 'HABILITADOS Y RECHAZADOS LOTE 1'!$Q$2:$AN$2, ""))</f>
        <v>Huevos, Frutas frescas, Fruta procesada, Verduras, hortalizas y derivados</v>
      </c>
      <c r="Q315" s="96" t="s">
        <v>1</v>
      </c>
      <c r="R315" s="96" t="s">
        <v>1</v>
      </c>
      <c r="S315" s="96" t="s">
        <v>1</v>
      </c>
      <c r="T315" s="96" t="s">
        <v>2</v>
      </c>
      <c r="U315" s="96" t="s">
        <v>1</v>
      </c>
      <c r="V315" s="96" t="s">
        <v>1</v>
      </c>
      <c r="W315" s="96" t="s">
        <v>1</v>
      </c>
      <c r="X315" s="96" t="s">
        <v>1</v>
      </c>
      <c r="Y315" s="96" t="s">
        <v>1</v>
      </c>
      <c r="Z315" s="96" t="s">
        <v>1</v>
      </c>
      <c r="AA315" s="96" t="s">
        <v>2</v>
      </c>
      <c r="AB315" s="96" t="s">
        <v>2</v>
      </c>
      <c r="AC315" s="96" t="s">
        <v>1</v>
      </c>
      <c r="AD315" s="96" t="s">
        <v>1</v>
      </c>
      <c r="AE315" s="96" t="s">
        <v>1</v>
      </c>
      <c r="AF315" s="96" t="s">
        <v>1</v>
      </c>
      <c r="AG315" s="96" t="s">
        <v>1</v>
      </c>
      <c r="AH315" s="96" t="s">
        <v>1</v>
      </c>
      <c r="AI315" s="96" t="s">
        <v>1</v>
      </c>
      <c r="AJ315" s="96" t="s">
        <v>1</v>
      </c>
      <c r="AK315" s="96" t="s">
        <v>1</v>
      </c>
      <c r="AL315" s="96" t="s">
        <v>1</v>
      </c>
      <c r="AM315" s="96" t="s">
        <v>2</v>
      </c>
      <c r="AN315" s="96" t="s">
        <v>1</v>
      </c>
      <c r="AO315" s="96" t="s">
        <v>2</v>
      </c>
      <c r="AP315" s="96" t="s">
        <v>1</v>
      </c>
      <c r="AQ315" s="96" t="s">
        <v>1</v>
      </c>
      <c r="AR315" s="96" t="s">
        <v>1</v>
      </c>
      <c r="AS315" s="96" t="s">
        <v>1</v>
      </c>
      <c r="AT315" s="96" t="s">
        <v>1</v>
      </c>
      <c r="AU315" s="96" t="s">
        <v>2</v>
      </c>
      <c r="AV315" s="96" t="s">
        <v>1</v>
      </c>
      <c r="AW315" s="96" t="s">
        <v>92</v>
      </c>
      <c r="AX315" s="98">
        <v>0</v>
      </c>
      <c r="AY315" s="98">
        <v>6</v>
      </c>
      <c r="AZ315" s="98">
        <v>0</v>
      </c>
      <c r="BA315" s="98">
        <v>0</v>
      </c>
      <c r="BB315" s="98">
        <v>0</v>
      </c>
      <c r="BC315" s="98">
        <v>0</v>
      </c>
      <c r="BD315" s="98">
        <v>0</v>
      </c>
      <c r="BE315" s="98">
        <v>0</v>
      </c>
      <c r="BF315" s="98">
        <v>0.25</v>
      </c>
      <c r="BG315" s="98">
        <v>0.25</v>
      </c>
      <c r="BH315" s="98">
        <v>10</v>
      </c>
      <c r="BI315" s="98" cm="1">
        <f t="array" ref="BI315">SUM(IF('HABILITADOS Y RECHAZADOS LOTE 1'!$AX315:$BH315&lt;&gt;"", 'HABILITADOS Y RECHAZADOS LOTE 1'!$AX315:$BH315, 0))</f>
        <v>16.5</v>
      </c>
      <c r="BJ315" s="98" t="s">
        <v>334</v>
      </c>
      <c r="BK315" s="98" t="s">
        <v>85</v>
      </c>
      <c r="BL315" s="63" t="s">
        <v>85</v>
      </c>
    </row>
    <row r="316" spans="1:64" ht="76.5" hidden="1" customHeight="1">
      <c r="A316" s="105">
        <v>1314</v>
      </c>
      <c r="B316" s="123" t="s">
        <v>1214</v>
      </c>
      <c r="C316" s="124" t="s">
        <v>1546</v>
      </c>
      <c r="D316" s="132" t="s">
        <v>89</v>
      </c>
      <c r="E316" s="124" t="s">
        <v>1547</v>
      </c>
      <c r="F316" s="127"/>
      <c r="G316" s="127"/>
      <c r="H316" s="144" t="s">
        <v>83</v>
      </c>
      <c r="I316" s="134" t="s">
        <v>1182</v>
      </c>
      <c r="J316" s="146" t="s">
        <v>1548</v>
      </c>
      <c r="K316" s="123"/>
      <c r="L316" s="125"/>
      <c r="M316" s="125" t="s">
        <v>85</v>
      </c>
      <c r="N316" s="144" t="s">
        <v>83</v>
      </c>
      <c r="O316" s="134" t="s">
        <v>1182</v>
      </c>
      <c r="P316" s="125" t="s">
        <v>85</v>
      </c>
      <c r="Q316" s="94" t="s">
        <v>1</v>
      </c>
      <c r="R316" s="94" t="s">
        <v>1</v>
      </c>
      <c r="S316" s="94" t="s">
        <v>1</v>
      </c>
      <c r="T316" s="94" t="s">
        <v>1</v>
      </c>
      <c r="U316" s="94" t="s">
        <v>1</v>
      </c>
      <c r="V316" s="94" t="s">
        <v>1</v>
      </c>
      <c r="W316" s="94" t="s">
        <v>1</v>
      </c>
      <c r="X316" s="94" t="s">
        <v>1</v>
      </c>
      <c r="Y316" s="94" t="s">
        <v>1</v>
      </c>
      <c r="Z316" s="94" t="s">
        <v>1</v>
      </c>
      <c r="AA316" s="94" t="s">
        <v>1</v>
      </c>
      <c r="AB316" s="94" t="s">
        <v>1</v>
      </c>
      <c r="AC316" s="94" t="s">
        <v>1</v>
      </c>
      <c r="AD316" s="94" t="s">
        <v>1</v>
      </c>
      <c r="AE316" s="94" t="s">
        <v>1</v>
      </c>
      <c r="AF316" s="94" t="s">
        <v>1</v>
      </c>
      <c r="AG316" s="94" t="s">
        <v>1</v>
      </c>
      <c r="AH316" s="94" t="s">
        <v>1</v>
      </c>
      <c r="AI316" s="94" t="s">
        <v>1</v>
      </c>
      <c r="AJ316" s="94" t="s">
        <v>1</v>
      </c>
      <c r="AK316" s="94" t="s">
        <v>1</v>
      </c>
      <c r="AL316" s="94" t="s">
        <v>1</v>
      </c>
      <c r="AM316" s="94" t="s">
        <v>1</v>
      </c>
      <c r="AN316" s="94" t="s">
        <v>1</v>
      </c>
      <c r="AO316" s="94"/>
      <c r="AP316" s="94"/>
      <c r="AQ316" s="94"/>
      <c r="AR316" s="94"/>
      <c r="AS316" s="94"/>
      <c r="AT316" s="94"/>
      <c r="AU316" s="94"/>
      <c r="AV316" s="94"/>
      <c r="AW316" s="94" t="s">
        <v>650</v>
      </c>
      <c r="AX316" s="107"/>
      <c r="AY316" s="107"/>
      <c r="AZ316" s="107"/>
      <c r="BA316" s="107"/>
      <c r="BB316" s="107"/>
      <c r="BC316" s="107"/>
      <c r="BD316" s="107"/>
      <c r="BE316" s="107"/>
      <c r="BF316" s="107"/>
      <c r="BG316" s="107"/>
      <c r="BH316" s="107"/>
      <c r="BI316" s="107" cm="1">
        <f t="array" ref="BI316">SUM(IF('HABILITADOS Y RECHAZADOS LOTE 1'!$AX316:$BH316&lt;&gt;"", 'HABILITADOS Y RECHAZADOS LOTE 1'!$AX316:$BH316, 0))</f>
        <v>0</v>
      </c>
      <c r="BJ316" s="107" t="s">
        <v>784</v>
      </c>
      <c r="BK316" s="107" t="s">
        <v>85</v>
      </c>
      <c r="BL316" s="63" t="s">
        <v>85</v>
      </c>
    </row>
    <row r="317" spans="1:64" s="52" customFormat="1" ht="185.25" hidden="1" customHeight="1">
      <c r="A317" s="108">
        <v>1315</v>
      </c>
      <c r="B317" s="139" t="s">
        <v>1549</v>
      </c>
      <c r="C317" s="142" t="s">
        <v>1550</v>
      </c>
      <c r="D317" s="133" t="s">
        <v>89</v>
      </c>
      <c r="E317" s="126" t="s">
        <v>1551</v>
      </c>
      <c r="F317" s="136" t="s">
        <v>77</v>
      </c>
      <c r="G317" s="136" t="s">
        <v>78</v>
      </c>
      <c r="H317" s="128" t="s">
        <v>79</v>
      </c>
      <c r="I317" s="134"/>
      <c r="J317" s="133" t="s">
        <v>1551</v>
      </c>
      <c r="K317" s="134"/>
      <c r="L317" s="64" t="s">
        <v>1</v>
      </c>
      <c r="M317" s="64" t="s">
        <v>1</v>
      </c>
      <c r="N317" s="130" t="s">
        <v>83</v>
      </c>
      <c r="O317" s="129" t="s">
        <v>1552</v>
      </c>
      <c r="P317" s="64" t="s">
        <v>85</v>
      </c>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8"/>
      <c r="AY317" s="98"/>
      <c r="AZ317" s="98"/>
      <c r="BA317" s="98"/>
      <c r="BB317" s="98"/>
      <c r="BC317" s="98"/>
      <c r="BD317" s="98"/>
      <c r="BE317" s="98"/>
      <c r="BF317" s="98"/>
      <c r="BG317" s="98"/>
      <c r="BH317" s="98"/>
      <c r="BI317" s="98" cm="1">
        <f t="array" ref="BI317">SUM(IF('HABILITADOS Y RECHAZADOS LOTE 1'!$AX317:$BH317&lt;&gt;"", 'HABILITADOS Y RECHAZADOS LOTE 1'!$AX317:$BH317, 0))</f>
        <v>0</v>
      </c>
      <c r="BJ317" s="98" t="s">
        <v>299</v>
      </c>
      <c r="BK317" s="98" t="s">
        <v>85</v>
      </c>
      <c r="BL317" s="63" t="s">
        <v>85</v>
      </c>
    </row>
    <row r="318" spans="1:64" s="52" customFormat="1" ht="85.5" hidden="1" customHeight="1">
      <c r="A318" s="93">
        <v>1316</v>
      </c>
      <c r="B318" s="143" t="s">
        <v>1553</v>
      </c>
      <c r="C318" s="124" t="s">
        <v>1554</v>
      </c>
      <c r="D318" s="125" t="s">
        <v>224</v>
      </c>
      <c r="E318" s="126" t="s">
        <v>1555</v>
      </c>
      <c r="F318" s="127" t="s">
        <v>77</v>
      </c>
      <c r="G318" s="127" t="s">
        <v>77</v>
      </c>
      <c r="H318" s="128" t="s">
        <v>79</v>
      </c>
      <c r="I318" s="129" t="s">
        <v>1556</v>
      </c>
      <c r="J318" s="64" t="s">
        <v>1557</v>
      </c>
      <c r="K318" s="129" t="s">
        <v>1558</v>
      </c>
      <c r="L318" s="64" t="s">
        <v>1</v>
      </c>
      <c r="M318" s="64" t="s">
        <v>2</v>
      </c>
      <c r="N318" s="130" t="s">
        <v>83</v>
      </c>
      <c r="O318" s="129" t="s">
        <v>1559</v>
      </c>
      <c r="P318" s="64" t="s">
        <v>85</v>
      </c>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8"/>
      <c r="AY318" s="98"/>
      <c r="AZ318" s="98"/>
      <c r="BA318" s="98"/>
      <c r="BB318" s="98"/>
      <c r="BC318" s="98"/>
      <c r="BD318" s="98"/>
      <c r="BE318" s="98"/>
      <c r="BF318" s="98"/>
      <c r="BG318" s="98"/>
      <c r="BH318" s="98"/>
      <c r="BI318" s="98" cm="1">
        <f t="array" ref="BI318">SUM(IF('HABILITADOS Y RECHAZADOS LOTE 1'!$AX318:$BH318&lt;&gt;"", 'HABILITADOS Y RECHAZADOS LOTE 1'!$AX318:$BH318, 0))</f>
        <v>0</v>
      </c>
      <c r="BJ318" s="98" t="s">
        <v>535</v>
      </c>
      <c r="BK318" s="98" t="s">
        <v>85</v>
      </c>
      <c r="BL318" s="63" t="s">
        <v>85</v>
      </c>
    </row>
    <row r="319" spans="1:64" s="52" customFormat="1" ht="185.25" hidden="1" customHeight="1">
      <c r="A319" s="108">
        <v>1317</v>
      </c>
      <c r="B319" s="139" t="s">
        <v>1560</v>
      </c>
      <c r="C319" s="142" t="s">
        <v>1561</v>
      </c>
      <c r="D319" s="133" t="s">
        <v>89</v>
      </c>
      <c r="E319" s="126" t="s">
        <v>1562</v>
      </c>
      <c r="F319" s="136" t="s">
        <v>77</v>
      </c>
      <c r="G319" s="136" t="s">
        <v>1176</v>
      </c>
      <c r="H319" s="128" t="s">
        <v>79</v>
      </c>
      <c r="I319" s="134" t="s">
        <v>1563</v>
      </c>
      <c r="J319" s="133" t="s">
        <v>1564</v>
      </c>
      <c r="K319" s="134" t="s">
        <v>1565</v>
      </c>
      <c r="L319" s="64"/>
      <c r="M319" s="64" t="s">
        <v>2</v>
      </c>
      <c r="N319" s="130" t="s">
        <v>91</v>
      </c>
      <c r="O319" s="64" t="s">
        <v>85</v>
      </c>
      <c r="P319" s="129" t="str" cm="1">
        <f t="array" ref="P319">_xlfn.TEXTJOIN(", ", TRUE, IF('HABILITADOS Y RECHAZADOS LOTE 1'!$Q319:$AN319="SI", 'HABILITADOS Y RECHAZADOS LOTE 1'!$Q$2:$AN$2, ""))</f>
        <v>Huevos</v>
      </c>
      <c r="Q319" s="96" t="s">
        <v>1</v>
      </c>
      <c r="R319" s="96" t="s">
        <v>1</v>
      </c>
      <c r="S319" s="96" t="s">
        <v>1</v>
      </c>
      <c r="T319" s="96" t="s">
        <v>2</v>
      </c>
      <c r="U319" s="96" t="s">
        <v>1</v>
      </c>
      <c r="V319" s="96" t="s">
        <v>1</v>
      </c>
      <c r="W319" s="96" t="s">
        <v>1</v>
      </c>
      <c r="X319" s="96" t="s">
        <v>1</v>
      </c>
      <c r="Y319" s="96" t="s">
        <v>1</v>
      </c>
      <c r="Z319" s="96" t="s">
        <v>1</v>
      </c>
      <c r="AA319" s="96" t="s">
        <v>1</v>
      </c>
      <c r="AB319" s="96" t="s">
        <v>1</v>
      </c>
      <c r="AC319" s="96" t="s">
        <v>1</v>
      </c>
      <c r="AD319" s="96" t="s">
        <v>1</v>
      </c>
      <c r="AE319" s="96" t="s">
        <v>1</v>
      </c>
      <c r="AF319" s="96" t="s">
        <v>1</v>
      </c>
      <c r="AG319" s="96" t="s">
        <v>1</v>
      </c>
      <c r="AH319" s="96" t="s">
        <v>1</v>
      </c>
      <c r="AI319" s="96" t="s">
        <v>1</v>
      </c>
      <c r="AJ319" s="96" t="s">
        <v>1</v>
      </c>
      <c r="AK319" s="96" t="s">
        <v>1</v>
      </c>
      <c r="AL319" s="96" t="s">
        <v>1</v>
      </c>
      <c r="AM319" s="96" t="s">
        <v>1</v>
      </c>
      <c r="AN319" s="96" t="s">
        <v>1</v>
      </c>
      <c r="AO319" s="96" t="s">
        <v>1</v>
      </c>
      <c r="AP319" s="96" t="s">
        <v>1</v>
      </c>
      <c r="AQ319" s="96" t="s">
        <v>1</v>
      </c>
      <c r="AR319" s="96" t="s">
        <v>1</v>
      </c>
      <c r="AS319" s="96" t="s">
        <v>1</v>
      </c>
      <c r="AT319" s="96" t="s">
        <v>1</v>
      </c>
      <c r="AU319" s="96" t="s">
        <v>2</v>
      </c>
      <c r="AV319" s="96" t="s">
        <v>1</v>
      </c>
      <c r="AW319" s="96" t="s">
        <v>92</v>
      </c>
      <c r="AX319" s="98">
        <v>0</v>
      </c>
      <c r="AY319" s="98">
        <v>6</v>
      </c>
      <c r="AZ319" s="98">
        <v>0</v>
      </c>
      <c r="BA319" s="98">
        <v>0</v>
      </c>
      <c r="BB319" s="98">
        <v>0</v>
      </c>
      <c r="BC319" s="98">
        <v>10</v>
      </c>
      <c r="BD319" s="98">
        <v>0</v>
      </c>
      <c r="BE319" s="98">
        <v>0</v>
      </c>
      <c r="BF319" s="98">
        <v>0</v>
      </c>
      <c r="BG319" s="98">
        <v>0.25</v>
      </c>
      <c r="BH319" s="98">
        <v>0</v>
      </c>
      <c r="BI319" s="98" cm="1">
        <f t="array" ref="BI319">SUM(IF('HABILITADOS Y RECHAZADOS LOTE 1'!$AX319:$BH319&lt;&gt;"", 'HABILITADOS Y RECHAZADOS LOTE 1'!$AX319:$BH319, 0))</f>
        <v>16.25</v>
      </c>
      <c r="BJ319" s="98" t="s">
        <v>132</v>
      </c>
      <c r="BK319" s="98" t="s">
        <v>85</v>
      </c>
      <c r="BL319" s="63" t="s">
        <v>85</v>
      </c>
    </row>
    <row r="320" spans="1:64" s="52" customFormat="1" ht="285" hidden="1" customHeight="1">
      <c r="A320" s="93">
        <v>1318</v>
      </c>
      <c r="B320" s="134" t="s">
        <v>1195</v>
      </c>
      <c r="C320" s="142" t="s">
        <v>1566</v>
      </c>
      <c r="D320" s="127" t="s">
        <v>224</v>
      </c>
      <c r="E320" s="142" t="s">
        <v>1567</v>
      </c>
      <c r="F320" s="127"/>
      <c r="G320" s="127"/>
      <c r="H320" s="144" t="s">
        <v>83</v>
      </c>
      <c r="I320" s="134" t="s">
        <v>1182</v>
      </c>
      <c r="J320" s="133" t="s">
        <v>1567</v>
      </c>
      <c r="K320" s="143"/>
      <c r="L320" s="64"/>
      <c r="M320" s="64" t="s">
        <v>85</v>
      </c>
      <c r="N320" s="144" t="s">
        <v>83</v>
      </c>
      <c r="O320" s="134" t="s">
        <v>1182</v>
      </c>
      <c r="P320" s="64" t="s">
        <v>85</v>
      </c>
      <c r="Q320" s="96" t="s">
        <v>1</v>
      </c>
      <c r="R320" s="96" t="s">
        <v>1</v>
      </c>
      <c r="S320" s="96" t="s">
        <v>1</v>
      </c>
      <c r="T320" s="96" t="s">
        <v>1</v>
      </c>
      <c r="U320" s="96" t="s">
        <v>1</v>
      </c>
      <c r="V320" s="96" t="s">
        <v>1</v>
      </c>
      <c r="W320" s="96" t="s">
        <v>1</v>
      </c>
      <c r="X320" s="96" t="s">
        <v>1</v>
      </c>
      <c r="Y320" s="96" t="s">
        <v>1</v>
      </c>
      <c r="Z320" s="96" t="s">
        <v>1</v>
      </c>
      <c r="AA320" s="96" t="s">
        <v>1</v>
      </c>
      <c r="AB320" s="96" t="s">
        <v>1</v>
      </c>
      <c r="AC320" s="96" t="s">
        <v>1</v>
      </c>
      <c r="AD320" s="96" t="s">
        <v>1</v>
      </c>
      <c r="AE320" s="96" t="s">
        <v>1</v>
      </c>
      <c r="AF320" s="96" t="s">
        <v>1</v>
      </c>
      <c r="AG320" s="96" t="s">
        <v>1</v>
      </c>
      <c r="AH320" s="96" t="s">
        <v>1</v>
      </c>
      <c r="AI320" s="96" t="s">
        <v>1</v>
      </c>
      <c r="AJ320" s="96" t="s">
        <v>1</v>
      </c>
      <c r="AK320" s="96" t="s">
        <v>1</v>
      </c>
      <c r="AL320" s="96" t="s">
        <v>1</v>
      </c>
      <c r="AM320" s="96" t="s">
        <v>1</v>
      </c>
      <c r="AN320" s="96" t="s">
        <v>1</v>
      </c>
      <c r="AO320" s="96"/>
      <c r="AP320" s="96"/>
      <c r="AQ320" s="96"/>
      <c r="AR320" s="96"/>
      <c r="AS320" s="96"/>
      <c r="AT320" s="96"/>
      <c r="AU320" s="96"/>
      <c r="AV320" s="96"/>
      <c r="AW320" s="96" t="s">
        <v>650</v>
      </c>
      <c r="AX320" s="98"/>
      <c r="AY320" s="98"/>
      <c r="AZ320" s="98"/>
      <c r="BA320" s="98"/>
      <c r="BB320" s="98"/>
      <c r="BC320" s="98"/>
      <c r="BD320" s="98"/>
      <c r="BE320" s="98"/>
      <c r="BF320" s="98"/>
      <c r="BG320" s="98"/>
      <c r="BH320" s="98"/>
      <c r="BI320" s="98" cm="1">
        <f t="array" ref="BI320">SUM(IF('HABILITADOS Y RECHAZADOS LOTE 1'!$AX320:$BH320&lt;&gt;"", 'HABILITADOS Y RECHAZADOS LOTE 1'!$AX320:$BH320, 0))</f>
        <v>0</v>
      </c>
      <c r="BJ320" s="98" t="s">
        <v>784</v>
      </c>
      <c r="BK320" s="98" t="s">
        <v>85</v>
      </c>
      <c r="BL320" s="63" t="s">
        <v>85</v>
      </c>
    </row>
    <row r="321" spans="1:64" s="52" customFormat="1" ht="199.5" hidden="1" customHeight="1">
      <c r="A321" s="108">
        <v>1319</v>
      </c>
      <c r="B321" s="139" t="s">
        <v>1568</v>
      </c>
      <c r="C321" s="142" t="s">
        <v>1569</v>
      </c>
      <c r="D321" s="125" t="s">
        <v>224</v>
      </c>
      <c r="E321" s="126" t="s">
        <v>1570</v>
      </c>
      <c r="F321" s="136" t="s">
        <v>1176</v>
      </c>
      <c r="G321" s="136" t="s">
        <v>77</v>
      </c>
      <c r="H321" s="128" t="s">
        <v>79</v>
      </c>
      <c r="I321" s="134" t="s">
        <v>1571</v>
      </c>
      <c r="J321" s="133" t="s">
        <v>1570</v>
      </c>
      <c r="K321" s="134" t="s">
        <v>1572</v>
      </c>
      <c r="L321" s="64"/>
      <c r="M321" s="64" t="s">
        <v>2</v>
      </c>
      <c r="N321" s="130" t="s">
        <v>83</v>
      </c>
      <c r="O321" s="129" t="s">
        <v>1573</v>
      </c>
      <c r="P321" s="64" t="s">
        <v>85</v>
      </c>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8"/>
      <c r="AY321" s="98"/>
      <c r="AZ321" s="98"/>
      <c r="BA321" s="98"/>
      <c r="BB321" s="98"/>
      <c r="BC321" s="98"/>
      <c r="BD321" s="98"/>
      <c r="BE321" s="98"/>
      <c r="BF321" s="98"/>
      <c r="BG321" s="98"/>
      <c r="BH321" s="98"/>
      <c r="BI321" s="98" cm="1">
        <f t="array" ref="BI321">SUM(IF('HABILITADOS Y RECHAZADOS LOTE 1'!$AX321:$BH321&lt;&gt;"", 'HABILITADOS Y RECHAZADOS LOTE 1'!$AX321:$BH321, 0))</f>
        <v>0</v>
      </c>
      <c r="BJ321" s="98" t="s">
        <v>1086</v>
      </c>
      <c r="BK321" s="98" t="s">
        <v>85</v>
      </c>
      <c r="BL321" s="63" t="s">
        <v>85</v>
      </c>
    </row>
    <row r="322" spans="1:64" s="52" customFormat="1" ht="114" hidden="1" customHeight="1">
      <c r="A322" s="108">
        <v>1320</v>
      </c>
      <c r="B322" s="139" t="s">
        <v>1574</v>
      </c>
      <c r="C322" s="142" t="s">
        <v>1575</v>
      </c>
      <c r="D322" s="125" t="s">
        <v>224</v>
      </c>
      <c r="E322" s="126" t="s">
        <v>1576</v>
      </c>
      <c r="F322" s="136" t="s">
        <v>77</v>
      </c>
      <c r="G322" s="136" t="s">
        <v>1176</v>
      </c>
      <c r="H322" s="128" t="s">
        <v>79</v>
      </c>
      <c r="I322" s="134" t="s">
        <v>1419</v>
      </c>
      <c r="J322" s="133" t="s">
        <v>1576</v>
      </c>
      <c r="K322" s="134" t="s">
        <v>1021</v>
      </c>
      <c r="L322" s="64" t="s">
        <v>1</v>
      </c>
      <c r="M322" s="64" t="s">
        <v>2</v>
      </c>
      <c r="N322" s="130" t="s">
        <v>91</v>
      </c>
      <c r="O322" s="64" t="s">
        <v>85</v>
      </c>
      <c r="P322" s="129" t="str" cm="1">
        <f t="array" ref="P322">_xlfn.TEXTJOIN(", ", TRUE, IF('HABILITADOS Y RECHAZADOS LOTE 1'!$Q322:$AN322="SI", 'HABILITADOS Y RECHAZADOS LOTE 1'!$Q$2:$AN$2, ""))</f>
        <v>Alimentos nativos, Frutas frescas, Leguminosas y derivados, Verduras, hortalizas y derivados</v>
      </c>
      <c r="Q322" s="96" t="s">
        <v>2</v>
      </c>
      <c r="R322" s="96" t="s">
        <v>1</v>
      </c>
      <c r="S322" s="96" t="s">
        <v>1</v>
      </c>
      <c r="T322" s="96" t="s">
        <v>1</v>
      </c>
      <c r="U322" s="96" t="s">
        <v>1</v>
      </c>
      <c r="V322" s="96" t="s">
        <v>1</v>
      </c>
      <c r="W322" s="96" t="s">
        <v>1</v>
      </c>
      <c r="X322" s="96" t="s">
        <v>1</v>
      </c>
      <c r="Y322" s="96" t="s">
        <v>1</v>
      </c>
      <c r="Z322" s="96" t="s">
        <v>1</v>
      </c>
      <c r="AA322" s="96" t="s">
        <v>2</v>
      </c>
      <c r="AB322" s="96" t="s">
        <v>1</v>
      </c>
      <c r="AC322" s="96" t="s">
        <v>1</v>
      </c>
      <c r="AD322" s="96" t="s">
        <v>1</v>
      </c>
      <c r="AE322" s="96" t="s">
        <v>1</v>
      </c>
      <c r="AF322" s="96" t="s">
        <v>1</v>
      </c>
      <c r="AG322" s="96" t="s">
        <v>1</v>
      </c>
      <c r="AH322" s="96" t="s">
        <v>1</v>
      </c>
      <c r="AI322" s="96" t="s">
        <v>1</v>
      </c>
      <c r="AJ322" s="96" t="s">
        <v>2</v>
      </c>
      <c r="AK322" s="96" t="s">
        <v>1</v>
      </c>
      <c r="AL322" s="96" t="s">
        <v>1</v>
      </c>
      <c r="AM322" s="96" t="s">
        <v>2</v>
      </c>
      <c r="AN322" s="96" t="s">
        <v>1</v>
      </c>
      <c r="AO322" s="96" t="s">
        <v>1</v>
      </c>
      <c r="AP322" s="96" t="s">
        <v>1</v>
      </c>
      <c r="AQ322" s="96" t="s">
        <v>1</v>
      </c>
      <c r="AR322" s="96" t="s">
        <v>1</v>
      </c>
      <c r="AS322" s="96" t="s">
        <v>1</v>
      </c>
      <c r="AT322" s="96" t="s">
        <v>1</v>
      </c>
      <c r="AU322" s="96" t="s">
        <v>2</v>
      </c>
      <c r="AV322" s="96" t="s">
        <v>1</v>
      </c>
      <c r="AW322" s="96" t="s">
        <v>92</v>
      </c>
      <c r="AX322" s="98">
        <v>0</v>
      </c>
      <c r="AY322" s="98">
        <v>0</v>
      </c>
      <c r="AZ322" s="98">
        <v>0</v>
      </c>
      <c r="BA322" s="98">
        <v>0</v>
      </c>
      <c r="BB322" s="98">
        <v>0</v>
      </c>
      <c r="BC322" s="98">
        <v>0</v>
      </c>
      <c r="BD322" s="98">
        <v>0</v>
      </c>
      <c r="BE322" s="98">
        <v>0</v>
      </c>
      <c r="BF322" s="98">
        <v>0</v>
      </c>
      <c r="BG322" s="98">
        <v>0.25</v>
      </c>
      <c r="BH322" s="98">
        <v>0</v>
      </c>
      <c r="BI322" s="98" cm="1">
        <f t="array" ref="BI322">SUM(IF('HABILITADOS Y RECHAZADOS LOTE 1'!$AX322:$BH322&lt;&gt;"", 'HABILITADOS Y RECHAZADOS LOTE 1'!$AX322:$BH322, 0))</f>
        <v>0.25</v>
      </c>
      <c r="BJ322" s="98" t="s">
        <v>1116</v>
      </c>
      <c r="BK322" s="98" t="s">
        <v>85</v>
      </c>
      <c r="BL322" s="63" t="s">
        <v>85</v>
      </c>
    </row>
    <row r="323" spans="1:64" s="52" customFormat="1" ht="85.5" hidden="1" customHeight="1">
      <c r="A323" s="93">
        <v>1321</v>
      </c>
      <c r="B323" s="143" t="s">
        <v>1374</v>
      </c>
      <c r="C323" s="124" t="s">
        <v>1577</v>
      </c>
      <c r="D323" s="125" t="s">
        <v>224</v>
      </c>
      <c r="E323" s="126" t="s">
        <v>1578</v>
      </c>
      <c r="F323" s="127" t="s">
        <v>77</v>
      </c>
      <c r="G323" s="127" t="s">
        <v>77</v>
      </c>
      <c r="H323" s="128" t="s">
        <v>79</v>
      </c>
      <c r="I323" s="129" t="s">
        <v>1579</v>
      </c>
      <c r="J323" s="64" t="s">
        <v>1578</v>
      </c>
      <c r="K323" s="129" t="s">
        <v>1580</v>
      </c>
      <c r="L323" s="64" t="s">
        <v>2</v>
      </c>
      <c r="M323" s="64" t="s">
        <v>2</v>
      </c>
      <c r="N323" s="130" t="s">
        <v>91</v>
      </c>
      <c r="O323" s="64" t="s">
        <v>85</v>
      </c>
      <c r="P323" s="129" t="str" cm="1">
        <f t="array" ref="P323">_xlfn.TEXTJOIN(", ", TRUE, IF('HABILITADOS Y RECHAZADOS LOTE 1'!$Q323:$AN323="SI", 'HABILITADOS Y RECHAZADOS LOTE 1'!$Q$2:$AN$2, ""))</f>
        <v>Carnes Frescas (Refrigeradas o Congeladas), Derivados cárnicos, Huevos, Cereales y derivados, Alimentos manufacturados, Especias y derivados, Sector defensa, Frutas frescas, Fruta procesada, Galletas, Productos de panificación, Lácteos no fermentados, Lácteos fermentados, Productos azucarados, Verduras, hortalizas y derivados</v>
      </c>
      <c r="Q323" s="96" t="s">
        <v>1</v>
      </c>
      <c r="R323" s="96" t="s">
        <v>2</v>
      </c>
      <c r="S323" s="96" t="s">
        <v>2</v>
      </c>
      <c r="T323" s="96" t="s">
        <v>2</v>
      </c>
      <c r="U323" s="96" t="s">
        <v>2</v>
      </c>
      <c r="V323" s="96" t="s">
        <v>2</v>
      </c>
      <c r="W323" s="96" t="s">
        <v>1</v>
      </c>
      <c r="X323" s="96" t="s">
        <v>1</v>
      </c>
      <c r="Y323" s="96" t="s">
        <v>2</v>
      </c>
      <c r="Z323" s="96" t="s">
        <v>2</v>
      </c>
      <c r="AA323" s="96" t="s">
        <v>2</v>
      </c>
      <c r="AB323" s="96" t="s">
        <v>2</v>
      </c>
      <c r="AC323" s="96" t="s">
        <v>1</v>
      </c>
      <c r="AD323" s="96" t="s">
        <v>2</v>
      </c>
      <c r="AE323" s="96" t="s">
        <v>2</v>
      </c>
      <c r="AF323" s="96" t="s">
        <v>1</v>
      </c>
      <c r="AG323" s="96" t="s">
        <v>2</v>
      </c>
      <c r="AH323" s="96" t="s">
        <v>2</v>
      </c>
      <c r="AI323" s="96" t="s">
        <v>1</v>
      </c>
      <c r="AJ323" s="96" t="s">
        <v>1</v>
      </c>
      <c r="AK323" s="96" t="s">
        <v>1</v>
      </c>
      <c r="AL323" s="96" t="s">
        <v>2</v>
      </c>
      <c r="AM323" s="96" t="s">
        <v>2</v>
      </c>
      <c r="AN323" s="96" t="s">
        <v>1</v>
      </c>
      <c r="AO323" s="96" t="s">
        <v>1</v>
      </c>
      <c r="AP323" s="96" t="s">
        <v>1</v>
      </c>
      <c r="AQ323" s="96" t="s">
        <v>1</v>
      </c>
      <c r="AR323" s="96" t="s">
        <v>1</v>
      </c>
      <c r="AS323" s="96" t="s">
        <v>1</v>
      </c>
      <c r="AT323" s="96" t="s">
        <v>1</v>
      </c>
      <c r="AU323" s="96" t="s">
        <v>2</v>
      </c>
      <c r="AV323" s="96" t="s">
        <v>1</v>
      </c>
      <c r="AW323" s="96" t="s">
        <v>92</v>
      </c>
      <c r="AX323" s="98">
        <v>0</v>
      </c>
      <c r="AY323" s="98">
        <v>0</v>
      </c>
      <c r="AZ323" s="98">
        <v>0</v>
      </c>
      <c r="BA323" s="98">
        <v>0</v>
      </c>
      <c r="BB323" s="98">
        <v>0</v>
      </c>
      <c r="BC323" s="98">
        <v>0</v>
      </c>
      <c r="BD323" s="98">
        <v>0</v>
      </c>
      <c r="BE323" s="98">
        <v>0</v>
      </c>
      <c r="BF323" s="98">
        <v>0</v>
      </c>
      <c r="BG323" s="98">
        <v>0.25</v>
      </c>
      <c r="BH323" s="98">
        <v>0</v>
      </c>
      <c r="BI323" s="98" cm="1">
        <f t="array" ref="BI323">SUM(IF('HABILITADOS Y RECHAZADOS LOTE 1'!$AX323:$BH323&lt;&gt;"", 'HABILITADOS Y RECHAZADOS LOTE 1'!$AX323:$BH323, 0))</f>
        <v>0.25</v>
      </c>
      <c r="BJ323" s="98" t="s">
        <v>189</v>
      </c>
      <c r="BK323" s="98" t="s">
        <v>85</v>
      </c>
      <c r="BL323" s="63" t="s">
        <v>85</v>
      </c>
    </row>
    <row r="324" spans="1:64" s="52" customFormat="1" ht="114" hidden="1" customHeight="1">
      <c r="A324" s="93">
        <v>1322</v>
      </c>
      <c r="B324" s="143" t="s">
        <v>1581</v>
      </c>
      <c r="C324" s="124" t="s">
        <v>1582</v>
      </c>
      <c r="D324" s="125" t="s">
        <v>89</v>
      </c>
      <c r="E324" s="126" t="s">
        <v>1583</v>
      </c>
      <c r="F324" s="127" t="s">
        <v>78</v>
      </c>
      <c r="G324" s="127" t="s">
        <v>78</v>
      </c>
      <c r="H324" s="128" t="s">
        <v>91</v>
      </c>
      <c r="I324" s="129"/>
      <c r="J324" s="64" t="s">
        <v>1583</v>
      </c>
      <c r="K324" s="129"/>
      <c r="L324" s="64"/>
      <c r="M324" s="64" t="s">
        <v>85</v>
      </c>
      <c r="N324" s="128" t="s">
        <v>91</v>
      </c>
      <c r="O324" s="64" t="s">
        <v>85</v>
      </c>
      <c r="P324" s="129" t="str" cm="1">
        <f t="array" ref="P324">_xlfn.TEXTJOIN(", ", TRUE, IF('HABILITADOS Y RECHAZADOS LOTE 1'!$Q324:$AN324="SI", 'HABILITADOS Y RECHAZADOS LOTE 1'!$Q$2:$AN$2, ""))</f>
        <v>Verduras, hortalizas y derivados</v>
      </c>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t="s">
        <v>2</v>
      </c>
      <c r="AN324" s="96"/>
      <c r="AO324" s="96" t="s">
        <v>1</v>
      </c>
      <c r="AP324" s="96" t="s">
        <v>1</v>
      </c>
      <c r="AQ324" s="96" t="s">
        <v>1</v>
      </c>
      <c r="AR324" s="96" t="s">
        <v>1</v>
      </c>
      <c r="AS324" s="96" t="s">
        <v>1</v>
      </c>
      <c r="AT324" s="96" t="s">
        <v>2</v>
      </c>
      <c r="AU324" s="96" t="s">
        <v>2</v>
      </c>
      <c r="AV324" s="96" t="s">
        <v>1</v>
      </c>
      <c r="AW324" s="96" t="s">
        <v>99</v>
      </c>
      <c r="AX324" s="98">
        <v>0</v>
      </c>
      <c r="AY324" s="98">
        <v>0</v>
      </c>
      <c r="AZ324" s="98">
        <v>0</v>
      </c>
      <c r="BA324" s="98">
        <v>0</v>
      </c>
      <c r="BB324" s="98">
        <v>0</v>
      </c>
      <c r="BC324" s="98">
        <v>0</v>
      </c>
      <c r="BD324" s="98">
        <v>0</v>
      </c>
      <c r="BE324" s="98">
        <v>0</v>
      </c>
      <c r="BF324" s="98">
        <v>0.25</v>
      </c>
      <c r="BG324" s="98">
        <v>0.25</v>
      </c>
      <c r="BH324" s="98">
        <v>0</v>
      </c>
      <c r="BI324" s="98" cm="1">
        <f t="array" ref="BI324">SUM(IF('HABILITADOS Y RECHAZADOS LOTE 1'!$AX324:$BH324&lt;&gt;"", 'HABILITADOS Y RECHAZADOS LOTE 1'!$AX324:$BH324, 0))</f>
        <v>0.5</v>
      </c>
      <c r="BJ324" s="98" t="s">
        <v>189</v>
      </c>
      <c r="BK324" s="98" t="s">
        <v>85</v>
      </c>
      <c r="BL324" s="63" t="s">
        <v>85</v>
      </c>
    </row>
    <row r="325" spans="1:64" s="52" customFormat="1" ht="171" hidden="1" customHeight="1">
      <c r="A325" s="108">
        <v>1323</v>
      </c>
      <c r="B325" s="139" t="s">
        <v>1584</v>
      </c>
      <c r="C325" s="142" t="s">
        <v>1585</v>
      </c>
      <c r="D325" s="125" t="s">
        <v>224</v>
      </c>
      <c r="E325" s="142" t="s">
        <v>1586</v>
      </c>
      <c r="F325" s="136" t="s">
        <v>1176</v>
      </c>
      <c r="G325" s="136" t="s">
        <v>77</v>
      </c>
      <c r="H325" s="128" t="s">
        <v>79</v>
      </c>
      <c r="I325" s="134" t="s">
        <v>209</v>
      </c>
      <c r="J325" s="133" t="s">
        <v>1586</v>
      </c>
      <c r="K325" s="134" t="s">
        <v>1587</v>
      </c>
      <c r="L325" s="64" t="s">
        <v>2</v>
      </c>
      <c r="M325" s="64" t="s">
        <v>2</v>
      </c>
      <c r="N325" s="130" t="s">
        <v>91</v>
      </c>
      <c r="O325" s="64" t="s">
        <v>85</v>
      </c>
      <c r="P325" s="129" t="str" cm="1">
        <f t="array" ref="P325">_xlfn.TEXTJOIN(", ", TRUE, IF('HABILITADOS Y RECHAZADOS LOTE 1'!$Q325:$AN325="SI", 'HABILITADOS Y RECHAZADOS LOTE 1'!$Q$2:$AN$2, ""))</f>
        <v>Carnes Frescas (Refrigeradas o Congeladas), Cereales y derivados, Frutas frescas, Leguminosas y derivados</v>
      </c>
      <c r="Q325" s="96" t="s">
        <v>1</v>
      </c>
      <c r="R325" s="96" t="s">
        <v>2</v>
      </c>
      <c r="S325" s="96" t="s">
        <v>1</v>
      </c>
      <c r="T325" s="96" t="s">
        <v>1</v>
      </c>
      <c r="U325" s="96" t="s">
        <v>2</v>
      </c>
      <c r="V325" s="96" t="s">
        <v>1</v>
      </c>
      <c r="W325" s="96" t="s">
        <v>1</v>
      </c>
      <c r="X325" s="96" t="s">
        <v>1</v>
      </c>
      <c r="Y325" s="96" t="s">
        <v>1</v>
      </c>
      <c r="Z325" s="96" t="s">
        <v>1</v>
      </c>
      <c r="AA325" s="96" t="s">
        <v>2</v>
      </c>
      <c r="AB325" s="96" t="s">
        <v>1</v>
      </c>
      <c r="AC325" s="96" t="s">
        <v>1</v>
      </c>
      <c r="AD325" s="96" t="s">
        <v>1</v>
      </c>
      <c r="AE325" s="96" t="s">
        <v>1</v>
      </c>
      <c r="AF325" s="96" t="s">
        <v>1</v>
      </c>
      <c r="AG325" s="96" t="s">
        <v>1</v>
      </c>
      <c r="AH325" s="96" t="s">
        <v>1</v>
      </c>
      <c r="AI325" s="96" t="s">
        <v>1</v>
      </c>
      <c r="AJ325" s="96" t="s">
        <v>2</v>
      </c>
      <c r="AK325" s="96" t="s">
        <v>1</v>
      </c>
      <c r="AL325" s="96" t="s">
        <v>1</v>
      </c>
      <c r="AM325" s="96" t="s">
        <v>1</v>
      </c>
      <c r="AN325" s="96" t="s">
        <v>1</v>
      </c>
      <c r="AO325" s="96" t="s">
        <v>1</v>
      </c>
      <c r="AP325" s="96" t="s">
        <v>1</v>
      </c>
      <c r="AQ325" s="96" t="s">
        <v>1</v>
      </c>
      <c r="AR325" s="96" t="s">
        <v>1</v>
      </c>
      <c r="AS325" s="96" t="s">
        <v>1</v>
      </c>
      <c r="AT325" s="96" t="s">
        <v>1</v>
      </c>
      <c r="AU325" s="96" t="s">
        <v>1</v>
      </c>
      <c r="AV325" s="96" t="s">
        <v>1</v>
      </c>
      <c r="AW325" s="96" t="s">
        <v>92</v>
      </c>
      <c r="AX325" s="98">
        <v>0</v>
      </c>
      <c r="AY325" s="98">
        <v>0</v>
      </c>
      <c r="AZ325" s="98">
        <v>0</v>
      </c>
      <c r="BA325" s="98">
        <v>0</v>
      </c>
      <c r="BB325" s="98">
        <v>0</v>
      </c>
      <c r="BC325" s="98">
        <v>0</v>
      </c>
      <c r="BD325" s="98">
        <v>0</v>
      </c>
      <c r="BE325" s="98">
        <v>0</v>
      </c>
      <c r="BF325" s="98">
        <v>0</v>
      </c>
      <c r="BG325" s="98">
        <v>0</v>
      </c>
      <c r="BH325" s="98">
        <v>0</v>
      </c>
      <c r="BI325" s="98" cm="1">
        <f t="array" ref="BI325">SUM(IF('HABILITADOS Y RECHAZADOS LOTE 1'!$AX325:$BH325&lt;&gt;"", 'HABILITADOS Y RECHAZADOS LOTE 1'!$AX325:$BH325, 0))</f>
        <v>0</v>
      </c>
      <c r="BJ325" s="98" t="s">
        <v>189</v>
      </c>
      <c r="BK325" s="98" t="s">
        <v>85</v>
      </c>
      <c r="BL325" s="63" t="s">
        <v>85</v>
      </c>
    </row>
    <row r="326" spans="1:64" s="52" customFormat="1" ht="114" hidden="1" customHeight="1">
      <c r="A326" s="93">
        <v>1324</v>
      </c>
      <c r="B326" s="143" t="s">
        <v>1588</v>
      </c>
      <c r="C326" s="124" t="s">
        <v>1589</v>
      </c>
      <c r="D326" s="125" t="s">
        <v>224</v>
      </c>
      <c r="E326" s="126" t="s">
        <v>1590</v>
      </c>
      <c r="F326" s="127" t="s">
        <v>77</v>
      </c>
      <c r="G326" s="127" t="s">
        <v>77</v>
      </c>
      <c r="H326" s="128" t="s">
        <v>79</v>
      </c>
      <c r="I326" s="129" t="s">
        <v>1591</v>
      </c>
      <c r="J326" s="64" t="s">
        <v>1590</v>
      </c>
      <c r="K326" s="129" t="s">
        <v>1592</v>
      </c>
      <c r="L326" s="64" t="s">
        <v>1</v>
      </c>
      <c r="M326" s="64" t="s">
        <v>1</v>
      </c>
      <c r="N326" s="130" t="s">
        <v>83</v>
      </c>
      <c r="O326" s="129" t="s">
        <v>274</v>
      </c>
      <c r="P326" s="64" t="s">
        <v>85</v>
      </c>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8"/>
      <c r="AY326" s="98"/>
      <c r="AZ326" s="98"/>
      <c r="BA326" s="98"/>
      <c r="BB326" s="98"/>
      <c r="BC326" s="98"/>
      <c r="BD326" s="98"/>
      <c r="BE326" s="98"/>
      <c r="BF326" s="98"/>
      <c r="BG326" s="98"/>
      <c r="BH326" s="98"/>
      <c r="BI326" s="98" cm="1">
        <f t="array" ref="BI326">SUM(IF('HABILITADOS Y RECHAZADOS LOTE 1'!$AX326:$BH326&lt;&gt;"", 'HABILITADOS Y RECHAZADOS LOTE 1'!$AX326:$BH326, 0))</f>
        <v>0</v>
      </c>
      <c r="BJ326" s="98" t="s">
        <v>132</v>
      </c>
      <c r="BK326" s="98" t="s">
        <v>85</v>
      </c>
      <c r="BL326" s="63" t="s">
        <v>85</v>
      </c>
    </row>
    <row r="327" spans="1:64" s="52" customFormat="1" ht="71.25" hidden="1" customHeight="1">
      <c r="A327" s="93">
        <v>1325</v>
      </c>
      <c r="B327" s="134" t="s">
        <v>1195</v>
      </c>
      <c r="C327" s="142" t="s">
        <v>1593</v>
      </c>
      <c r="D327" s="127" t="s">
        <v>89</v>
      </c>
      <c r="E327" s="142" t="s">
        <v>1594</v>
      </c>
      <c r="F327" s="127"/>
      <c r="G327" s="127"/>
      <c r="H327" s="144" t="s">
        <v>83</v>
      </c>
      <c r="I327" s="134" t="s">
        <v>1182</v>
      </c>
      <c r="J327" s="133" t="s">
        <v>1594</v>
      </c>
      <c r="K327" s="143"/>
      <c r="L327" s="64"/>
      <c r="M327" s="64" t="s">
        <v>85</v>
      </c>
      <c r="N327" s="144" t="s">
        <v>83</v>
      </c>
      <c r="O327" s="134" t="s">
        <v>1182</v>
      </c>
      <c r="P327" s="64" t="s">
        <v>85</v>
      </c>
      <c r="Q327" s="96" t="s">
        <v>1</v>
      </c>
      <c r="R327" s="96" t="s">
        <v>1</v>
      </c>
      <c r="S327" s="96" t="s">
        <v>1</v>
      </c>
      <c r="T327" s="96" t="s">
        <v>1</v>
      </c>
      <c r="U327" s="96" t="s">
        <v>1</v>
      </c>
      <c r="V327" s="96" t="s">
        <v>1</v>
      </c>
      <c r="W327" s="96" t="s">
        <v>1</v>
      </c>
      <c r="X327" s="96" t="s">
        <v>1</v>
      </c>
      <c r="Y327" s="96" t="s">
        <v>1</v>
      </c>
      <c r="Z327" s="96" t="s">
        <v>1</v>
      </c>
      <c r="AA327" s="96" t="s">
        <v>1</v>
      </c>
      <c r="AB327" s="96" t="s">
        <v>1</v>
      </c>
      <c r="AC327" s="96" t="s">
        <v>1</v>
      </c>
      <c r="AD327" s="96" t="s">
        <v>1</v>
      </c>
      <c r="AE327" s="96" t="s">
        <v>1</v>
      </c>
      <c r="AF327" s="96" t="s">
        <v>1</v>
      </c>
      <c r="AG327" s="96" t="s">
        <v>1</v>
      </c>
      <c r="AH327" s="96" t="s">
        <v>1</v>
      </c>
      <c r="AI327" s="96" t="s">
        <v>1</v>
      </c>
      <c r="AJ327" s="96" t="s">
        <v>1</v>
      </c>
      <c r="AK327" s="96" t="s">
        <v>1</v>
      </c>
      <c r="AL327" s="96" t="s">
        <v>1</v>
      </c>
      <c r="AM327" s="96" t="s">
        <v>1</v>
      </c>
      <c r="AN327" s="96" t="s">
        <v>1</v>
      </c>
      <c r="AO327" s="96"/>
      <c r="AP327" s="96"/>
      <c r="AQ327" s="96"/>
      <c r="AR327" s="96"/>
      <c r="AS327" s="96"/>
      <c r="AT327" s="96"/>
      <c r="AU327" s="96"/>
      <c r="AV327" s="96"/>
      <c r="AW327" s="96" t="s">
        <v>650</v>
      </c>
      <c r="AX327" s="98"/>
      <c r="AY327" s="98"/>
      <c r="AZ327" s="98"/>
      <c r="BA327" s="98"/>
      <c r="BB327" s="98"/>
      <c r="BC327" s="98"/>
      <c r="BD327" s="98"/>
      <c r="BE327" s="98"/>
      <c r="BF327" s="98"/>
      <c r="BG327" s="98"/>
      <c r="BH327" s="98"/>
      <c r="BI327" s="98" cm="1">
        <f t="array" ref="BI327">SUM(IF('HABILITADOS Y RECHAZADOS LOTE 1'!$AX327:$BH327&lt;&gt;"", 'HABILITADOS Y RECHAZADOS LOTE 1'!$AX327:$BH327, 0))</f>
        <v>0</v>
      </c>
      <c r="BJ327" s="98" t="s">
        <v>784</v>
      </c>
      <c r="BK327" s="98" t="s">
        <v>85</v>
      </c>
      <c r="BL327" s="63" t="s">
        <v>85</v>
      </c>
    </row>
    <row r="328" spans="1:64" s="53" customFormat="1" ht="171" hidden="1" customHeight="1">
      <c r="A328" s="108">
        <v>1326</v>
      </c>
      <c r="B328" s="139" t="s">
        <v>1595</v>
      </c>
      <c r="C328" s="142" t="s">
        <v>1596</v>
      </c>
      <c r="D328" s="133" t="s">
        <v>224</v>
      </c>
      <c r="E328" s="126" t="s">
        <v>1597</v>
      </c>
      <c r="F328" s="136" t="s">
        <v>78</v>
      </c>
      <c r="G328" s="136" t="s">
        <v>78</v>
      </c>
      <c r="H328" s="128" t="s">
        <v>91</v>
      </c>
      <c r="I328" s="134"/>
      <c r="J328" s="133" t="s">
        <v>1598</v>
      </c>
      <c r="K328" s="134"/>
      <c r="L328" s="64" t="s">
        <v>1</v>
      </c>
      <c r="M328" s="64" t="s">
        <v>85</v>
      </c>
      <c r="N328" s="128" t="s">
        <v>91</v>
      </c>
      <c r="O328" s="64" t="s">
        <v>85</v>
      </c>
      <c r="P328" s="129" t="str" cm="1">
        <f t="array" ref="P328">_xlfn.TEXTJOIN(", ", TRUE, IF('HABILITADOS Y RECHAZADOS LOTE 1'!$Q328:$AN328="SI", 'HABILITADOS Y RECHAZADOS LOTE 1'!$Q$2:$AN$2, ""))</f>
        <v>Alimentos manufacturados, Frutas frescas, Productos azucarados, Verduras, hortalizas y derivados</v>
      </c>
      <c r="Q328" s="96"/>
      <c r="R328" s="96"/>
      <c r="S328" s="96"/>
      <c r="T328" s="96"/>
      <c r="U328" s="96"/>
      <c r="V328" s="96" t="s">
        <v>2</v>
      </c>
      <c r="W328" s="96"/>
      <c r="X328" s="96"/>
      <c r="Y328" s="96"/>
      <c r="Z328" s="96"/>
      <c r="AA328" s="96" t="s">
        <v>2</v>
      </c>
      <c r="AB328" s="96"/>
      <c r="AC328" s="96"/>
      <c r="AD328" s="96"/>
      <c r="AE328" s="96"/>
      <c r="AF328" s="96"/>
      <c r="AG328" s="96"/>
      <c r="AH328" s="96"/>
      <c r="AI328" s="96"/>
      <c r="AJ328" s="96"/>
      <c r="AK328" s="96"/>
      <c r="AL328" s="96" t="s">
        <v>2</v>
      </c>
      <c r="AM328" s="96" t="s">
        <v>2</v>
      </c>
      <c r="AN328" s="96"/>
      <c r="AO328" s="96" t="s">
        <v>2</v>
      </c>
      <c r="AP328" s="96" t="s">
        <v>1</v>
      </c>
      <c r="AQ328" s="96" t="s">
        <v>1</v>
      </c>
      <c r="AR328" s="96" t="s">
        <v>1</v>
      </c>
      <c r="AS328" s="96" t="s">
        <v>1</v>
      </c>
      <c r="AT328" s="96" t="s">
        <v>2</v>
      </c>
      <c r="AU328" s="96" t="s">
        <v>2</v>
      </c>
      <c r="AV328" s="96" t="s">
        <v>2</v>
      </c>
      <c r="AW328" s="96" t="s">
        <v>99</v>
      </c>
      <c r="AX328" s="98">
        <v>6</v>
      </c>
      <c r="AY328" s="98">
        <v>0</v>
      </c>
      <c r="AZ328" s="98">
        <v>0</v>
      </c>
      <c r="BA328" s="98">
        <v>0</v>
      </c>
      <c r="BB328" s="98">
        <v>0</v>
      </c>
      <c r="BC328" s="98">
        <v>0</v>
      </c>
      <c r="BD328" s="98">
        <v>0</v>
      </c>
      <c r="BE328" s="98">
        <v>0</v>
      </c>
      <c r="BF328" s="98">
        <v>0.25</v>
      </c>
      <c r="BG328" s="98">
        <v>0.25</v>
      </c>
      <c r="BH328" s="98">
        <v>0</v>
      </c>
      <c r="BI328" s="98" cm="1">
        <f t="array" ref="BI328">SUM(IF('HABILITADOS Y RECHAZADOS LOTE 1'!$AX328:$BH328&lt;&gt;"", 'HABILITADOS Y RECHAZADOS LOTE 1'!$AX328:$BH328, 0))</f>
        <v>6.5</v>
      </c>
      <c r="BJ328" s="98" t="s">
        <v>299</v>
      </c>
      <c r="BK328" s="98" t="s">
        <v>85</v>
      </c>
      <c r="BL328" s="63" t="s">
        <v>85</v>
      </c>
    </row>
    <row r="329" spans="1:64" s="52" customFormat="1" ht="128.25" hidden="1" customHeight="1">
      <c r="A329" s="108">
        <v>1327</v>
      </c>
      <c r="B329" s="139" t="s">
        <v>1599</v>
      </c>
      <c r="C329" s="142" t="s">
        <v>1600</v>
      </c>
      <c r="D329" s="125" t="s">
        <v>224</v>
      </c>
      <c r="E329" s="126" t="s">
        <v>1601</v>
      </c>
      <c r="F329" s="136" t="s">
        <v>77</v>
      </c>
      <c r="G329" s="136" t="s">
        <v>1176</v>
      </c>
      <c r="H329" s="128" t="s">
        <v>79</v>
      </c>
      <c r="I329" s="134" t="s">
        <v>1419</v>
      </c>
      <c r="J329" s="133" t="s">
        <v>1601</v>
      </c>
      <c r="K329" s="134" t="s">
        <v>1602</v>
      </c>
      <c r="L329" s="64" t="s">
        <v>2</v>
      </c>
      <c r="M329" s="64" t="s">
        <v>2</v>
      </c>
      <c r="N329" s="130" t="s">
        <v>91</v>
      </c>
      <c r="O329" s="64" t="s">
        <v>85</v>
      </c>
      <c r="P329" s="129" t="str" cm="1">
        <f t="array" ref="P329">_xlfn.TEXTJOIN(", ", TRUE, IF('HABILITADOS Y RECHAZADOS LOTE 1'!$Q329:$AN329="SI", 'HABILITADOS Y RECHAZADOS LOTE 1'!$Q$2:$AN$2, ""))</f>
        <v>Frutas frescas, Verduras, hortalizas y derivados</v>
      </c>
      <c r="Q329" s="96" t="s">
        <v>1</v>
      </c>
      <c r="R329" s="96" t="s">
        <v>1</v>
      </c>
      <c r="S329" s="96" t="s">
        <v>1</v>
      </c>
      <c r="T329" s="96" t="s">
        <v>1</v>
      </c>
      <c r="U329" s="96" t="s">
        <v>1</v>
      </c>
      <c r="V329" s="96" t="s">
        <v>1</v>
      </c>
      <c r="W329" s="96" t="s">
        <v>1</v>
      </c>
      <c r="X329" s="96" t="s">
        <v>1</v>
      </c>
      <c r="Y329" s="96" t="s">
        <v>1</v>
      </c>
      <c r="Z329" s="96" t="s">
        <v>1</v>
      </c>
      <c r="AA329" s="96" t="s">
        <v>2</v>
      </c>
      <c r="AB329" s="96" t="s">
        <v>1</v>
      </c>
      <c r="AC329" s="96" t="s">
        <v>1</v>
      </c>
      <c r="AD329" s="96" t="s">
        <v>1</v>
      </c>
      <c r="AE329" s="96" t="s">
        <v>1</v>
      </c>
      <c r="AF329" s="96" t="s">
        <v>1</v>
      </c>
      <c r="AG329" s="96" t="s">
        <v>1</v>
      </c>
      <c r="AH329" s="96" t="s">
        <v>1</v>
      </c>
      <c r="AI329" s="96" t="s">
        <v>1</v>
      </c>
      <c r="AJ329" s="96" t="s">
        <v>1</v>
      </c>
      <c r="AK329" s="96" t="s">
        <v>1</v>
      </c>
      <c r="AL329" s="96" t="s">
        <v>1</v>
      </c>
      <c r="AM329" s="96" t="s">
        <v>2</v>
      </c>
      <c r="AN329" s="96" t="s">
        <v>1</v>
      </c>
      <c r="AO329" s="96" t="s">
        <v>1</v>
      </c>
      <c r="AP329" s="96" t="s">
        <v>1</v>
      </c>
      <c r="AQ329" s="96" t="s">
        <v>1</v>
      </c>
      <c r="AR329" s="96" t="s">
        <v>1</v>
      </c>
      <c r="AS329" s="96" t="s">
        <v>1</v>
      </c>
      <c r="AT329" s="96" t="s">
        <v>1</v>
      </c>
      <c r="AU329" s="96" t="s">
        <v>2</v>
      </c>
      <c r="AV329" s="96" t="s">
        <v>1</v>
      </c>
      <c r="AW329" s="96" t="s">
        <v>92</v>
      </c>
      <c r="AX329" s="98">
        <v>6</v>
      </c>
      <c r="AY329" s="98">
        <v>0</v>
      </c>
      <c r="AZ329" s="98">
        <v>0</v>
      </c>
      <c r="BA329" s="98">
        <v>0</v>
      </c>
      <c r="BB329" s="98">
        <v>0</v>
      </c>
      <c r="BC329" s="98">
        <v>0</v>
      </c>
      <c r="BD329" s="98">
        <v>0</v>
      </c>
      <c r="BE329" s="98">
        <v>0</v>
      </c>
      <c r="BF329" s="98">
        <v>0</v>
      </c>
      <c r="BG329" s="98">
        <v>0.25</v>
      </c>
      <c r="BH329" s="98">
        <v>0</v>
      </c>
      <c r="BI329" s="98" cm="1">
        <f t="array" ref="BI329">SUM(IF('HABILITADOS Y RECHAZADOS LOTE 1'!$AX329:$BH329&lt;&gt;"", 'HABILITADOS Y RECHAZADOS LOTE 1'!$AX329:$BH329, 0))</f>
        <v>6.25</v>
      </c>
      <c r="BJ329" s="98" t="s">
        <v>189</v>
      </c>
      <c r="BK329" s="98" t="s">
        <v>85</v>
      </c>
      <c r="BL329" s="63" t="s">
        <v>85</v>
      </c>
    </row>
    <row r="330" spans="1:64" s="52" customFormat="1" ht="199.5" hidden="1" customHeight="1">
      <c r="A330" s="93">
        <v>1328</v>
      </c>
      <c r="B330" s="134" t="s">
        <v>1195</v>
      </c>
      <c r="C330" s="142" t="s">
        <v>1603</v>
      </c>
      <c r="D330" s="127" t="s">
        <v>89</v>
      </c>
      <c r="E330" s="142" t="s">
        <v>1604</v>
      </c>
      <c r="F330" s="127"/>
      <c r="G330" s="127"/>
      <c r="H330" s="144" t="s">
        <v>83</v>
      </c>
      <c r="I330" s="134" t="s">
        <v>1182</v>
      </c>
      <c r="J330" s="133" t="s">
        <v>1604</v>
      </c>
      <c r="K330" s="143"/>
      <c r="L330" s="64"/>
      <c r="M330" s="64" t="s">
        <v>85</v>
      </c>
      <c r="N330" s="144" t="s">
        <v>83</v>
      </c>
      <c r="O330" s="134" t="s">
        <v>1182</v>
      </c>
      <c r="P330" s="64" t="s">
        <v>85</v>
      </c>
      <c r="Q330" s="96" t="s">
        <v>1</v>
      </c>
      <c r="R330" s="96" t="s">
        <v>1</v>
      </c>
      <c r="S330" s="96" t="s">
        <v>1</v>
      </c>
      <c r="T330" s="96" t="s">
        <v>1</v>
      </c>
      <c r="U330" s="96" t="s">
        <v>1</v>
      </c>
      <c r="V330" s="96" t="s">
        <v>1</v>
      </c>
      <c r="W330" s="96" t="s">
        <v>1</v>
      </c>
      <c r="X330" s="96" t="s">
        <v>1</v>
      </c>
      <c r="Y330" s="96" t="s">
        <v>1</v>
      </c>
      <c r="Z330" s="96" t="s">
        <v>1</v>
      </c>
      <c r="AA330" s="96" t="s">
        <v>1</v>
      </c>
      <c r="AB330" s="96" t="s">
        <v>1</v>
      </c>
      <c r="AC330" s="96" t="s">
        <v>1</v>
      </c>
      <c r="AD330" s="96" t="s">
        <v>1</v>
      </c>
      <c r="AE330" s="96" t="s">
        <v>1</v>
      </c>
      <c r="AF330" s="96" t="s">
        <v>1</v>
      </c>
      <c r="AG330" s="96" t="s">
        <v>1</v>
      </c>
      <c r="AH330" s="96" t="s">
        <v>1</v>
      </c>
      <c r="AI330" s="96" t="s">
        <v>1</v>
      </c>
      <c r="AJ330" s="96" t="s">
        <v>1</v>
      </c>
      <c r="AK330" s="96" t="s">
        <v>1</v>
      </c>
      <c r="AL330" s="96" t="s">
        <v>1</v>
      </c>
      <c r="AM330" s="96" t="s">
        <v>1</v>
      </c>
      <c r="AN330" s="96" t="s">
        <v>1</v>
      </c>
      <c r="AO330" s="96"/>
      <c r="AP330" s="96"/>
      <c r="AQ330" s="96"/>
      <c r="AR330" s="96"/>
      <c r="AS330" s="96"/>
      <c r="AT330" s="96"/>
      <c r="AU330" s="96"/>
      <c r="AV330" s="96"/>
      <c r="AW330" s="96" t="s">
        <v>650</v>
      </c>
      <c r="AX330" s="98"/>
      <c r="AY330" s="98"/>
      <c r="AZ330" s="98"/>
      <c r="BA330" s="98"/>
      <c r="BB330" s="98"/>
      <c r="BC330" s="98"/>
      <c r="BD330" s="98"/>
      <c r="BE330" s="98"/>
      <c r="BF330" s="98"/>
      <c r="BG330" s="98"/>
      <c r="BH330" s="98"/>
      <c r="BI330" s="98" cm="1">
        <f t="array" ref="BI330">SUM(IF('HABILITADOS Y RECHAZADOS LOTE 1'!$AX330:$BH330&lt;&gt;"", 'HABILITADOS Y RECHAZADOS LOTE 1'!$AX330:$BH330, 0))</f>
        <v>0</v>
      </c>
      <c r="BJ330" s="98" t="s">
        <v>784</v>
      </c>
      <c r="BK330" s="98" t="s">
        <v>85</v>
      </c>
      <c r="BL330" s="63" t="s">
        <v>85</v>
      </c>
    </row>
    <row r="331" spans="1:64" s="52" customFormat="1" ht="142.5" hidden="1" customHeight="1">
      <c r="A331" s="108">
        <v>1329</v>
      </c>
      <c r="B331" s="139" t="s">
        <v>1605</v>
      </c>
      <c r="C331" s="142" t="s">
        <v>1606</v>
      </c>
      <c r="D331" s="133" t="s">
        <v>224</v>
      </c>
      <c r="E331" s="126" t="s">
        <v>1607</v>
      </c>
      <c r="F331" s="136" t="s">
        <v>77</v>
      </c>
      <c r="G331" s="136" t="s">
        <v>78</v>
      </c>
      <c r="H331" s="128" t="s">
        <v>79</v>
      </c>
      <c r="I331" s="134" t="s">
        <v>467</v>
      </c>
      <c r="J331" s="133" t="s">
        <v>1607</v>
      </c>
      <c r="K331" s="134" t="s">
        <v>1608</v>
      </c>
      <c r="L331" s="64" t="s">
        <v>1</v>
      </c>
      <c r="M331" s="64" t="s">
        <v>2</v>
      </c>
      <c r="N331" s="130" t="s">
        <v>91</v>
      </c>
      <c r="O331" s="64" t="s">
        <v>85</v>
      </c>
      <c r="P331" s="129" t="str" cm="1">
        <f t="array" ref="P331">_xlfn.TEXTJOIN(", ", TRUE, IF('HABILITADOS Y RECHAZADOS LOTE 1'!$Q331:$AN331="SI", 'HABILITADOS Y RECHAZADOS LOTE 1'!$Q$2:$AN$2, ""))</f>
        <v>Carnes Frescas (Refrigeradas o Congeladas), Frutas frescas, Verduras, hortalizas y derivados</v>
      </c>
      <c r="Q331" s="96" t="s">
        <v>1</v>
      </c>
      <c r="R331" s="96" t="s">
        <v>2</v>
      </c>
      <c r="S331" s="96" t="s">
        <v>1</v>
      </c>
      <c r="T331" s="96" t="s">
        <v>1</v>
      </c>
      <c r="U331" s="96" t="s">
        <v>1</v>
      </c>
      <c r="V331" s="96" t="s">
        <v>1</v>
      </c>
      <c r="W331" s="96" t="s">
        <v>1</v>
      </c>
      <c r="X331" s="96" t="s">
        <v>1</v>
      </c>
      <c r="Y331" s="96" t="s">
        <v>1</v>
      </c>
      <c r="Z331" s="96" t="s">
        <v>1</v>
      </c>
      <c r="AA331" s="96" t="s">
        <v>2</v>
      </c>
      <c r="AB331" s="96" t="s">
        <v>1</v>
      </c>
      <c r="AC331" s="96" t="s">
        <v>1</v>
      </c>
      <c r="AD331" s="96" t="s">
        <v>1</v>
      </c>
      <c r="AE331" s="96" t="s">
        <v>1</v>
      </c>
      <c r="AF331" s="96" t="s">
        <v>1</v>
      </c>
      <c r="AG331" s="96" t="s">
        <v>1</v>
      </c>
      <c r="AH331" s="96" t="s">
        <v>1</v>
      </c>
      <c r="AI331" s="96" t="s">
        <v>1</v>
      </c>
      <c r="AJ331" s="96" t="s">
        <v>1</v>
      </c>
      <c r="AK331" s="96" t="s">
        <v>1</v>
      </c>
      <c r="AL331" s="96" t="s">
        <v>1</v>
      </c>
      <c r="AM331" s="96" t="s">
        <v>2</v>
      </c>
      <c r="AN331" s="96" t="s">
        <v>1</v>
      </c>
      <c r="AO331" s="96" t="s">
        <v>1</v>
      </c>
      <c r="AP331" s="96" t="s">
        <v>1</v>
      </c>
      <c r="AQ331" s="96" t="s">
        <v>1</v>
      </c>
      <c r="AR331" s="96" t="s">
        <v>1</v>
      </c>
      <c r="AS331" s="96" t="s">
        <v>1</v>
      </c>
      <c r="AT331" s="96" t="s">
        <v>1</v>
      </c>
      <c r="AU331" s="96" t="s">
        <v>2</v>
      </c>
      <c r="AV331" s="96" t="s">
        <v>1</v>
      </c>
      <c r="AW331" s="96" t="s">
        <v>92</v>
      </c>
      <c r="AX331" s="98">
        <v>0</v>
      </c>
      <c r="AY331" s="98">
        <v>0</v>
      </c>
      <c r="AZ331" s="98">
        <v>0</v>
      </c>
      <c r="BA331" s="98">
        <v>0</v>
      </c>
      <c r="BB331" s="98">
        <v>0</v>
      </c>
      <c r="BC331" s="98">
        <v>0</v>
      </c>
      <c r="BD331" s="98">
        <v>0</v>
      </c>
      <c r="BE331" s="98">
        <v>0</v>
      </c>
      <c r="BF331" s="98">
        <v>0</v>
      </c>
      <c r="BG331" s="98">
        <v>0.25</v>
      </c>
      <c r="BH331" s="98">
        <v>0</v>
      </c>
      <c r="BI331" s="98" cm="1">
        <f t="array" ref="BI331">SUM(IF('HABILITADOS Y RECHAZADOS LOTE 1'!$AX331:$BH331&lt;&gt;"", 'HABILITADOS Y RECHAZADOS LOTE 1'!$AX331:$BH331, 0))</f>
        <v>0.25</v>
      </c>
      <c r="BJ331" s="98" t="s">
        <v>299</v>
      </c>
      <c r="BK331" s="98" t="s">
        <v>85</v>
      </c>
      <c r="BL331" s="63" t="s">
        <v>85</v>
      </c>
    </row>
    <row r="332" spans="1:64" s="52" customFormat="1" ht="171" hidden="1" customHeight="1">
      <c r="A332" s="93">
        <v>1330</v>
      </c>
      <c r="B332" s="134" t="s">
        <v>1195</v>
      </c>
      <c r="C332" s="142" t="s">
        <v>1609</v>
      </c>
      <c r="D332" s="127" t="s">
        <v>89</v>
      </c>
      <c r="E332" s="142" t="s">
        <v>1610</v>
      </c>
      <c r="F332" s="127"/>
      <c r="G332" s="127"/>
      <c r="H332" s="144" t="s">
        <v>83</v>
      </c>
      <c r="I332" s="134" t="s">
        <v>1182</v>
      </c>
      <c r="J332" s="133" t="s">
        <v>1610</v>
      </c>
      <c r="K332" s="143"/>
      <c r="L332" s="64"/>
      <c r="M332" s="64" t="s">
        <v>85</v>
      </c>
      <c r="N332" s="144" t="s">
        <v>83</v>
      </c>
      <c r="O332" s="134" t="s">
        <v>1182</v>
      </c>
      <c r="P332" s="64" t="s">
        <v>85</v>
      </c>
      <c r="Q332" s="96" t="s">
        <v>1</v>
      </c>
      <c r="R332" s="96" t="s">
        <v>1</v>
      </c>
      <c r="S332" s="96" t="s">
        <v>1</v>
      </c>
      <c r="T332" s="96" t="s">
        <v>1</v>
      </c>
      <c r="U332" s="96" t="s">
        <v>1</v>
      </c>
      <c r="V332" s="96" t="s">
        <v>1</v>
      </c>
      <c r="W332" s="96" t="s">
        <v>1</v>
      </c>
      <c r="X332" s="96" t="s">
        <v>1</v>
      </c>
      <c r="Y332" s="96" t="s">
        <v>1</v>
      </c>
      <c r="Z332" s="96" t="s">
        <v>1</v>
      </c>
      <c r="AA332" s="96" t="s">
        <v>1</v>
      </c>
      <c r="AB332" s="96" t="s">
        <v>1</v>
      </c>
      <c r="AC332" s="96" t="s">
        <v>1</v>
      </c>
      <c r="AD332" s="96" t="s">
        <v>1</v>
      </c>
      <c r="AE332" s="96" t="s">
        <v>1</v>
      </c>
      <c r="AF332" s="96" t="s">
        <v>1</v>
      </c>
      <c r="AG332" s="96" t="s">
        <v>1</v>
      </c>
      <c r="AH332" s="96" t="s">
        <v>1</v>
      </c>
      <c r="AI332" s="96" t="s">
        <v>1</v>
      </c>
      <c r="AJ332" s="96" t="s">
        <v>1</v>
      </c>
      <c r="AK332" s="96" t="s">
        <v>1</v>
      </c>
      <c r="AL332" s="96" t="s">
        <v>1</v>
      </c>
      <c r="AM332" s="96" t="s">
        <v>1</v>
      </c>
      <c r="AN332" s="96" t="s">
        <v>1</v>
      </c>
      <c r="AO332" s="96"/>
      <c r="AP332" s="96"/>
      <c r="AQ332" s="96"/>
      <c r="AR332" s="96"/>
      <c r="AS332" s="96"/>
      <c r="AT332" s="96"/>
      <c r="AU332" s="96"/>
      <c r="AV332" s="96"/>
      <c r="AW332" s="96" t="s">
        <v>650</v>
      </c>
      <c r="AX332" s="98"/>
      <c r="AY332" s="98"/>
      <c r="AZ332" s="98"/>
      <c r="BA332" s="98"/>
      <c r="BB332" s="98"/>
      <c r="BC332" s="98"/>
      <c r="BD332" s="98"/>
      <c r="BE332" s="98"/>
      <c r="BF332" s="98"/>
      <c r="BG332" s="98"/>
      <c r="BH332" s="98"/>
      <c r="BI332" s="98" cm="1">
        <f t="array" ref="BI332">SUM(IF('HABILITADOS Y RECHAZADOS LOTE 1'!$AX332:$BH332&lt;&gt;"", 'HABILITADOS Y RECHAZADOS LOTE 1'!$AX332:$BH332, 0))</f>
        <v>0</v>
      </c>
      <c r="BJ332" s="98" t="s">
        <v>784</v>
      </c>
      <c r="BK332" s="98" t="s">
        <v>85</v>
      </c>
      <c r="BL332" s="63" t="s">
        <v>85</v>
      </c>
    </row>
    <row r="333" spans="1:64" s="52" customFormat="1" ht="185.25" hidden="1" customHeight="1">
      <c r="A333" s="108">
        <v>1331</v>
      </c>
      <c r="B333" s="139" t="s">
        <v>1438</v>
      </c>
      <c r="C333" s="142" t="s">
        <v>1611</v>
      </c>
      <c r="D333" s="125" t="s">
        <v>89</v>
      </c>
      <c r="E333" s="126" t="s">
        <v>1612</v>
      </c>
      <c r="F333" s="136" t="s">
        <v>77</v>
      </c>
      <c r="G333" s="136" t="s">
        <v>1176</v>
      </c>
      <c r="H333" s="128" t="s">
        <v>79</v>
      </c>
      <c r="I333" s="134" t="s">
        <v>1419</v>
      </c>
      <c r="J333" s="133" t="s">
        <v>1613</v>
      </c>
      <c r="K333" s="134" t="s">
        <v>1021</v>
      </c>
      <c r="L333" s="64"/>
      <c r="M333" s="64" t="s">
        <v>2</v>
      </c>
      <c r="N333" s="130" t="s">
        <v>91</v>
      </c>
      <c r="O333" s="64" t="s">
        <v>85</v>
      </c>
      <c r="P333" s="129" t="str" cm="1">
        <f t="array" ref="P333">_xlfn.TEXTJOIN(", ", TRUE, IF('HABILITADOS Y RECHAZADOS LOTE 1'!$Q333:$AN333="SI", 'HABILITADOS Y RECHAZADOS LOTE 1'!$Q$2:$AN$2, ""))</f>
        <v>Carnes Frescas (Refrigeradas o Congeladas), Huevos, Conservas de frutas/ hortalizas/ leguminosas, Frutas frescas, Galletas, Leguminosas y derivados, Verduras, hortalizas y derivados</v>
      </c>
      <c r="Q333" s="96" t="s">
        <v>1</v>
      </c>
      <c r="R333" s="96" t="s">
        <v>2</v>
      </c>
      <c r="S333" s="96" t="s">
        <v>1</v>
      </c>
      <c r="T333" s="96" t="s">
        <v>2</v>
      </c>
      <c r="U333" s="96" t="s">
        <v>1</v>
      </c>
      <c r="V333" s="96" t="s">
        <v>1</v>
      </c>
      <c r="W333" s="96" t="s">
        <v>1</v>
      </c>
      <c r="X333" s="96" t="s">
        <v>2</v>
      </c>
      <c r="Y333" s="96" t="s">
        <v>1</v>
      </c>
      <c r="Z333" s="96" t="s">
        <v>1</v>
      </c>
      <c r="AA333" s="96" t="s">
        <v>2</v>
      </c>
      <c r="AB333" s="96" t="s">
        <v>1</v>
      </c>
      <c r="AC333" s="96" t="s">
        <v>1</v>
      </c>
      <c r="AD333" s="96" t="s">
        <v>2</v>
      </c>
      <c r="AE333" s="96" t="s">
        <v>1</v>
      </c>
      <c r="AF333" s="96" t="s">
        <v>1</v>
      </c>
      <c r="AG333" s="96" t="s">
        <v>1</v>
      </c>
      <c r="AH333" s="96" t="s">
        <v>1</v>
      </c>
      <c r="AI333" s="96" t="s">
        <v>1</v>
      </c>
      <c r="AJ333" s="96" t="s">
        <v>2</v>
      </c>
      <c r="AK333" s="96" t="s">
        <v>1</v>
      </c>
      <c r="AL333" s="96" t="s">
        <v>1</v>
      </c>
      <c r="AM333" s="96" t="s">
        <v>2</v>
      </c>
      <c r="AN333" s="96" t="s">
        <v>1</v>
      </c>
      <c r="AO333" s="96" t="s">
        <v>2</v>
      </c>
      <c r="AP333" s="96" t="s">
        <v>1</v>
      </c>
      <c r="AQ333" s="96" t="s">
        <v>1</v>
      </c>
      <c r="AR333" s="96" t="s">
        <v>1</v>
      </c>
      <c r="AS333" s="96" t="s">
        <v>1</v>
      </c>
      <c r="AT333" s="96" t="s">
        <v>1</v>
      </c>
      <c r="AU333" s="96" t="s">
        <v>1</v>
      </c>
      <c r="AV333" s="96" t="s">
        <v>1</v>
      </c>
      <c r="AW333" s="95" t="s">
        <v>99</v>
      </c>
      <c r="AX333" s="98">
        <v>0</v>
      </c>
      <c r="AY333" s="98">
        <v>0</v>
      </c>
      <c r="AZ333" s="98">
        <v>0</v>
      </c>
      <c r="BA333" s="98">
        <v>0</v>
      </c>
      <c r="BB333" s="98">
        <v>0</v>
      </c>
      <c r="BC333" s="98">
        <v>0</v>
      </c>
      <c r="BD333" s="98">
        <v>0</v>
      </c>
      <c r="BE333" s="98">
        <v>0</v>
      </c>
      <c r="BF333" s="98">
        <v>0.25</v>
      </c>
      <c r="BG333" s="98">
        <v>0.25</v>
      </c>
      <c r="BH333" s="98">
        <v>10</v>
      </c>
      <c r="BI333" s="98" cm="1">
        <f t="array" ref="BI333">SUM(IF('HABILITADOS Y RECHAZADOS LOTE 1'!$AX333:$BH333&lt;&gt;"", 'HABILITADOS Y RECHAZADOS LOTE 1'!$AX333:$BH333, 0))</f>
        <v>10.5</v>
      </c>
      <c r="BJ333" s="98" t="s">
        <v>628</v>
      </c>
      <c r="BK333" s="98" t="s">
        <v>85</v>
      </c>
      <c r="BL333" s="63" t="s">
        <v>85</v>
      </c>
    </row>
    <row r="334" spans="1:64" s="52" customFormat="1" ht="171" hidden="1" customHeight="1">
      <c r="A334" s="93">
        <v>1332</v>
      </c>
      <c r="B334" s="143" t="s">
        <v>1614</v>
      </c>
      <c r="C334" s="124" t="s">
        <v>1615</v>
      </c>
      <c r="D334" s="125" t="s">
        <v>224</v>
      </c>
      <c r="E334" s="126" t="s">
        <v>1616</v>
      </c>
      <c r="F334" s="127" t="s">
        <v>77</v>
      </c>
      <c r="G334" s="127" t="s">
        <v>77</v>
      </c>
      <c r="H334" s="128" t="s">
        <v>79</v>
      </c>
      <c r="I334" s="129" t="s">
        <v>1617</v>
      </c>
      <c r="J334" s="64" t="s">
        <v>1616</v>
      </c>
      <c r="K334" s="134" t="s">
        <v>1618</v>
      </c>
      <c r="L334" s="64" t="s">
        <v>2</v>
      </c>
      <c r="M334" s="64" t="s">
        <v>1</v>
      </c>
      <c r="N334" s="64" t="s">
        <v>83</v>
      </c>
      <c r="O334" s="64" t="s">
        <v>1619</v>
      </c>
      <c r="P334" s="129" t="str" cm="1">
        <f t="array" ref="P334">_xlfn.TEXTJOIN(", ", TRUE, IF('HABILITADOS Y RECHAZADOS LOTE 1'!$Q334:$AN334="SI", 'HABILITADOS Y RECHAZADOS LOTE 1'!$Q$2:$AN$2, ""))</f>
        <v/>
      </c>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8"/>
      <c r="AY334" s="98"/>
      <c r="AZ334" s="98"/>
      <c r="BA334" s="98"/>
      <c r="BB334" s="98"/>
      <c r="BC334" s="98"/>
      <c r="BD334" s="98"/>
      <c r="BE334" s="98"/>
      <c r="BF334" s="98"/>
      <c r="BG334" s="98"/>
      <c r="BH334" s="98"/>
      <c r="BI334" s="98" cm="1">
        <f t="array" ref="BI334">SUM(IF('HABILITADOS Y RECHAZADOS LOTE 1'!$AX334:$BH334&lt;&gt;"", 'HABILITADOS Y RECHAZADOS LOTE 1'!$AX334:$BH334, 0))</f>
        <v>0</v>
      </c>
      <c r="BJ334" s="98" t="s">
        <v>189</v>
      </c>
      <c r="BK334" s="98" t="s">
        <v>85</v>
      </c>
      <c r="BL334" s="63" t="s">
        <v>85</v>
      </c>
    </row>
    <row r="335" spans="1:64" s="52" customFormat="1" ht="185.25" hidden="1" customHeight="1">
      <c r="A335" s="93">
        <v>1333</v>
      </c>
      <c r="B335" s="131" t="s">
        <v>1620</v>
      </c>
      <c r="C335" s="124" t="s">
        <v>1621</v>
      </c>
      <c r="D335" s="125" t="s">
        <v>89</v>
      </c>
      <c r="E335" s="126" t="s">
        <v>1622</v>
      </c>
      <c r="F335" s="127" t="s">
        <v>78</v>
      </c>
      <c r="G335" s="127" t="s">
        <v>77</v>
      </c>
      <c r="H335" s="128" t="s">
        <v>79</v>
      </c>
      <c r="I335" s="129" t="s">
        <v>1623</v>
      </c>
      <c r="J335" s="64" t="s">
        <v>1622</v>
      </c>
      <c r="K335" s="129" t="s">
        <v>1624</v>
      </c>
      <c r="L335" s="64" t="s">
        <v>1</v>
      </c>
      <c r="M335" s="64" t="s">
        <v>2</v>
      </c>
      <c r="N335" s="130" t="s">
        <v>91</v>
      </c>
      <c r="O335" s="64" t="s">
        <v>85</v>
      </c>
      <c r="P335" s="129" t="str" cm="1">
        <f t="array" ref="P335">_xlfn.TEXTJOIN(", ", TRUE, IF('HABILITADOS Y RECHAZADOS LOTE 1'!$Q335:$AN335="SI", 'HABILITADOS Y RECHAZADOS LOTE 1'!$Q$2:$AN$2, ""))</f>
        <v>Huevos, Verduras, hortalizas y derivados</v>
      </c>
      <c r="Q335" s="96"/>
      <c r="R335" s="96"/>
      <c r="S335" s="96"/>
      <c r="T335" s="96" t="s">
        <v>2</v>
      </c>
      <c r="U335" s="96"/>
      <c r="V335" s="96"/>
      <c r="W335" s="96"/>
      <c r="X335" s="96"/>
      <c r="Y335" s="96"/>
      <c r="Z335" s="96"/>
      <c r="AA335" s="96"/>
      <c r="AB335" s="96"/>
      <c r="AC335" s="96"/>
      <c r="AD335" s="96"/>
      <c r="AE335" s="96"/>
      <c r="AF335" s="96"/>
      <c r="AG335" s="96"/>
      <c r="AH335" s="96"/>
      <c r="AI335" s="96"/>
      <c r="AJ335" s="96"/>
      <c r="AK335" s="96"/>
      <c r="AL335" s="96"/>
      <c r="AM335" s="96" t="s">
        <v>2</v>
      </c>
      <c r="AN335" s="96"/>
      <c r="AO335" s="96" t="s">
        <v>2</v>
      </c>
      <c r="AP335" s="96" t="s">
        <v>1</v>
      </c>
      <c r="AQ335" s="96" t="s">
        <v>2</v>
      </c>
      <c r="AR335" s="96" t="s">
        <v>1</v>
      </c>
      <c r="AS335" s="96" t="s">
        <v>1</v>
      </c>
      <c r="AT335" s="96" t="s">
        <v>2</v>
      </c>
      <c r="AU335" s="96" t="s">
        <v>2</v>
      </c>
      <c r="AV335" s="96" t="s">
        <v>1</v>
      </c>
      <c r="AW335" s="96" t="s">
        <v>99</v>
      </c>
      <c r="AX335" s="98">
        <v>10</v>
      </c>
      <c r="AY335" s="98">
        <v>0</v>
      </c>
      <c r="AZ335" s="98">
        <v>0</v>
      </c>
      <c r="BA335" s="98">
        <v>0</v>
      </c>
      <c r="BB335" s="98">
        <v>0</v>
      </c>
      <c r="BC335" s="98">
        <v>0</v>
      </c>
      <c r="BD335" s="98">
        <v>0</v>
      </c>
      <c r="BE335" s="98">
        <v>0</v>
      </c>
      <c r="BF335" s="98">
        <v>0</v>
      </c>
      <c r="BG335" s="98">
        <v>0.25</v>
      </c>
      <c r="BH335" s="98">
        <v>0</v>
      </c>
      <c r="BI335" s="98" cm="1">
        <f t="array" ref="BI335">SUM(IF('HABILITADOS Y RECHAZADOS LOTE 1'!$AX335:$BH335&lt;&gt;"", 'HABILITADOS Y RECHAZADOS LOTE 1'!$AX335:$BH335, 0))</f>
        <v>10.25</v>
      </c>
      <c r="BJ335" s="98" t="s">
        <v>195</v>
      </c>
      <c r="BK335" s="98" t="s">
        <v>85</v>
      </c>
      <c r="BL335" s="63" t="s">
        <v>85</v>
      </c>
    </row>
    <row r="336" spans="1:64" s="52" customFormat="1" ht="171" hidden="1" customHeight="1">
      <c r="A336" s="108">
        <v>1334</v>
      </c>
      <c r="B336" s="139" t="s">
        <v>1438</v>
      </c>
      <c r="C336" s="142" t="s">
        <v>1625</v>
      </c>
      <c r="D336" s="133" t="s">
        <v>89</v>
      </c>
      <c r="E336" s="126" t="s">
        <v>1626</v>
      </c>
      <c r="F336" s="136" t="s">
        <v>1176</v>
      </c>
      <c r="G336" s="136" t="s">
        <v>77</v>
      </c>
      <c r="H336" s="128" t="s">
        <v>79</v>
      </c>
      <c r="I336" s="134" t="s">
        <v>209</v>
      </c>
      <c r="J336" s="133" t="s">
        <v>1626</v>
      </c>
      <c r="K336" s="134" t="s">
        <v>1458</v>
      </c>
      <c r="L336" s="64" t="s">
        <v>1</v>
      </c>
      <c r="M336" s="64" t="s">
        <v>2</v>
      </c>
      <c r="N336" s="130" t="s">
        <v>147</v>
      </c>
      <c r="O336" s="129" t="s">
        <v>1627</v>
      </c>
      <c r="P336" s="129" t="str" cm="1">
        <f t="array" ref="P336">_xlfn.TEXTJOIN(", ", TRUE, IF('HABILITADOS Y RECHAZADOS LOTE 1'!$Q336:$AN336="SI", "'"&amp;'HABILITADOS Y RECHAZADOS LOTE 1'!$Q$2:$AN$2&amp;"'", ""))</f>
        <v>'Conservas de frutas/ hortalizas/ leguminosas', 'Frutas frescas', 'Galletas', 'Leguminosas y derivados', 'Verduras, hortalizas y derivados'</v>
      </c>
      <c r="Q336" s="96" t="s">
        <v>1</v>
      </c>
      <c r="R336" s="96" t="s">
        <v>1</v>
      </c>
      <c r="S336" s="96" t="s">
        <v>1</v>
      </c>
      <c r="T336" s="96" t="s">
        <v>1</v>
      </c>
      <c r="U336" s="96" t="s">
        <v>1</v>
      </c>
      <c r="V336" s="96" t="s">
        <v>1</v>
      </c>
      <c r="W336" s="96" t="s">
        <v>1</v>
      </c>
      <c r="X336" s="96" t="s">
        <v>2</v>
      </c>
      <c r="Y336" s="96" t="s">
        <v>1</v>
      </c>
      <c r="Z336" s="96" t="s">
        <v>1</v>
      </c>
      <c r="AA336" s="96" t="s">
        <v>2</v>
      </c>
      <c r="AB336" s="96" t="s">
        <v>1</v>
      </c>
      <c r="AC336" s="96" t="s">
        <v>1</v>
      </c>
      <c r="AD336" s="96" t="s">
        <v>2</v>
      </c>
      <c r="AE336" s="96" t="s">
        <v>1</v>
      </c>
      <c r="AF336" s="96" t="s">
        <v>1</v>
      </c>
      <c r="AG336" s="96" t="s">
        <v>1</v>
      </c>
      <c r="AH336" s="96" t="s">
        <v>1</v>
      </c>
      <c r="AI336" s="96" t="s">
        <v>1</v>
      </c>
      <c r="AJ336" s="96" t="s">
        <v>2</v>
      </c>
      <c r="AK336" s="96" t="s">
        <v>1</v>
      </c>
      <c r="AL336" s="96" t="s">
        <v>1</v>
      </c>
      <c r="AM336" s="96" t="s">
        <v>2</v>
      </c>
      <c r="AN336" s="96" t="s">
        <v>1</v>
      </c>
      <c r="AO336" s="96" t="s">
        <v>1</v>
      </c>
      <c r="AP336" s="96" t="s">
        <v>1</v>
      </c>
      <c r="AQ336" s="96" t="s">
        <v>1</v>
      </c>
      <c r="AR336" s="96" t="s">
        <v>1</v>
      </c>
      <c r="AS336" s="96" t="s">
        <v>1</v>
      </c>
      <c r="AT336" s="96" t="s">
        <v>2</v>
      </c>
      <c r="AU336" s="96" t="s">
        <v>2</v>
      </c>
      <c r="AV336" s="96" t="s">
        <v>2</v>
      </c>
      <c r="AW336" s="96" t="s">
        <v>99</v>
      </c>
      <c r="AX336" s="98">
        <v>0</v>
      </c>
      <c r="AY336" s="98">
        <v>6</v>
      </c>
      <c r="AZ336" s="98">
        <v>0</v>
      </c>
      <c r="BA336" s="98">
        <v>0</v>
      </c>
      <c r="BB336" s="98">
        <v>0</v>
      </c>
      <c r="BC336" s="98">
        <v>0</v>
      </c>
      <c r="BD336" s="98">
        <v>0</v>
      </c>
      <c r="BE336" s="98">
        <v>0</v>
      </c>
      <c r="BF336" s="98">
        <v>0.25</v>
      </c>
      <c r="BG336" s="98">
        <v>0.25</v>
      </c>
      <c r="BH336" s="98">
        <v>0</v>
      </c>
      <c r="BI336" s="98" cm="1">
        <f t="array" ref="BI336">SUM(IF('HABILITADOS Y RECHAZADOS LOTE 1'!$AX336:$BH336&lt;&gt;"", 'HABILITADOS Y RECHAZADOS LOTE 1'!$AX336:$BH336, 0))</f>
        <v>6.5</v>
      </c>
      <c r="BJ336" s="98" t="s">
        <v>1628</v>
      </c>
      <c r="BK336" s="98" t="s">
        <v>85</v>
      </c>
      <c r="BL336" s="63" t="s">
        <v>85</v>
      </c>
    </row>
    <row r="337" spans="1:64" s="52" customFormat="1" ht="128.25" hidden="1" customHeight="1">
      <c r="A337" s="93">
        <v>1335</v>
      </c>
      <c r="B337" s="134" t="s">
        <v>1195</v>
      </c>
      <c r="C337" s="142" t="s">
        <v>1629</v>
      </c>
      <c r="D337" s="127" t="s">
        <v>224</v>
      </c>
      <c r="E337" s="142" t="s">
        <v>1630</v>
      </c>
      <c r="F337" s="127"/>
      <c r="G337" s="127"/>
      <c r="H337" s="144" t="s">
        <v>83</v>
      </c>
      <c r="I337" s="134" t="s">
        <v>1182</v>
      </c>
      <c r="J337" s="133" t="s">
        <v>1630</v>
      </c>
      <c r="K337" s="143"/>
      <c r="L337" s="64"/>
      <c r="M337" s="64" t="s">
        <v>85</v>
      </c>
      <c r="N337" s="144" t="s">
        <v>83</v>
      </c>
      <c r="O337" s="134" t="s">
        <v>1182</v>
      </c>
      <c r="P337" s="64" t="s">
        <v>85</v>
      </c>
      <c r="Q337" s="96" t="s">
        <v>1</v>
      </c>
      <c r="R337" s="96" t="s">
        <v>1</v>
      </c>
      <c r="S337" s="96" t="s">
        <v>1</v>
      </c>
      <c r="T337" s="96" t="s">
        <v>1</v>
      </c>
      <c r="U337" s="96" t="s">
        <v>1</v>
      </c>
      <c r="V337" s="96" t="s">
        <v>1</v>
      </c>
      <c r="W337" s="96" t="s">
        <v>1</v>
      </c>
      <c r="X337" s="96" t="s">
        <v>1</v>
      </c>
      <c r="Y337" s="96" t="s">
        <v>1</v>
      </c>
      <c r="Z337" s="96" t="s">
        <v>1</v>
      </c>
      <c r="AA337" s="96" t="s">
        <v>1</v>
      </c>
      <c r="AB337" s="96" t="s">
        <v>1</v>
      </c>
      <c r="AC337" s="96" t="s">
        <v>1</v>
      </c>
      <c r="AD337" s="96" t="s">
        <v>1</v>
      </c>
      <c r="AE337" s="96" t="s">
        <v>1</v>
      </c>
      <c r="AF337" s="96" t="s">
        <v>1</v>
      </c>
      <c r="AG337" s="96" t="s">
        <v>1</v>
      </c>
      <c r="AH337" s="96" t="s">
        <v>1</v>
      </c>
      <c r="AI337" s="96" t="s">
        <v>1</v>
      </c>
      <c r="AJ337" s="96" t="s">
        <v>1</v>
      </c>
      <c r="AK337" s="96" t="s">
        <v>1</v>
      </c>
      <c r="AL337" s="96" t="s">
        <v>1</v>
      </c>
      <c r="AM337" s="96" t="s">
        <v>1</v>
      </c>
      <c r="AN337" s="96" t="s">
        <v>1</v>
      </c>
      <c r="AO337" s="96"/>
      <c r="AP337" s="96"/>
      <c r="AQ337" s="96"/>
      <c r="AR337" s="96"/>
      <c r="AS337" s="96"/>
      <c r="AT337" s="96"/>
      <c r="AU337" s="96"/>
      <c r="AV337" s="96"/>
      <c r="AW337" s="96" t="s">
        <v>650</v>
      </c>
      <c r="AX337" s="98"/>
      <c r="AY337" s="98"/>
      <c r="AZ337" s="98"/>
      <c r="BA337" s="98"/>
      <c r="BB337" s="98"/>
      <c r="BC337" s="98"/>
      <c r="BD337" s="98"/>
      <c r="BE337" s="98"/>
      <c r="BF337" s="98"/>
      <c r="BG337" s="98"/>
      <c r="BH337" s="98"/>
      <c r="BI337" s="98" cm="1">
        <f t="array" ref="BI337">SUM(IF('HABILITADOS Y RECHAZADOS LOTE 1'!$AX337:$BH337&lt;&gt;"", 'HABILITADOS Y RECHAZADOS LOTE 1'!$AX337:$BH337, 0))</f>
        <v>0</v>
      </c>
      <c r="BJ337" s="98" t="s">
        <v>784</v>
      </c>
      <c r="BK337" s="98" t="s">
        <v>85</v>
      </c>
      <c r="BL337" s="63" t="s">
        <v>85</v>
      </c>
    </row>
    <row r="338" spans="1:64" s="52" customFormat="1" ht="192" hidden="1" customHeight="1">
      <c r="A338" s="93">
        <v>1336</v>
      </c>
      <c r="B338" s="143" t="s">
        <v>1631</v>
      </c>
      <c r="C338" s="142" t="s">
        <v>1632</v>
      </c>
      <c r="D338" s="127" t="s">
        <v>224</v>
      </c>
      <c r="E338" s="142" t="s">
        <v>1633</v>
      </c>
      <c r="F338" s="127"/>
      <c r="G338" s="127"/>
      <c r="H338" s="144" t="s">
        <v>83</v>
      </c>
      <c r="I338" s="134" t="s">
        <v>1182</v>
      </c>
      <c r="J338" s="145" t="s">
        <v>1634</v>
      </c>
      <c r="K338" s="143"/>
      <c r="L338" s="64"/>
      <c r="M338" s="64" t="s">
        <v>85</v>
      </c>
      <c r="N338" s="144" t="s">
        <v>83</v>
      </c>
      <c r="O338" s="134" t="s">
        <v>1182</v>
      </c>
      <c r="P338" s="64" t="s">
        <v>85</v>
      </c>
      <c r="Q338" s="96" t="s">
        <v>1</v>
      </c>
      <c r="R338" s="96" t="s">
        <v>1</v>
      </c>
      <c r="S338" s="96" t="s">
        <v>1</v>
      </c>
      <c r="T338" s="96" t="s">
        <v>1</v>
      </c>
      <c r="U338" s="96" t="s">
        <v>1</v>
      </c>
      <c r="V338" s="96" t="s">
        <v>1</v>
      </c>
      <c r="W338" s="96" t="s">
        <v>1</v>
      </c>
      <c r="X338" s="96" t="s">
        <v>1</v>
      </c>
      <c r="Y338" s="96" t="s">
        <v>1</v>
      </c>
      <c r="Z338" s="96" t="s">
        <v>1</v>
      </c>
      <c r="AA338" s="96" t="s">
        <v>1</v>
      </c>
      <c r="AB338" s="96" t="s">
        <v>1</v>
      </c>
      <c r="AC338" s="96" t="s">
        <v>1</v>
      </c>
      <c r="AD338" s="96" t="s">
        <v>1</v>
      </c>
      <c r="AE338" s="96" t="s">
        <v>1</v>
      </c>
      <c r="AF338" s="96" t="s">
        <v>1</v>
      </c>
      <c r="AG338" s="96" t="s">
        <v>1</v>
      </c>
      <c r="AH338" s="96" t="s">
        <v>1</v>
      </c>
      <c r="AI338" s="96" t="s">
        <v>1</v>
      </c>
      <c r="AJ338" s="96" t="s">
        <v>1</v>
      </c>
      <c r="AK338" s="96" t="s">
        <v>1</v>
      </c>
      <c r="AL338" s="96" t="s">
        <v>1</v>
      </c>
      <c r="AM338" s="96" t="s">
        <v>1</v>
      </c>
      <c r="AN338" s="96" t="s">
        <v>1</v>
      </c>
      <c r="AO338" s="96"/>
      <c r="AP338" s="96"/>
      <c r="AQ338" s="96"/>
      <c r="AR338" s="96"/>
      <c r="AS338" s="96"/>
      <c r="AT338" s="96"/>
      <c r="AU338" s="96"/>
      <c r="AV338" s="96"/>
      <c r="AW338" s="96" t="s">
        <v>650</v>
      </c>
      <c r="AX338" s="98"/>
      <c r="AY338" s="98"/>
      <c r="AZ338" s="98"/>
      <c r="BA338" s="98"/>
      <c r="BB338" s="98"/>
      <c r="BC338" s="98"/>
      <c r="BD338" s="98"/>
      <c r="BE338" s="98"/>
      <c r="BF338" s="98"/>
      <c r="BG338" s="98"/>
      <c r="BH338" s="98"/>
      <c r="BI338" s="98" cm="1">
        <f t="array" ref="BI338">SUM(IF('HABILITADOS Y RECHAZADOS LOTE 1'!$AX338:$BH338&lt;&gt;"", 'HABILITADOS Y RECHAZADOS LOTE 1'!$AX338:$BH338, 0))</f>
        <v>0</v>
      </c>
      <c r="BJ338" s="98"/>
      <c r="BK338" s="98" t="s">
        <v>85</v>
      </c>
      <c r="BL338" s="63" t="s">
        <v>85</v>
      </c>
    </row>
    <row r="339" spans="1:64" s="52" customFormat="1" ht="199.5" hidden="1" customHeight="1">
      <c r="A339" s="93">
        <v>1337</v>
      </c>
      <c r="B339" s="143" t="s">
        <v>1635</v>
      </c>
      <c r="C339" s="142" t="s">
        <v>1636</v>
      </c>
      <c r="D339" s="127" t="s">
        <v>89</v>
      </c>
      <c r="E339" s="142" t="s">
        <v>1637</v>
      </c>
      <c r="F339" s="127"/>
      <c r="G339" s="127"/>
      <c r="H339" s="144" t="s">
        <v>83</v>
      </c>
      <c r="I339" s="134" t="s">
        <v>1182</v>
      </c>
      <c r="J339" s="133" t="s">
        <v>1637</v>
      </c>
      <c r="K339" s="143"/>
      <c r="L339" s="64"/>
      <c r="M339" s="64" t="s">
        <v>85</v>
      </c>
      <c r="N339" s="144" t="s">
        <v>83</v>
      </c>
      <c r="O339" s="134" t="s">
        <v>1182</v>
      </c>
      <c r="P339" s="64" t="s">
        <v>85</v>
      </c>
      <c r="Q339" s="96" t="s">
        <v>1</v>
      </c>
      <c r="R339" s="96" t="s">
        <v>1</v>
      </c>
      <c r="S339" s="96" t="s">
        <v>1</v>
      </c>
      <c r="T339" s="96" t="s">
        <v>1</v>
      </c>
      <c r="U339" s="96" t="s">
        <v>1</v>
      </c>
      <c r="V339" s="96" t="s">
        <v>1</v>
      </c>
      <c r="W339" s="96" t="s">
        <v>1</v>
      </c>
      <c r="X339" s="96" t="s">
        <v>1</v>
      </c>
      <c r="Y339" s="96" t="s">
        <v>1</v>
      </c>
      <c r="Z339" s="96" t="s">
        <v>1</v>
      </c>
      <c r="AA339" s="96" t="s">
        <v>1</v>
      </c>
      <c r="AB339" s="96" t="s">
        <v>1</v>
      </c>
      <c r="AC339" s="96" t="s">
        <v>1</v>
      </c>
      <c r="AD339" s="96" t="s">
        <v>1</v>
      </c>
      <c r="AE339" s="96" t="s">
        <v>1</v>
      </c>
      <c r="AF339" s="96" t="s">
        <v>1</v>
      </c>
      <c r="AG339" s="96" t="s">
        <v>1</v>
      </c>
      <c r="AH339" s="96" t="s">
        <v>1</v>
      </c>
      <c r="AI339" s="96" t="s">
        <v>1</v>
      </c>
      <c r="AJ339" s="96" t="s">
        <v>1</v>
      </c>
      <c r="AK339" s="96" t="s">
        <v>1</v>
      </c>
      <c r="AL339" s="96" t="s">
        <v>1</v>
      </c>
      <c r="AM339" s="96" t="s">
        <v>1</v>
      </c>
      <c r="AN339" s="96" t="s">
        <v>1</v>
      </c>
      <c r="AO339" s="96"/>
      <c r="AP339" s="96"/>
      <c r="AQ339" s="96"/>
      <c r="AR339" s="96"/>
      <c r="AS339" s="96"/>
      <c r="AT339" s="96"/>
      <c r="AU339" s="96"/>
      <c r="AV339" s="96"/>
      <c r="AW339" s="96" t="s">
        <v>650</v>
      </c>
      <c r="AX339" s="98"/>
      <c r="AY339" s="98"/>
      <c r="AZ339" s="98"/>
      <c r="BA339" s="98"/>
      <c r="BB339" s="98"/>
      <c r="BC339" s="98"/>
      <c r="BD339" s="98"/>
      <c r="BE339" s="98"/>
      <c r="BF339" s="98"/>
      <c r="BG339" s="98"/>
      <c r="BH339" s="98"/>
      <c r="BI339" s="98" cm="1">
        <f t="array" ref="BI339">SUM(IF('HABILITADOS Y RECHAZADOS LOTE 1'!$AX339:$BH339&lt;&gt;"", 'HABILITADOS Y RECHAZADOS LOTE 1'!$AX339:$BH339, 0))</f>
        <v>0</v>
      </c>
      <c r="BJ339" s="98" t="s">
        <v>784</v>
      </c>
      <c r="BK339" s="98" t="s">
        <v>85</v>
      </c>
      <c r="BL339" s="63" t="s">
        <v>85</v>
      </c>
    </row>
    <row r="340" spans="1:64" s="52" customFormat="1" ht="409.5" hidden="1" customHeight="1">
      <c r="A340" s="108">
        <v>1338</v>
      </c>
      <c r="B340" s="139" t="s">
        <v>1638</v>
      </c>
      <c r="C340" s="142" t="s">
        <v>1639</v>
      </c>
      <c r="D340" s="133" t="s">
        <v>89</v>
      </c>
      <c r="E340" s="126" t="s">
        <v>1640</v>
      </c>
      <c r="F340" s="136" t="s">
        <v>77</v>
      </c>
      <c r="G340" s="136" t="s">
        <v>1176</v>
      </c>
      <c r="H340" s="128" t="s">
        <v>79</v>
      </c>
      <c r="I340" s="134" t="s">
        <v>97</v>
      </c>
      <c r="J340" s="133" t="s">
        <v>1641</v>
      </c>
      <c r="K340" s="134" t="s">
        <v>1642</v>
      </c>
      <c r="L340" s="64" t="s">
        <v>1</v>
      </c>
      <c r="M340" s="64" t="s">
        <v>2</v>
      </c>
      <c r="N340" s="130" t="s">
        <v>91</v>
      </c>
      <c r="O340" s="64" t="s">
        <v>85</v>
      </c>
      <c r="P340" s="129" t="str" cm="1">
        <f t="array" ref="P340">_xlfn.TEXTJOIN(", ", TRUE, IF('HABILITADOS Y RECHAZADOS LOTE 1'!$Q340:$AN340="SI", 'HABILITADOS Y RECHAZADOS LOTE 1'!$Q$2:$AN$2, ""))</f>
        <v>Frutas frescas, Verduras, hortalizas y derivados</v>
      </c>
      <c r="Q340" s="96" t="s">
        <v>1</v>
      </c>
      <c r="R340" s="96" t="s">
        <v>1</v>
      </c>
      <c r="S340" s="96" t="s">
        <v>1</v>
      </c>
      <c r="T340" s="96" t="s">
        <v>1</v>
      </c>
      <c r="U340" s="96" t="s">
        <v>1</v>
      </c>
      <c r="V340" s="96" t="s">
        <v>1</v>
      </c>
      <c r="W340" s="96" t="s">
        <v>1</v>
      </c>
      <c r="X340" s="96" t="s">
        <v>1</v>
      </c>
      <c r="Y340" s="96" t="s">
        <v>1</v>
      </c>
      <c r="Z340" s="96" t="s">
        <v>1</v>
      </c>
      <c r="AA340" s="96" t="s">
        <v>2</v>
      </c>
      <c r="AB340" s="96" t="s">
        <v>1</v>
      </c>
      <c r="AC340" s="96" t="s">
        <v>1</v>
      </c>
      <c r="AD340" s="96" t="s">
        <v>1</v>
      </c>
      <c r="AE340" s="96" t="s">
        <v>1</v>
      </c>
      <c r="AF340" s="96" t="s">
        <v>1</v>
      </c>
      <c r="AG340" s="96" t="s">
        <v>1</v>
      </c>
      <c r="AH340" s="96" t="s">
        <v>1</v>
      </c>
      <c r="AI340" s="96" t="s">
        <v>1</v>
      </c>
      <c r="AJ340" s="96" t="s">
        <v>1</v>
      </c>
      <c r="AK340" s="96" t="s">
        <v>1</v>
      </c>
      <c r="AL340" s="96" t="s">
        <v>1</v>
      </c>
      <c r="AM340" s="96" t="s">
        <v>2</v>
      </c>
      <c r="AN340" s="96" t="s">
        <v>1</v>
      </c>
      <c r="AO340" s="96" t="s">
        <v>1</v>
      </c>
      <c r="AP340" s="96" t="s">
        <v>1</v>
      </c>
      <c r="AQ340" s="96" t="s">
        <v>1</v>
      </c>
      <c r="AR340" s="96" t="s">
        <v>1</v>
      </c>
      <c r="AS340" s="96" t="s">
        <v>1</v>
      </c>
      <c r="AT340" s="96" t="s">
        <v>1</v>
      </c>
      <c r="AU340" s="96" t="s">
        <v>2</v>
      </c>
      <c r="AV340" s="96" t="s">
        <v>1</v>
      </c>
      <c r="AW340" s="96" t="s">
        <v>99</v>
      </c>
      <c r="AX340" s="98">
        <v>0</v>
      </c>
      <c r="AY340" s="98">
        <v>0</v>
      </c>
      <c r="AZ340" s="98">
        <v>0</v>
      </c>
      <c r="BA340" s="98">
        <v>0</v>
      </c>
      <c r="BB340" s="98">
        <v>0</v>
      </c>
      <c r="BC340" s="98">
        <v>0</v>
      </c>
      <c r="BD340" s="98">
        <v>0</v>
      </c>
      <c r="BE340" s="98">
        <v>0</v>
      </c>
      <c r="BF340" s="98">
        <v>0</v>
      </c>
      <c r="BG340" s="98">
        <v>0.25</v>
      </c>
      <c r="BH340" s="98">
        <v>0</v>
      </c>
      <c r="BI340" s="98" cm="1">
        <f t="array" ref="BI340">SUM(IF('HABILITADOS Y RECHAZADOS LOTE 1'!$AX340:$BH340&lt;&gt;"", 'HABILITADOS Y RECHAZADOS LOTE 1'!$AX340:$BH340, 0))</f>
        <v>0.25</v>
      </c>
      <c r="BJ340" s="98" t="s">
        <v>1086</v>
      </c>
      <c r="BK340" s="98" t="s">
        <v>85</v>
      </c>
      <c r="BL340" s="63" t="s">
        <v>85</v>
      </c>
    </row>
    <row r="341" spans="1:64" s="52" customFormat="1" ht="28.5" hidden="1" customHeight="1">
      <c r="A341" s="93">
        <v>1339</v>
      </c>
      <c r="B341" s="143" t="s">
        <v>1643</v>
      </c>
      <c r="C341" s="124" t="s">
        <v>1644</v>
      </c>
      <c r="D341" s="125" t="s">
        <v>224</v>
      </c>
      <c r="E341" s="126" t="s">
        <v>1645</v>
      </c>
      <c r="F341" s="127" t="s">
        <v>77</v>
      </c>
      <c r="G341" s="127" t="s">
        <v>77</v>
      </c>
      <c r="H341" s="128" t="s">
        <v>79</v>
      </c>
      <c r="I341" s="129" t="s">
        <v>1646</v>
      </c>
      <c r="J341" s="64" t="s">
        <v>1645</v>
      </c>
      <c r="K341" s="129" t="s">
        <v>1647</v>
      </c>
      <c r="L341" s="64" t="s">
        <v>2</v>
      </c>
      <c r="M341" s="64" t="s">
        <v>2</v>
      </c>
      <c r="N341" s="130" t="s">
        <v>91</v>
      </c>
      <c r="O341" s="64" t="s">
        <v>85</v>
      </c>
      <c r="P341" s="129" t="str" cm="1">
        <f t="array" ref="P341">_xlfn.TEXTJOIN(", ", TRUE, IF('HABILITADOS Y RECHAZADOS LOTE 1'!$Q341:$AN341="SI",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41" s="96" t="s">
        <v>2</v>
      </c>
      <c r="R341" s="96" t="s">
        <v>2</v>
      </c>
      <c r="S341" s="96" t="s">
        <v>2</v>
      </c>
      <c r="T341" s="96" t="s">
        <v>2</v>
      </c>
      <c r="U341" s="96" t="s">
        <v>2</v>
      </c>
      <c r="V341" s="96" t="s">
        <v>2</v>
      </c>
      <c r="W341" s="96" t="s">
        <v>2</v>
      </c>
      <c r="X341" s="96" t="s">
        <v>2</v>
      </c>
      <c r="Y341" s="96" t="s">
        <v>2</v>
      </c>
      <c r="Z341" s="96" t="s">
        <v>2</v>
      </c>
      <c r="AA341" s="96" t="s">
        <v>2</v>
      </c>
      <c r="AB341" s="96" t="s">
        <v>2</v>
      </c>
      <c r="AC341" s="96" t="s">
        <v>2</v>
      </c>
      <c r="AD341" s="96" t="s">
        <v>2</v>
      </c>
      <c r="AE341" s="96" t="s">
        <v>2</v>
      </c>
      <c r="AF341" s="96" t="s">
        <v>2</v>
      </c>
      <c r="AG341" s="96" t="s">
        <v>2</v>
      </c>
      <c r="AH341" s="96" t="s">
        <v>2</v>
      </c>
      <c r="AI341" s="96" t="s">
        <v>2</v>
      </c>
      <c r="AJ341" s="96" t="s">
        <v>2</v>
      </c>
      <c r="AK341" s="96" t="s">
        <v>2</v>
      </c>
      <c r="AL341" s="96" t="s">
        <v>2</v>
      </c>
      <c r="AM341" s="96" t="s">
        <v>2</v>
      </c>
      <c r="AN341" s="96" t="s">
        <v>2</v>
      </c>
      <c r="AO341" s="96" t="s">
        <v>1</v>
      </c>
      <c r="AP341" s="96" t="s">
        <v>1</v>
      </c>
      <c r="AQ341" s="96" t="s">
        <v>1</v>
      </c>
      <c r="AR341" s="96" t="s">
        <v>1</v>
      </c>
      <c r="AS341" s="96" t="s">
        <v>1</v>
      </c>
      <c r="AT341" s="96" t="s">
        <v>1</v>
      </c>
      <c r="AU341" s="96" t="s">
        <v>2</v>
      </c>
      <c r="AV341" s="96" t="s">
        <v>1</v>
      </c>
      <c r="AW341" s="96" t="s">
        <v>92</v>
      </c>
      <c r="AX341" s="98">
        <v>0</v>
      </c>
      <c r="AY341" s="98">
        <v>0</v>
      </c>
      <c r="AZ341" s="98">
        <v>0</v>
      </c>
      <c r="BA341" s="98">
        <v>0</v>
      </c>
      <c r="BB341" s="98">
        <v>0</v>
      </c>
      <c r="BC341" s="98">
        <v>0</v>
      </c>
      <c r="BD341" s="98">
        <v>0</v>
      </c>
      <c r="BE341" s="98">
        <v>0</v>
      </c>
      <c r="BF341" s="98">
        <v>0</v>
      </c>
      <c r="BG341" s="98">
        <v>0.25</v>
      </c>
      <c r="BH341" s="98">
        <v>0</v>
      </c>
      <c r="BI341" s="98" cm="1">
        <f t="array" ref="BI341">SUM(IF('HABILITADOS Y RECHAZADOS LOTE 1'!$AX341:$BH341&lt;&gt;"", 'HABILITADOS Y RECHAZADOS LOTE 1'!$AX341:$BH341, 0))</f>
        <v>0.25</v>
      </c>
      <c r="BJ341" s="98" t="s">
        <v>189</v>
      </c>
      <c r="BK341" s="98" t="s">
        <v>85</v>
      </c>
      <c r="BL341" s="63" t="s">
        <v>85</v>
      </c>
    </row>
    <row r="342" spans="1:64" s="52" customFormat="1" ht="42.75" hidden="1" customHeight="1">
      <c r="A342" s="108">
        <v>1340</v>
      </c>
      <c r="B342" s="139" t="s">
        <v>1648</v>
      </c>
      <c r="C342" s="142" t="s">
        <v>1649</v>
      </c>
      <c r="D342" s="133"/>
      <c r="E342" s="126" t="s">
        <v>1650</v>
      </c>
      <c r="F342" s="136" t="s">
        <v>77</v>
      </c>
      <c r="G342" s="136" t="s">
        <v>78</v>
      </c>
      <c r="H342" s="144" t="s">
        <v>79</v>
      </c>
      <c r="I342" s="134" t="s">
        <v>309</v>
      </c>
      <c r="J342" s="133" t="s">
        <v>1650</v>
      </c>
      <c r="K342" s="134" t="s">
        <v>1651</v>
      </c>
      <c r="L342" s="64" t="s">
        <v>1</v>
      </c>
      <c r="M342" s="64" t="s">
        <v>2</v>
      </c>
      <c r="N342" s="130" t="s">
        <v>91</v>
      </c>
      <c r="O342" s="64" t="s">
        <v>85</v>
      </c>
      <c r="P342" s="129" t="str" cm="1">
        <f t="array" ref="P342">_xlfn.TEXTJOIN(", ", TRUE, IF('HABILITADOS Y RECHAZADOS LOTE 1'!$Q342:$AN342="SI", 'HABILITADOS Y RECHAZADOS LOTE 1'!$Q$2:$AN$2, ""))</f>
        <v>Carnes Frescas (Refrigeradas o Congeladas), Huevos, Conservas de frutas/ hortalizas/ leguminosas, Frutas frescas, Galletas, Leguminosas y derivados, Verduras, hortalizas y derivados</v>
      </c>
      <c r="Q342" s="96"/>
      <c r="R342" s="96" t="s">
        <v>2</v>
      </c>
      <c r="S342" s="96"/>
      <c r="T342" s="96" t="s">
        <v>2</v>
      </c>
      <c r="U342" s="96"/>
      <c r="V342" s="96"/>
      <c r="W342" s="96"/>
      <c r="X342" s="96" t="s">
        <v>2</v>
      </c>
      <c r="Y342" s="96"/>
      <c r="Z342" s="96"/>
      <c r="AA342" s="96" t="s">
        <v>2</v>
      </c>
      <c r="AB342" s="96"/>
      <c r="AC342" s="96"/>
      <c r="AD342" s="96" t="s">
        <v>2</v>
      </c>
      <c r="AE342" s="96"/>
      <c r="AF342" s="96"/>
      <c r="AG342" s="96"/>
      <c r="AH342" s="96"/>
      <c r="AI342" s="96"/>
      <c r="AJ342" s="96" t="s">
        <v>2</v>
      </c>
      <c r="AK342" s="96"/>
      <c r="AL342" s="96"/>
      <c r="AM342" s="96" t="s">
        <v>2</v>
      </c>
      <c r="AN342" s="96"/>
      <c r="AO342" s="96" t="s">
        <v>2</v>
      </c>
      <c r="AP342" s="96" t="s">
        <v>1</v>
      </c>
      <c r="AQ342" s="96" t="s">
        <v>2</v>
      </c>
      <c r="AR342" s="96" t="s">
        <v>1</v>
      </c>
      <c r="AS342" s="96" t="s">
        <v>1</v>
      </c>
      <c r="AT342" s="96" t="s">
        <v>1</v>
      </c>
      <c r="AU342" s="96" t="s">
        <v>2</v>
      </c>
      <c r="AV342" s="96" t="s">
        <v>1</v>
      </c>
      <c r="AW342" s="96" t="s">
        <v>99</v>
      </c>
      <c r="AX342" s="98">
        <v>0</v>
      </c>
      <c r="AY342" s="98">
        <v>0</v>
      </c>
      <c r="AZ342" s="98">
        <v>0</v>
      </c>
      <c r="BA342" s="98">
        <v>0</v>
      </c>
      <c r="BB342" s="98">
        <v>0</v>
      </c>
      <c r="BC342" s="98">
        <v>0</v>
      </c>
      <c r="BD342" s="98">
        <v>0</v>
      </c>
      <c r="BE342" s="98">
        <v>0</v>
      </c>
      <c r="BF342" s="98">
        <v>0.25</v>
      </c>
      <c r="BG342" s="98">
        <v>0.25</v>
      </c>
      <c r="BH342" s="98">
        <v>0</v>
      </c>
      <c r="BI342" s="98" cm="1">
        <f t="array" ref="BI342">SUM(IF('HABILITADOS Y RECHAZADOS LOTE 1'!$AX342:$BH342&lt;&gt;"", 'HABILITADOS Y RECHAZADOS LOTE 1'!$AX342:$BH342, 0))</f>
        <v>0.5</v>
      </c>
      <c r="BJ342" s="98"/>
      <c r="BK342" s="98" t="s">
        <v>85</v>
      </c>
      <c r="BL342" s="63" t="s">
        <v>85</v>
      </c>
    </row>
    <row r="343" spans="1:64" s="52" customFormat="1" ht="85.5" hidden="1" customHeight="1">
      <c r="A343" s="93">
        <v>1341</v>
      </c>
      <c r="B343" s="134" t="s">
        <v>1195</v>
      </c>
      <c r="C343" s="142" t="s">
        <v>1652</v>
      </c>
      <c r="D343" s="127" t="s">
        <v>89</v>
      </c>
      <c r="E343" s="142" t="s">
        <v>1653</v>
      </c>
      <c r="F343" s="127"/>
      <c r="G343" s="127"/>
      <c r="H343" s="144" t="s">
        <v>83</v>
      </c>
      <c r="I343" s="134" t="s">
        <v>1182</v>
      </c>
      <c r="J343" s="133" t="s">
        <v>1653</v>
      </c>
      <c r="K343" s="143"/>
      <c r="L343" s="64"/>
      <c r="M343" s="64" t="s">
        <v>85</v>
      </c>
      <c r="N343" s="144" t="s">
        <v>83</v>
      </c>
      <c r="O343" s="134" t="s">
        <v>1182</v>
      </c>
      <c r="P343" s="64" t="s">
        <v>85</v>
      </c>
      <c r="Q343" s="96" t="s">
        <v>1</v>
      </c>
      <c r="R343" s="96" t="s">
        <v>1</v>
      </c>
      <c r="S343" s="96" t="s">
        <v>1</v>
      </c>
      <c r="T343" s="96" t="s">
        <v>1</v>
      </c>
      <c r="U343" s="96" t="s">
        <v>1</v>
      </c>
      <c r="V343" s="96" t="s">
        <v>1</v>
      </c>
      <c r="W343" s="96" t="s">
        <v>1</v>
      </c>
      <c r="X343" s="96" t="s">
        <v>1</v>
      </c>
      <c r="Y343" s="96" t="s">
        <v>1</v>
      </c>
      <c r="Z343" s="96" t="s">
        <v>1</v>
      </c>
      <c r="AA343" s="96" t="s">
        <v>1</v>
      </c>
      <c r="AB343" s="96" t="s">
        <v>1</v>
      </c>
      <c r="AC343" s="96" t="s">
        <v>1</v>
      </c>
      <c r="AD343" s="96" t="s">
        <v>1</v>
      </c>
      <c r="AE343" s="96" t="s">
        <v>1</v>
      </c>
      <c r="AF343" s="96" t="s">
        <v>1</v>
      </c>
      <c r="AG343" s="96" t="s">
        <v>1</v>
      </c>
      <c r="AH343" s="96" t="s">
        <v>1</v>
      </c>
      <c r="AI343" s="96" t="s">
        <v>1</v>
      </c>
      <c r="AJ343" s="96" t="s">
        <v>1</v>
      </c>
      <c r="AK343" s="96" t="s">
        <v>1</v>
      </c>
      <c r="AL343" s="96" t="s">
        <v>1</v>
      </c>
      <c r="AM343" s="96" t="s">
        <v>1</v>
      </c>
      <c r="AN343" s="96" t="s">
        <v>1</v>
      </c>
      <c r="AO343" s="96"/>
      <c r="AP343" s="96"/>
      <c r="AQ343" s="96"/>
      <c r="AR343" s="96"/>
      <c r="AS343" s="96"/>
      <c r="AT343" s="96"/>
      <c r="AU343" s="96"/>
      <c r="AV343" s="96"/>
      <c r="AW343" s="96" t="s">
        <v>650</v>
      </c>
      <c r="AX343" s="98"/>
      <c r="AY343" s="98"/>
      <c r="AZ343" s="98"/>
      <c r="BA343" s="98"/>
      <c r="BB343" s="98"/>
      <c r="BC343" s="98"/>
      <c r="BD343" s="98"/>
      <c r="BE343" s="98"/>
      <c r="BF343" s="98"/>
      <c r="BG343" s="98"/>
      <c r="BH343" s="98"/>
      <c r="BI343" s="98" cm="1">
        <f t="array" ref="BI343">SUM(IF('HABILITADOS Y RECHAZADOS LOTE 1'!$AX343:$BH343&lt;&gt;"", 'HABILITADOS Y RECHAZADOS LOTE 1'!$AX343:$BH343, 0))</f>
        <v>0</v>
      </c>
      <c r="BJ343" s="98" t="s">
        <v>784</v>
      </c>
      <c r="BK343" s="98" t="s">
        <v>85</v>
      </c>
      <c r="BL343" s="63" t="s">
        <v>85</v>
      </c>
    </row>
    <row r="344" spans="1:64" ht="77.25" hidden="1" customHeight="1">
      <c r="A344" s="105">
        <v>1342</v>
      </c>
      <c r="B344" s="123" t="s">
        <v>1214</v>
      </c>
      <c r="C344" s="124" t="s">
        <v>1654</v>
      </c>
      <c r="D344" s="132" t="s">
        <v>89</v>
      </c>
      <c r="E344" s="124" t="s">
        <v>1655</v>
      </c>
      <c r="F344" s="127"/>
      <c r="G344" s="127"/>
      <c r="H344" s="144" t="s">
        <v>83</v>
      </c>
      <c r="I344" s="134" t="s">
        <v>1182</v>
      </c>
      <c r="J344" s="125" t="s">
        <v>1655</v>
      </c>
      <c r="K344" s="123"/>
      <c r="L344" s="125"/>
      <c r="M344" s="125" t="s">
        <v>85</v>
      </c>
      <c r="N344" s="144" t="s">
        <v>83</v>
      </c>
      <c r="O344" s="134" t="s">
        <v>1182</v>
      </c>
      <c r="P344" s="125" t="s">
        <v>85</v>
      </c>
      <c r="Q344" s="94" t="s">
        <v>1</v>
      </c>
      <c r="R344" s="94" t="s">
        <v>1</v>
      </c>
      <c r="S344" s="94" t="s">
        <v>1</v>
      </c>
      <c r="T344" s="94" t="s">
        <v>1</v>
      </c>
      <c r="U344" s="94" t="s">
        <v>1</v>
      </c>
      <c r="V344" s="94" t="s">
        <v>1</v>
      </c>
      <c r="W344" s="94" t="s">
        <v>1</v>
      </c>
      <c r="X344" s="94" t="s">
        <v>1</v>
      </c>
      <c r="Y344" s="94" t="s">
        <v>1</v>
      </c>
      <c r="Z344" s="94" t="s">
        <v>1</v>
      </c>
      <c r="AA344" s="94" t="s">
        <v>1</v>
      </c>
      <c r="AB344" s="94" t="s">
        <v>1</v>
      </c>
      <c r="AC344" s="94" t="s">
        <v>1</v>
      </c>
      <c r="AD344" s="94" t="s">
        <v>1</v>
      </c>
      <c r="AE344" s="94" t="s">
        <v>1</v>
      </c>
      <c r="AF344" s="94" t="s">
        <v>1</v>
      </c>
      <c r="AG344" s="94" t="s">
        <v>1</v>
      </c>
      <c r="AH344" s="94" t="s">
        <v>1</v>
      </c>
      <c r="AI344" s="94" t="s">
        <v>1</v>
      </c>
      <c r="AJ344" s="94" t="s">
        <v>1</v>
      </c>
      <c r="AK344" s="94" t="s">
        <v>1</v>
      </c>
      <c r="AL344" s="94" t="s">
        <v>1</v>
      </c>
      <c r="AM344" s="94" t="s">
        <v>1</v>
      </c>
      <c r="AN344" s="94" t="s">
        <v>1</v>
      </c>
      <c r="AO344" s="94"/>
      <c r="AP344" s="94"/>
      <c r="AQ344" s="94"/>
      <c r="AR344" s="94"/>
      <c r="AS344" s="94"/>
      <c r="AT344" s="94"/>
      <c r="AU344" s="94"/>
      <c r="AV344" s="94"/>
      <c r="AW344" s="94" t="s">
        <v>650</v>
      </c>
      <c r="AX344" s="107"/>
      <c r="AY344" s="107"/>
      <c r="AZ344" s="107"/>
      <c r="BA344" s="107"/>
      <c r="BB344" s="107"/>
      <c r="BC344" s="107"/>
      <c r="BD344" s="107"/>
      <c r="BE344" s="107"/>
      <c r="BF344" s="107"/>
      <c r="BG344" s="107"/>
      <c r="BH344" s="107"/>
      <c r="BI344" s="107" cm="1">
        <f t="array" ref="BI344">SUM(IF('HABILITADOS Y RECHAZADOS LOTE 1'!$AX344:$BH344&lt;&gt;"", 'HABILITADOS Y RECHAZADOS LOTE 1'!$AX344:$BH344, 0))</f>
        <v>0</v>
      </c>
      <c r="BJ344" s="107" t="s">
        <v>784</v>
      </c>
      <c r="BK344" s="107" t="s">
        <v>85</v>
      </c>
      <c r="BL344" s="63" t="s">
        <v>85</v>
      </c>
    </row>
    <row r="345" spans="1:64" s="52" customFormat="1" ht="85.5" hidden="1" customHeight="1">
      <c r="A345" s="93">
        <v>1343</v>
      </c>
      <c r="B345" s="143" t="s">
        <v>1656</v>
      </c>
      <c r="C345" s="124" t="s">
        <v>1657</v>
      </c>
      <c r="D345" s="125" t="s">
        <v>224</v>
      </c>
      <c r="E345" s="126" t="s">
        <v>1658</v>
      </c>
      <c r="F345" s="127" t="s">
        <v>77</v>
      </c>
      <c r="G345" s="127" t="s">
        <v>77</v>
      </c>
      <c r="H345" s="128" t="s">
        <v>79</v>
      </c>
      <c r="I345" s="129" t="s">
        <v>1659</v>
      </c>
      <c r="J345" s="64" t="s">
        <v>1658</v>
      </c>
      <c r="K345" s="129" t="s">
        <v>1660</v>
      </c>
      <c r="L345" s="64"/>
      <c r="M345" s="64" t="s">
        <v>2</v>
      </c>
      <c r="N345" s="130" t="s">
        <v>83</v>
      </c>
      <c r="O345" s="129" t="s">
        <v>1661</v>
      </c>
      <c r="P345" s="64" t="s">
        <v>85</v>
      </c>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8"/>
      <c r="AY345" s="98"/>
      <c r="AZ345" s="98"/>
      <c r="BA345" s="98"/>
      <c r="BB345" s="98"/>
      <c r="BC345" s="98"/>
      <c r="BD345" s="98"/>
      <c r="BE345" s="98"/>
      <c r="BF345" s="98"/>
      <c r="BG345" s="98"/>
      <c r="BH345" s="98"/>
      <c r="BI345" s="98" cm="1">
        <f t="array" ref="BI345">SUM(IF('HABILITADOS Y RECHAZADOS LOTE 1'!$AX345:$BH345&lt;&gt;"", 'HABILITADOS Y RECHAZADOS LOTE 1'!$AX345:$BH345, 0))</f>
        <v>0</v>
      </c>
      <c r="BJ345" s="98" t="s">
        <v>189</v>
      </c>
      <c r="BK345" s="98" t="s">
        <v>85</v>
      </c>
      <c r="BL345" s="63" t="s">
        <v>85</v>
      </c>
    </row>
    <row r="346" spans="1:64" s="52" customFormat="1" ht="185.25" hidden="1" customHeight="1">
      <c r="A346" s="93">
        <v>1344</v>
      </c>
      <c r="B346" s="134" t="s">
        <v>1195</v>
      </c>
      <c r="C346" s="142" t="s">
        <v>1662</v>
      </c>
      <c r="D346" s="127" t="s">
        <v>224</v>
      </c>
      <c r="E346" s="142" t="s">
        <v>1663</v>
      </c>
      <c r="F346" s="127"/>
      <c r="G346" s="127"/>
      <c r="H346" s="144" t="s">
        <v>83</v>
      </c>
      <c r="I346" s="134" t="s">
        <v>1182</v>
      </c>
      <c r="J346" s="133" t="s">
        <v>1663</v>
      </c>
      <c r="K346" s="143"/>
      <c r="L346" s="64"/>
      <c r="M346" s="64" t="s">
        <v>85</v>
      </c>
      <c r="N346" s="144" t="s">
        <v>83</v>
      </c>
      <c r="O346" s="134" t="s">
        <v>1182</v>
      </c>
      <c r="P346" s="64" t="s">
        <v>85</v>
      </c>
      <c r="Q346" s="96" t="s">
        <v>1</v>
      </c>
      <c r="R346" s="96" t="s">
        <v>1</v>
      </c>
      <c r="S346" s="96" t="s">
        <v>1</v>
      </c>
      <c r="T346" s="96" t="s">
        <v>1</v>
      </c>
      <c r="U346" s="96" t="s">
        <v>1</v>
      </c>
      <c r="V346" s="96" t="s">
        <v>1</v>
      </c>
      <c r="W346" s="96" t="s">
        <v>1</v>
      </c>
      <c r="X346" s="96" t="s">
        <v>1</v>
      </c>
      <c r="Y346" s="96" t="s">
        <v>1</v>
      </c>
      <c r="Z346" s="96" t="s">
        <v>1</v>
      </c>
      <c r="AA346" s="96" t="s">
        <v>1</v>
      </c>
      <c r="AB346" s="96" t="s">
        <v>1</v>
      </c>
      <c r="AC346" s="96" t="s">
        <v>1</v>
      </c>
      <c r="AD346" s="96" t="s">
        <v>1</v>
      </c>
      <c r="AE346" s="96" t="s">
        <v>1</v>
      </c>
      <c r="AF346" s="96" t="s">
        <v>1</v>
      </c>
      <c r="AG346" s="96" t="s">
        <v>1</v>
      </c>
      <c r="AH346" s="96" t="s">
        <v>1</v>
      </c>
      <c r="AI346" s="96" t="s">
        <v>1</v>
      </c>
      <c r="AJ346" s="96" t="s">
        <v>1</v>
      </c>
      <c r="AK346" s="96" t="s">
        <v>1</v>
      </c>
      <c r="AL346" s="96" t="s">
        <v>1</v>
      </c>
      <c r="AM346" s="96" t="s">
        <v>1</v>
      </c>
      <c r="AN346" s="96" t="s">
        <v>1</v>
      </c>
      <c r="AO346" s="96"/>
      <c r="AP346" s="96"/>
      <c r="AQ346" s="96"/>
      <c r="AR346" s="96"/>
      <c r="AS346" s="96"/>
      <c r="AT346" s="96"/>
      <c r="AU346" s="96"/>
      <c r="AV346" s="96"/>
      <c r="AW346" s="96" t="s">
        <v>650</v>
      </c>
      <c r="AX346" s="98"/>
      <c r="AY346" s="98"/>
      <c r="AZ346" s="98"/>
      <c r="BA346" s="98"/>
      <c r="BB346" s="98"/>
      <c r="BC346" s="98"/>
      <c r="BD346" s="98"/>
      <c r="BE346" s="98"/>
      <c r="BF346" s="98"/>
      <c r="BG346" s="98"/>
      <c r="BH346" s="98"/>
      <c r="BI346" s="98" cm="1">
        <f t="array" ref="BI346">SUM(IF('HABILITADOS Y RECHAZADOS LOTE 1'!$AX346:$BH346&lt;&gt;"", 'HABILITADOS Y RECHAZADOS LOTE 1'!$AX346:$BH346, 0))</f>
        <v>0</v>
      </c>
      <c r="BJ346" s="98" t="s">
        <v>784</v>
      </c>
      <c r="BK346" s="98" t="s">
        <v>85</v>
      </c>
      <c r="BL346" s="63" t="s">
        <v>85</v>
      </c>
    </row>
    <row r="347" spans="1:64" s="52" customFormat="1" ht="213.75" hidden="1" customHeight="1">
      <c r="A347" s="93">
        <v>1345</v>
      </c>
      <c r="B347" s="143" t="s">
        <v>1374</v>
      </c>
      <c r="C347" s="124" t="s">
        <v>1664</v>
      </c>
      <c r="D347" s="125" t="s">
        <v>224</v>
      </c>
      <c r="E347" s="126" t="s">
        <v>1665</v>
      </c>
      <c r="F347" s="127" t="s">
        <v>77</v>
      </c>
      <c r="G347" s="127" t="s">
        <v>77</v>
      </c>
      <c r="H347" s="128" t="s">
        <v>79</v>
      </c>
      <c r="I347" s="134" t="s">
        <v>1448</v>
      </c>
      <c r="J347" s="133" t="s">
        <v>1665</v>
      </c>
      <c r="K347" s="129" t="s">
        <v>1666</v>
      </c>
      <c r="L347" s="64" t="s">
        <v>2</v>
      </c>
      <c r="M347" s="64" t="s">
        <v>2</v>
      </c>
      <c r="N347" s="130" t="s">
        <v>147</v>
      </c>
      <c r="O347" s="129" t="s">
        <v>1667</v>
      </c>
      <c r="P347" s="129" t="str" cm="1">
        <f t="array" ref="P347">_xlfn.TEXTJOIN(", ", TRUE, IF('HABILITADOS Y RECHAZADOS LOTE 1'!$Q347:$AN347="SI", "'"&amp;'HABILITADOS Y RECHAZADOS LOTE 1'!$Q$2:$AN$2&amp;"'", ""))</f>
        <v>'Cereales y derivados', 'Frutas frescas', 'Leguminosas y derivados', 'Verduras, hortalizas y derivados'</v>
      </c>
      <c r="Q347" s="96" t="s">
        <v>1</v>
      </c>
      <c r="R347" s="96" t="s">
        <v>1</v>
      </c>
      <c r="S347" s="96" t="s">
        <v>1</v>
      </c>
      <c r="T347" s="96" t="s">
        <v>1</v>
      </c>
      <c r="U347" s="96" t="s">
        <v>2</v>
      </c>
      <c r="V347" s="96" t="s">
        <v>1</v>
      </c>
      <c r="W347" s="96" t="s">
        <v>1</v>
      </c>
      <c r="X347" s="96" t="s">
        <v>1</v>
      </c>
      <c r="Y347" s="96" t="s">
        <v>1</v>
      </c>
      <c r="Z347" s="96" t="s">
        <v>1</v>
      </c>
      <c r="AA347" s="96" t="s">
        <v>2</v>
      </c>
      <c r="AB347" s="96" t="s">
        <v>1</v>
      </c>
      <c r="AC347" s="96" t="s">
        <v>1</v>
      </c>
      <c r="AD347" s="96" t="s">
        <v>1</v>
      </c>
      <c r="AE347" s="96" t="s">
        <v>1</v>
      </c>
      <c r="AF347" s="96" t="s">
        <v>1</v>
      </c>
      <c r="AG347" s="96" t="s">
        <v>1</v>
      </c>
      <c r="AH347" s="96" t="s">
        <v>1</v>
      </c>
      <c r="AI347" s="96" t="s">
        <v>1</v>
      </c>
      <c r="AJ347" s="96" t="s">
        <v>2</v>
      </c>
      <c r="AK347" s="96" t="s">
        <v>1</v>
      </c>
      <c r="AL347" s="96" t="s">
        <v>1</v>
      </c>
      <c r="AM347" s="96" t="s">
        <v>2</v>
      </c>
      <c r="AN347" s="96" t="s">
        <v>1</v>
      </c>
      <c r="AO347" s="96" t="s">
        <v>1</v>
      </c>
      <c r="AP347" s="96" t="s">
        <v>1</v>
      </c>
      <c r="AQ347" s="96" t="s">
        <v>1</v>
      </c>
      <c r="AR347" s="96" t="s">
        <v>1</v>
      </c>
      <c r="AS347" s="96" t="s">
        <v>1</v>
      </c>
      <c r="AT347" s="96" t="s">
        <v>1</v>
      </c>
      <c r="AU347" s="96" t="s">
        <v>2</v>
      </c>
      <c r="AV347" s="96" t="s">
        <v>1</v>
      </c>
      <c r="AW347" s="96" t="s">
        <v>92</v>
      </c>
      <c r="AX347" s="98">
        <v>0</v>
      </c>
      <c r="AY347" s="98">
        <v>0</v>
      </c>
      <c r="AZ347" s="98">
        <v>0</v>
      </c>
      <c r="BA347" s="98">
        <v>0</v>
      </c>
      <c r="BB347" s="98">
        <v>0</v>
      </c>
      <c r="BC347" s="98">
        <v>0</v>
      </c>
      <c r="BD347" s="98">
        <v>0</v>
      </c>
      <c r="BE347" s="98">
        <v>0</v>
      </c>
      <c r="BF347" s="98">
        <v>0</v>
      </c>
      <c r="BG347" s="98">
        <v>0.25</v>
      </c>
      <c r="BH347" s="98">
        <v>0</v>
      </c>
      <c r="BI347" s="98" cm="1">
        <f t="array" ref="BI347">SUM(IF('HABILITADOS Y RECHAZADOS LOTE 1'!$AX347:$BH347&lt;&gt;"", 'HABILITADOS Y RECHAZADOS LOTE 1'!$AX347:$BH347, 0))</f>
        <v>0.25</v>
      </c>
      <c r="BJ347" s="98" t="s">
        <v>189</v>
      </c>
      <c r="BK347" s="98" t="s">
        <v>85</v>
      </c>
      <c r="BL347" s="63" t="s">
        <v>85</v>
      </c>
    </row>
    <row r="348" spans="1:64" s="52" customFormat="1" ht="185.25" hidden="1" customHeight="1">
      <c r="A348" s="93">
        <v>1346</v>
      </c>
      <c r="B348" s="131" t="s">
        <v>1668</v>
      </c>
      <c r="C348" s="124" t="s">
        <v>1669</v>
      </c>
      <c r="D348" s="125" t="s">
        <v>224</v>
      </c>
      <c r="E348" s="126" t="s">
        <v>1670</v>
      </c>
      <c r="F348" s="127" t="s">
        <v>78</v>
      </c>
      <c r="G348" s="127" t="s">
        <v>78</v>
      </c>
      <c r="H348" s="128" t="s">
        <v>91</v>
      </c>
      <c r="I348" s="129"/>
      <c r="J348" s="64" t="s">
        <v>1670</v>
      </c>
      <c r="K348" s="129"/>
      <c r="L348" s="64"/>
      <c r="M348" s="64" t="s">
        <v>85</v>
      </c>
      <c r="N348" s="128" t="s">
        <v>91</v>
      </c>
      <c r="O348" s="64" t="s">
        <v>85</v>
      </c>
      <c r="P348" s="129" t="str" cm="1">
        <f t="array" ref="P348">_xlfn.TEXTJOIN(", ", TRUE, IF('HABILITADOS Y RECHAZADOS LOTE 1'!$Q348:$AN348="SI",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48" s="96" t="s">
        <v>2</v>
      </c>
      <c r="R348" s="96" t="s">
        <v>2</v>
      </c>
      <c r="S348" s="96" t="s">
        <v>2</v>
      </c>
      <c r="T348" s="96" t="s">
        <v>2</v>
      </c>
      <c r="U348" s="96" t="s">
        <v>2</v>
      </c>
      <c r="V348" s="96" t="s">
        <v>2</v>
      </c>
      <c r="W348" s="96" t="s">
        <v>2</v>
      </c>
      <c r="X348" s="96" t="s">
        <v>2</v>
      </c>
      <c r="Y348" s="96" t="s">
        <v>2</v>
      </c>
      <c r="Z348" s="96" t="s">
        <v>2</v>
      </c>
      <c r="AA348" s="96" t="s">
        <v>2</v>
      </c>
      <c r="AB348" s="96" t="s">
        <v>2</v>
      </c>
      <c r="AC348" s="96" t="s">
        <v>2</v>
      </c>
      <c r="AD348" s="96" t="s">
        <v>2</v>
      </c>
      <c r="AE348" s="96" t="s">
        <v>2</v>
      </c>
      <c r="AF348" s="96" t="s">
        <v>2</v>
      </c>
      <c r="AG348" s="96" t="s">
        <v>2</v>
      </c>
      <c r="AH348" s="96" t="s">
        <v>2</v>
      </c>
      <c r="AI348" s="96" t="s">
        <v>2</v>
      </c>
      <c r="AJ348" s="96" t="s">
        <v>2</v>
      </c>
      <c r="AK348" s="96" t="s">
        <v>2</v>
      </c>
      <c r="AL348" s="96" t="s">
        <v>2</v>
      </c>
      <c r="AM348" s="96" t="s">
        <v>2</v>
      </c>
      <c r="AN348" s="96" t="s">
        <v>2</v>
      </c>
      <c r="AO348" s="96" t="s">
        <v>1</v>
      </c>
      <c r="AP348" s="96" t="s">
        <v>1</v>
      </c>
      <c r="AQ348" s="96" t="s">
        <v>1</v>
      </c>
      <c r="AR348" s="96" t="s">
        <v>1</v>
      </c>
      <c r="AS348" s="96" t="s">
        <v>1</v>
      </c>
      <c r="AT348" s="96" t="s">
        <v>1</v>
      </c>
      <c r="AU348" s="96" t="s">
        <v>2</v>
      </c>
      <c r="AV348" s="96" t="s">
        <v>1</v>
      </c>
      <c r="AW348" s="96" t="s">
        <v>92</v>
      </c>
      <c r="AX348" s="98">
        <v>0</v>
      </c>
      <c r="AY348" s="98">
        <v>0</v>
      </c>
      <c r="AZ348" s="98">
        <v>0</v>
      </c>
      <c r="BA348" s="98">
        <v>0</v>
      </c>
      <c r="BB348" s="98">
        <v>0</v>
      </c>
      <c r="BC348" s="98">
        <v>0</v>
      </c>
      <c r="BD348" s="98">
        <v>0</v>
      </c>
      <c r="BE348" s="98">
        <v>0</v>
      </c>
      <c r="BF348" s="98">
        <v>0</v>
      </c>
      <c r="BG348" s="98">
        <v>0.25</v>
      </c>
      <c r="BH348" s="98">
        <v>0</v>
      </c>
      <c r="BI348" s="98" cm="1">
        <f t="array" ref="BI348">SUM(IF('HABILITADOS Y RECHAZADOS LOTE 1'!$AX348:$BH348&lt;&gt;"", 'HABILITADOS Y RECHAZADOS LOTE 1'!$AX348:$BH348, 0))</f>
        <v>0.25</v>
      </c>
      <c r="BJ348" s="98" t="s">
        <v>189</v>
      </c>
      <c r="BK348" s="98" t="s">
        <v>85</v>
      </c>
      <c r="BL348" s="63" t="s">
        <v>85</v>
      </c>
    </row>
    <row r="349" spans="1:64" s="52" customFormat="1" ht="256.5" hidden="1" customHeight="1">
      <c r="A349" s="93">
        <v>1347</v>
      </c>
      <c r="B349" s="143" t="s">
        <v>1671</v>
      </c>
      <c r="C349" s="124" t="s">
        <v>1672</v>
      </c>
      <c r="D349" s="125" t="s">
        <v>75</v>
      </c>
      <c r="E349" s="126" t="s">
        <v>1673</v>
      </c>
      <c r="F349" s="127" t="s">
        <v>77</v>
      </c>
      <c r="G349" s="127" t="s">
        <v>77</v>
      </c>
      <c r="H349" s="128" t="s">
        <v>79</v>
      </c>
      <c r="I349" s="129" t="s">
        <v>1674</v>
      </c>
      <c r="J349" s="64" t="s">
        <v>1673</v>
      </c>
      <c r="K349" s="129" t="s">
        <v>1675</v>
      </c>
      <c r="L349" s="64" t="s">
        <v>1</v>
      </c>
      <c r="M349" s="64" t="s">
        <v>1</v>
      </c>
      <c r="N349" s="130" t="s">
        <v>83</v>
      </c>
      <c r="O349" s="129" t="s">
        <v>1676</v>
      </c>
      <c r="P349" s="64" t="s">
        <v>85</v>
      </c>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8"/>
      <c r="AY349" s="98"/>
      <c r="AZ349" s="98"/>
      <c r="BA349" s="98"/>
      <c r="BB349" s="98"/>
      <c r="BC349" s="98"/>
      <c r="BD349" s="98"/>
      <c r="BE349" s="98"/>
      <c r="BF349" s="98"/>
      <c r="BG349" s="98"/>
      <c r="BH349" s="98"/>
      <c r="BI349" s="98" cm="1">
        <f t="array" ref="BI349">SUM(IF('HABILITADOS Y RECHAZADOS LOTE 1'!$AX349:$BH349&lt;&gt;"", 'HABILITADOS Y RECHAZADOS LOTE 1'!$AX349:$BH349, 0))</f>
        <v>0</v>
      </c>
      <c r="BJ349" s="98" t="s">
        <v>216</v>
      </c>
      <c r="BK349" s="98" t="s">
        <v>85</v>
      </c>
      <c r="BL349" s="63" t="s">
        <v>85</v>
      </c>
    </row>
    <row r="350" spans="1:64" s="52" customFormat="1" ht="242.25" hidden="1" customHeight="1">
      <c r="A350" s="93">
        <v>1348</v>
      </c>
      <c r="B350" s="134" t="s">
        <v>1195</v>
      </c>
      <c r="C350" s="142" t="s">
        <v>1677</v>
      </c>
      <c r="D350" s="127" t="s">
        <v>89</v>
      </c>
      <c r="E350" s="142" t="s">
        <v>1678</v>
      </c>
      <c r="F350" s="127"/>
      <c r="G350" s="127"/>
      <c r="H350" s="144" t="s">
        <v>83</v>
      </c>
      <c r="I350" s="134" t="s">
        <v>1182</v>
      </c>
      <c r="J350" s="133" t="s">
        <v>1678</v>
      </c>
      <c r="K350" s="143"/>
      <c r="L350" s="64"/>
      <c r="M350" s="64" t="s">
        <v>85</v>
      </c>
      <c r="N350" s="144" t="s">
        <v>83</v>
      </c>
      <c r="O350" s="134" t="s">
        <v>1182</v>
      </c>
      <c r="P350" s="64" t="s">
        <v>85</v>
      </c>
      <c r="Q350" s="96" t="s">
        <v>1</v>
      </c>
      <c r="R350" s="96" t="s">
        <v>1</v>
      </c>
      <c r="S350" s="96" t="s">
        <v>1</v>
      </c>
      <c r="T350" s="96" t="s">
        <v>1</v>
      </c>
      <c r="U350" s="96" t="s">
        <v>1</v>
      </c>
      <c r="V350" s="96" t="s">
        <v>1</v>
      </c>
      <c r="W350" s="96" t="s">
        <v>1</v>
      </c>
      <c r="X350" s="96" t="s">
        <v>1</v>
      </c>
      <c r="Y350" s="96" t="s">
        <v>1</v>
      </c>
      <c r="Z350" s="96" t="s">
        <v>1</v>
      </c>
      <c r="AA350" s="96" t="s">
        <v>1</v>
      </c>
      <c r="AB350" s="96" t="s">
        <v>1</v>
      </c>
      <c r="AC350" s="96" t="s">
        <v>1</v>
      </c>
      <c r="AD350" s="96" t="s">
        <v>1</v>
      </c>
      <c r="AE350" s="96" t="s">
        <v>1</v>
      </c>
      <c r="AF350" s="96" t="s">
        <v>1</v>
      </c>
      <c r="AG350" s="96" t="s">
        <v>1</v>
      </c>
      <c r="AH350" s="96" t="s">
        <v>1</v>
      </c>
      <c r="AI350" s="96" t="s">
        <v>1</v>
      </c>
      <c r="AJ350" s="96" t="s">
        <v>1</v>
      </c>
      <c r="AK350" s="96" t="s">
        <v>1</v>
      </c>
      <c r="AL350" s="96" t="s">
        <v>1</v>
      </c>
      <c r="AM350" s="96" t="s">
        <v>1</v>
      </c>
      <c r="AN350" s="96" t="s">
        <v>1</v>
      </c>
      <c r="AO350" s="96"/>
      <c r="AP350" s="96"/>
      <c r="AQ350" s="96"/>
      <c r="AR350" s="96"/>
      <c r="AS350" s="96"/>
      <c r="AT350" s="96"/>
      <c r="AU350" s="96"/>
      <c r="AV350" s="96"/>
      <c r="AW350" s="96" t="s">
        <v>650</v>
      </c>
      <c r="AX350" s="98"/>
      <c r="AY350" s="98"/>
      <c r="AZ350" s="98"/>
      <c r="BA350" s="98"/>
      <c r="BB350" s="98"/>
      <c r="BC350" s="98"/>
      <c r="BD350" s="98"/>
      <c r="BE350" s="98"/>
      <c r="BF350" s="98"/>
      <c r="BG350" s="98"/>
      <c r="BH350" s="98"/>
      <c r="BI350" s="98" cm="1">
        <f t="array" ref="BI350">SUM(IF('HABILITADOS Y RECHAZADOS LOTE 1'!$AX350:$BH350&lt;&gt;"", 'HABILITADOS Y RECHAZADOS LOTE 1'!$AX350:$BH350, 0))</f>
        <v>0</v>
      </c>
      <c r="BJ350" s="98" t="s">
        <v>784</v>
      </c>
      <c r="BK350" s="98" t="s">
        <v>85</v>
      </c>
      <c r="BL350" s="63" t="s">
        <v>85</v>
      </c>
    </row>
    <row r="351" spans="1:64" s="52" customFormat="1" ht="313.5" hidden="1" customHeight="1">
      <c r="A351" s="93">
        <v>1349</v>
      </c>
      <c r="B351" s="143" t="s">
        <v>1679</v>
      </c>
      <c r="C351" s="124" t="s">
        <v>1680</v>
      </c>
      <c r="D351" s="125" t="s">
        <v>224</v>
      </c>
      <c r="E351" s="130" t="s">
        <v>1681</v>
      </c>
      <c r="F351" s="127" t="s">
        <v>77</v>
      </c>
      <c r="G351" s="127" t="s">
        <v>77</v>
      </c>
      <c r="H351" s="128" t="s">
        <v>79</v>
      </c>
      <c r="I351" s="129" t="s">
        <v>1682</v>
      </c>
      <c r="J351" s="64" t="s">
        <v>1681</v>
      </c>
      <c r="K351" s="129" t="s">
        <v>1683</v>
      </c>
      <c r="L351" s="64"/>
      <c r="M351" s="64" t="s">
        <v>2</v>
      </c>
      <c r="N351" s="130" t="s">
        <v>91</v>
      </c>
      <c r="O351" s="64" t="s">
        <v>85</v>
      </c>
      <c r="P351" s="129" t="str" cm="1">
        <f t="array" ref="P351">_xlfn.TEXTJOIN(", ", TRUE, IF('HABILITADOS Y RECHAZADOS LOTE 1'!$Q351:$AN351="SI", 'HABILITADOS Y RECHAZADOS LOTE 1'!$Q$2:$AN$2, ""))</f>
        <v>Pescados y mariscos</v>
      </c>
      <c r="Q351" s="96" t="s">
        <v>1</v>
      </c>
      <c r="R351" s="96" t="s">
        <v>1</v>
      </c>
      <c r="S351" s="96" t="s">
        <v>1</v>
      </c>
      <c r="T351" s="96" t="s">
        <v>1</v>
      </c>
      <c r="U351" s="96" t="s">
        <v>1</v>
      </c>
      <c r="V351" s="96" t="s">
        <v>1</v>
      </c>
      <c r="W351" s="96" t="s">
        <v>1</v>
      </c>
      <c r="X351" s="96" t="s">
        <v>1</v>
      </c>
      <c r="Y351" s="96" t="s">
        <v>1</v>
      </c>
      <c r="Z351" s="96" t="s">
        <v>1</v>
      </c>
      <c r="AA351" s="96" t="s">
        <v>1</v>
      </c>
      <c r="AB351" s="96" t="s">
        <v>1</v>
      </c>
      <c r="AC351" s="96" t="s">
        <v>1</v>
      </c>
      <c r="AD351" s="96" t="s">
        <v>1</v>
      </c>
      <c r="AE351" s="96" t="s">
        <v>1</v>
      </c>
      <c r="AF351" s="96" t="s">
        <v>1</v>
      </c>
      <c r="AG351" s="96" t="s">
        <v>1</v>
      </c>
      <c r="AH351" s="96" t="s">
        <v>1</v>
      </c>
      <c r="AI351" s="96" t="s">
        <v>1</v>
      </c>
      <c r="AJ351" s="96" t="s">
        <v>1</v>
      </c>
      <c r="AK351" s="96" t="s">
        <v>2</v>
      </c>
      <c r="AL351" s="96" t="s">
        <v>1</v>
      </c>
      <c r="AM351" s="96" t="s">
        <v>1</v>
      </c>
      <c r="AN351" s="96" t="s">
        <v>1</v>
      </c>
      <c r="AO351" s="96" t="s">
        <v>1</v>
      </c>
      <c r="AP351" s="96" t="s">
        <v>1</v>
      </c>
      <c r="AQ351" s="96" t="s">
        <v>1</v>
      </c>
      <c r="AR351" s="96" t="s">
        <v>1</v>
      </c>
      <c r="AS351" s="96" t="s">
        <v>1</v>
      </c>
      <c r="AT351" s="96" t="s">
        <v>1</v>
      </c>
      <c r="AU351" s="96" t="s">
        <v>1</v>
      </c>
      <c r="AV351" s="96" t="s">
        <v>1</v>
      </c>
      <c r="AW351" s="96" t="s">
        <v>99</v>
      </c>
      <c r="AX351" s="98">
        <v>0</v>
      </c>
      <c r="AY351" s="98">
        <v>0</v>
      </c>
      <c r="AZ351" s="98">
        <v>0</v>
      </c>
      <c r="BA351" s="98">
        <v>0</v>
      </c>
      <c r="BB351" s="98">
        <v>0</v>
      </c>
      <c r="BC351" s="98">
        <v>0</v>
      </c>
      <c r="BD351" s="98">
        <v>0</v>
      </c>
      <c r="BE351" s="98">
        <v>0</v>
      </c>
      <c r="BF351" s="98">
        <v>0</v>
      </c>
      <c r="BG351" s="98">
        <v>0</v>
      </c>
      <c r="BH351" s="98">
        <v>0</v>
      </c>
      <c r="BI351" s="98" cm="1">
        <f t="array" ref="BI351">SUM(IF('HABILITADOS Y RECHAZADOS LOTE 1'!$AX351:$BH351&lt;&gt;"", 'HABILITADOS Y RECHAZADOS LOTE 1'!$AX351:$BH351, 0))</f>
        <v>0</v>
      </c>
      <c r="BJ351" s="98" t="s">
        <v>244</v>
      </c>
      <c r="BK351" s="98" t="s">
        <v>85</v>
      </c>
      <c r="BL351" s="63" t="s">
        <v>85</v>
      </c>
    </row>
    <row r="352" spans="1:64" s="52" customFormat="1" ht="327.75" hidden="1" customHeight="1">
      <c r="A352" s="93">
        <v>1350</v>
      </c>
      <c r="B352" s="143" t="s">
        <v>1684</v>
      </c>
      <c r="C352" s="124" t="s">
        <v>1685</v>
      </c>
      <c r="D352" s="125" t="s">
        <v>89</v>
      </c>
      <c r="E352" s="126" t="s">
        <v>1686</v>
      </c>
      <c r="F352" s="127" t="s">
        <v>77</v>
      </c>
      <c r="G352" s="127" t="s">
        <v>78</v>
      </c>
      <c r="H352" s="128" t="s">
        <v>79</v>
      </c>
      <c r="I352" s="129" t="s">
        <v>1687</v>
      </c>
      <c r="J352" s="64" t="s">
        <v>1688</v>
      </c>
      <c r="K352" s="129" t="s">
        <v>1689</v>
      </c>
      <c r="L352" s="64" t="s">
        <v>2</v>
      </c>
      <c r="M352" s="64" t="s">
        <v>2</v>
      </c>
      <c r="N352" s="130" t="s">
        <v>91</v>
      </c>
      <c r="O352" s="64" t="s">
        <v>85</v>
      </c>
      <c r="P352" s="129" t="str" cm="1">
        <f t="array" ref="P352">_xlfn.TEXTJOIN(", ", TRUE, IF('HABILITADOS Y RECHAZADOS LOTE 1'!$Q352:$AN352="SI", 'HABILITADOS Y RECHAZADOS LOTE 1'!$Q$2:$AN$2, ""))</f>
        <v>Carnes Frescas (Refrigeradas o Congeladas), Derivados cárnicos, Huevos, Cereales y derivados, Enlatados cárnicos y derivados, Conservas de frutas/ hortalizas/ leguminosas, Especias y derivados, Frutas frescas, Fruta procesada, Galletas, Productos de panificación, Grasas, aceites y derivados, Lácteos no fermentados, Lácteos fermentados, Quesos, Leguminosas y derivados, Productos azucarados, Verduras, hortalizas y derivados, Bebidas</v>
      </c>
      <c r="Q352" s="96" t="s">
        <v>1</v>
      </c>
      <c r="R352" s="96" t="s">
        <v>2</v>
      </c>
      <c r="S352" s="96" t="s">
        <v>2</v>
      </c>
      <c r="T352" s="96" t="s">
        <v>2</v>
      </c>
      <c r="U352" s="96" t="s">
        <v>2</v>
      </c>
      <c r="V352" s="96" t="s">
        <v>1</v>
      </c>
      <c r="W352" s="96" t="s">
        <v>2</v>
      </c>
      <c r="X352" s="96" t="s">
        <v>2</v>
      </c>
      <c r="Y352" s="96" t="s">
        <v>2</v>
      </c>
      <c r="Z352" s="96" t="s">
        <v>1</v>
      </c>
      <c r="AA352" s="96" t="s">
        <v>2</v>
      </c>
      <c r="AB352" s="96" t="s">
        <v>2</v>
      </c>
      <c r="AC352" s="96" t="s">
        <v>1</v>
      </c>
      <c r="AD352" s="96" t="s">
        <v>2</v>
      </c>
      <c r="AE352" s="96" t="s">
        <v>2</v>
      </c>
      <c r="AF352" s="96" t="s">
        <v>2</v>
      </c>
      <c r="AG352" s="96" t="s">
        <v>2</v>
      </c>
      <c r="AH352" s="96" t="s">
        <v>2</v>
      </c>
      <c r="AI352" s="96" t="s">
        <v>2</v>
      </c>
      <c r="AJ352" s="96" t="s">
        <v>2</v>
      </c>
      <c r="AK352" s="96" t="s">
        <v>1</v>
      </c>
      <c r="AL352" s="96" t="s">
        <v>2</v>
      </c>
      <c r="AM352" s="96" t="s">
        <v>2</v>
      </c>
      <c r="AN352" s="96" t="s">
        <v>2</v>
      </c>
      <c r="AO352" s="96" t="s">
        <v>1</v>
      </c>
      <c r="AP352" s="96" t="s">
        <v>1</v>
      </c>
      <c r="AQ352" s="96" t="s">
        <v>1</v>
      </c>
      <c r="AR352" s="96" t="s">
        <v>1</v>
      </c>
      <c r="AS352" s="96" t="s">
        <v>1</v>
      </c>
      <c r="AT352" s="96" t="s">
        <v>1</v>
      </c>
      <c r="AU352" s="96" t="s">
        <v>2</v>
      </c>
      <c r="AV352" s="96" t="s">
        <v>1</v>
      </c>
      <c r="AW352" s="96" t="s">
        <v>92</v>
      </c>
      <c r="AX352" s="98">
        <v>6</v>
      </c>
      <c r="AY352" s="98">
        <v>6</v>
      </c>
      <c r="AZ352" s="98">
        <v>0</v>
      </c>
      <c r="BA352" s="98">
        <v>0</v>
      </c>
      <c r="BB352" s="98">
        <v>0</v>
      </c>
      <c r="BC352" s="98">
        <v>0</v>
      </c>
      <c r="BD352" s="98">
        <v>0</v>
      </c>
      <c r="BE352" s="98">
        <v>0</v>
      </c>
      <c r="BF352" s="98">
        <v>0</v>
      </c>
      <c r="BG352" s="98">
        <v>0.25</v>
      </c>
      <c r="BH352" s="98">
        <v>0</v>
      </c>
      <c r="BI352" s="98" cm="1">
        <f t="array" ref="BI352">SUM(IF('HABILITADOS Y RECHAZADOS LOTE 1'!$AX352:$BH352&lt;&gt;"", 'HABILITADOS Y RECHAZADOS LOTE 1'!$AX352:$BH352, 0))</f>
        <v>12.25</v>
      </c>
      <c r="BJ352" s="98" t="s">
        <v>221</v>
      </c>
      <c r="BK352" s="98" t="s">
        <v>85</v>
      </c>
      <c r="BL352" s="63" t="s">
        <v>85</v>
      </c>
    </row>
    <row r="353" spans="1:64" s="52" customFormat="1" ht="156.75" hidden="1" customHeight="1">
      <c r="A353" s="108">
        <v>1351</v>
      </c>
      <c r="B353" s="139" t="s">
        <v>1690</v>
      </c>
      <c r="C353" s="142" t="s">
        <v>1691</v>
      </c>
      <c r="D353" s="133" t="s">
        <v>89</v>
      </c>
      <c r="E353" s="126" t="s">
        <v>1692</v>
      </c>
      <c r="F353" s="136" t="s">
        <v>77</v>
      </c>
      <c r="G353" s="136" t="s">
        <v>77</v>
      </c>
      <c r="H353" s="128" t="s">
        <v>79</v>
      </c>
      <c r="I353" s="134" t="s">
        <v>1487</v>
      </c>
      <c r="J353" s="133" t="s">
        <v>1692</v>
      </c>
      <c r="K353" s="134" t="s">
        <v>1693</v>
      </c>
      <c r="L353" s="64" t="s">
        <v>1</v>
      </c>
      <c r="M353" s="64" t="s">
        <v>2</v>
      </c>
      <c r="N353" s="130" t="s">
        <v>83</v>
      </c>
      <c r="O353" s="64" t="s">
        <v>194</v>
      </c>
      <c r="P353" s="64" t="s">
        <v>85</v>
      </c>
      <c r="Q353" s="96" t="s">
        <v>1</v>
      </c>
      <c r="R353" s="96" t="s">
        <v>2</v>
      </c>
      <c r="S353" s="96" t="s">
        <v>1</v>
      </c>
      <c r="T353" s="96" t="s">
        <v>1</v>
      </c>
      <c r="U353" s="96" t="s">
        <v>1</v>
      </c>
      <c r="V353" s="96" t="s">
        <v>1</v>
      </c>
      <c r="W353" s="96" t="s">
        <v>1</v>
      </c>
      <c r="X353" s="96" t="s">
        <v>1</v>
      </c>
      <c r="Y353" s="96" t="s">
        <v>1</v>
      </c>
      <c r="Z353" s="96" t="s">
        <v>1</v>
      </c>
      <c r="AA353" s="96" t="s">
        <v>1</v>
      </c>
      <c r="AB353" s="96" t="s">
        <v>1</v>
      </c>
      <c r="AC353" s="96" t="s">
        <v>1</v>
      </c>
      <c r="AD353" s="96" t="s">
        <v>1</v>
      </c>
      <c r="AE353" s="96" t="s">
        <v>1</v>
      </c>
      <c r="AF353" s="96" t="s">
        <v>1</v>
      </c>
      <c r="AG353" s="96" t="s">
        <v>1</v>
      </c>
      <c r="AH353" s="96" t="s">
        <v>1</v>
      </c>
      <c r="AI353" s="96" t="s">
        <v>1</v>
      </c>
      <c r="AJ353" s="96" t="s">
        <v>1</v>
      </c>
      <c r="AK353" s="96" t="s">
        <v>2</v>
      </c>
      <c r="AL353" s="96" t="s">
        <v>1</v>
      </c>
      <c r="AM353" s="96" t="s">
        <v>2</v>
      </c>
      <c r="AN353" s="96" t="s">
        <v>1</v>
      </c>
      <c r="AO353" s="96" t="s">
        <v>1</v>
      </c>
      <c r="AP353" s="96" t="s">
        <v>1</v>
      </c>
      <c r="AQ353" s="96" t="s">
        <v>1</v>
      </c>
      <c r="AR353" s="96" t="s">
        <v>1</v>
      </c>
      <c r="AS353" s="96" t="s">
        <v>1</v>
      </c>
      <c r="AT353" s="96" t="s">
        <v>1</v>
      </c>
      <c r="AU353" s="96" t="s">
        <v>2</v>
      </c>
      <c r="AV353" s="96" t="s">
        <v>1</v>
      </c>
      <c r="AW353" s="96" t="s">
        <v>92</v>
      </c>
      <c r="AX353" s="98">
        <v>0</v>
      </c>
      <c r="AY353" s="98">
        <v>6</v>
      </c>
      <c r="AZ353" s="98">
        <v>0</v>
      </c>
      <c r="BA353" s="98">
        <v>0</v>
      </c>
      <c r="BB353" s="98">
        <v>0</v>
      </c>
      <c r="BC353" s="98">
        <v>0</v>
      </c>
      <c r="BD353" s="98">
        <v>0</v>
      </c>
      <c r="BE353" s="98">
        <v>0</v>
      </c>
      <c r="BF353" s="98">
        <v>0.25</v>
      </c>
      <c r="BG353" s="98">
        <v>0.25</v>
      </c>
      <c r="BH353" s="98">
        <v>0</v>
      </c>
      <c r="BI353" s="98" cm="1">
        <f t="array" ref="BI353">SUM(IF('HABILITADOS Y RECHAZADOS LOTE 1'!$AX353:$BH353&lt;&gt;"", 'HABILITADOS Y RECHAZADOS LOTE 1'!$AX353:$BH353, 0))</f>
        <v>6.5</v>
      </c>
      <c r="BJ353" s="98" t="s">
        <v>1694</v>
      </c>
      <c r="BK353" s="98" t="s">
        <v>85</v>
      </c>
      <c r="BL353" s="63" t="s">
        <v>85</v>
      </c>
    </row>
    <row r="354" spans="1:64" s="52" customFormat="1" ht="409.5" hidden="1" customHeight="1">
      <c r="A354" s="93">
        <v>1352</v>
      </c>
      <c r="B354" s="143" t="s">
        <v>1549</v>
      </c>
      <c r="C354" s="124" t="s">
        <v>1695</v>
      </c>
      <c r="D354" s="125"/>
      <c r="E354" s="126" t="s">
        <v>1696</v>
      </c>
      <c r="F354" s="127" t="s">
        <v>77</v>
      </c>
      <c r="G354" s="127" t="s">
        <v>78</v>
      </c>
      <c r="H354" s="128" t="s">
        <v>79</v>
      </c>
      <c r="I354" s="129" t="s">
        <v>226</v>
      </c>
      <c r="J354" s="64" t="s">
        <v>1696</v>
      </c>
      <c r="K354" s="129" t="s">
        <v>1697</v>
      </c>
      <c r="L354" s="64" t="s">
        <v>1</v>
      </c>
      <c r="M354" s="64" t="s">
        <v>1</v>
      </c>
      <c r="N354" s="130" t="s">
        <v>83</v>
      </c>
      <c r="O354" s="129" t="s">
        <v>1698</v>
      </c>
      <c r="P354" s="64" t="s">
        <v>85</v>
      </c>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8"/>
      <c r="AY354" s="98"/>
      <c r="AZ354" s="98"/>
      <c r="BA354" s="98"/>
      <c r="BB354" s="98"/>
      <c r="BC354" s="98"/>
      <c r="BD354" s="98"/>
      <c r="BE354" s="98"/>
      <c r="BF354" s="98"/>
      <c r="BG354" s="98"/>
      <c r="BH354" s="98"/>
      <c r="BI354" s="98" cm="1">
        <f t="array" ref="BI354">SUM(IF('HABILITADOS Y RECHAZADOS LOTE 1'!$AX354:$BH354&lt;&gt;"", 'HABILITADOS Y RECHAZADOS LOTE 1'!$AX354:$BH354, 0))</f>
        <v>0</v>
      </c>
      <c r="BJ354" s="98" t="s">
        <v>1699</v>
      </c>
      <c r="BK354" s="98" t="s">
        <v>85</v>
      </c>
      <c r="BL354" s="63" t="s">
        <v>85</v>
      </c>
    </row>
    <row r="355" spans="1:64" s="52" customFormat="1" ht="147" hidden="1" customHeight="1">
      <c r="A355" s="93">
        <v>1353</v>
      </c>
      <c r="B355" s="134" t="s">
        <v>1195</v>
      </c>
      <c r="C355" s="142" t="s">
        <v>1700</v>
      </c>
      <c r="D355" s="127" t="s">
        <v>89</v>
      </c>
      <c r="E355" s="142" t="s">
        <v>1701</v>
      </c>
      <c r="F355" s="127"/>
      <c r="G355" s="127"/>
      <c r="H355" s="144" t="s">
        <v>83</v>
      </c>
      <c r="I355" s="134" t="s">
        <v>1182</v>
      </c>
      <c r="J355" s="133" t="s">
        <v>1701</v>
      </c>
      <c r="K355" s="143"/>
      <c r="L355" s="64"/>
      <c r="M355" s="64" t="s">
        <v>85</v>
      </c>
      <c r="N355" s="144" t="s">
        <v>83</v>
      </c>
      <c r="O355" s="134" t="s">
        <v>1182</v>
      </c>
      <c r="P355" s="64" t="s">
        <v>85</v>
      </c>
      <c r="Q355" s="96" t="s">
        <v>1</v>
      </c>
      <c r="R355" s="96" t="s">
        <v>1</v>
      </c>
      <c r="S355" s="96" t="s">
        <v>1</v>
      </c>
      <c r="T355" s="96" t="s">
        <v>1</v>
      </c>
      <c r="U355" s="96" t="s">
        <v>1</v>
      </c>
      <c r="V355" s="96" t="s">
        <v>1</v>
      </c>
      <c r="W355" s="96" t="s">
        <v>1</v>
      </c>
      <c r="X355" s="96" t="s">
        <v>1</v>
      </c>
      <c r="Y355" s="96" t="s">
        <v>1</v>
      </c>
      <c r="Z355" s="96" t="s">
        <v>1</v>
      </c>
      <c r="AA355" s="96" t="s">
        <v>1</v>
      </c>
      <c r="AB355" s="96" t="s">
        <v>1</v>
      </c>
      <c r="AC355" s="96" t="s">
        <v>1</v>
      </c>
      <c r="AD355" s="96" t="s">
        <v>1</v>
      </c>
      <c r="AE355" s="96" t="s">
        <v>1</v>
      </c>
      <c r="AF355" s="96" t="s">
        <v>1</v>
      </c>
      <c r="AG355" s="96" t="s">
        <v>1</v>
      </c>
      <c r="AH355" s="96" t="s">
        <v>1</v>
      </c>
      <c r="AI355" s="96" t="s">
        <v>1</v>
      </c>
      <c r="AJ355" s="96" t="s">
        <v>1</v>
      </c>
      <c r="AK355" s="96" t="s">
        <v>1</v>
      </c>
      <c r="AL355" s="96" t="s">
        <v>1</v>
      </c>
      <c r="AM355" s="96" t="s">
        <v>1</v>
      </c>
      <c r="AN355" s="96" t="s">
        <v>1</v>
      </c>
      <c r="AO355" s="96"/>
      <c r="AP355" s="96"/>
      <c r="AQ355" s="96"/>
      <c r="AR355" s="96"/>
      <c r="AS355" s="96"/>
      <c r="AT355" s="96"/>
      <c r="AU355" s="96"/>
      <c r="AV355" s="96"/>
      <c r="AW355" s="96" t="s">
        <v>650</v>
      </c>
      <c r="AX355" s="98"/>
      <c r="AY355" s="98"/>
      <c r="AZ355" s="98"/>
      <c r="BA355" s="98"/>
      <c r="BB355" s="98"/>
      <c r="BC355" s="98"/>
      <c r="BD355" s="98"/>
      <c r="BE355" s="98"/>
      <c r="BF355" s="98"/>
      <c r="BG355" s="98"/>
      <c r="BH355" s="98"/>
      <c r="BI355" s="98" cm="1">
        <f t="array" ref="BI355">SUM(IF('HABILITADOS Y RECHAZADOS LOTE 1'!$AX355:$BH355&lt;&gt;"", 'HABILITADOS Y RECHAZADOS LOTE 1'!$AX355:$BH355, 0))</f>
        <v>0</v>
      </c>
      <c r="BJ355" s="98" t="s">
        <v>784</v>
      </c>
      <c r="BK355" s="98" t="s">
        <v>85</v>
      </c>
      <c r="BL355" s="63" t="s">
        <v>85</v>
      </c>
    </row>
    <row r="356" spans="1:64" s="52" customFormat="1" ht="114" hidden="1" customHeight="1">
      <c r="A356" s="93">
        <v>1354</v>
      </c>
      <c r="B356" s="143" t="s">
        <v>1702</v>
      </c>
      <c r="C356" s="142" t="s">
        <v>1703</v>
      </c>
      <c r="D356" s="127" t="s">
        <v>224</v>
      </c>
      <c r="E356" s="142" t="s">
        <v>1704</v>
      </c>
      <c r="F356" s="127"/>
      <c r="G356" s="127"/>
      <c r="H356" s="144" t="s">
        <v>83</v>
      </c>
      <c r="I356" s="134" t="s">
        <v>1182</v>
      </c>
      <c r="J356" s="145" t="s">
        <v>1705</v>
      </c>
      <c r="K356" s="143"/>
      <c r="L356" s="64"/>
      <c r="M356" s="64" t="s">
        <v>85</v>
      </c>
      <c r="N356" s="144" t="s">
        <v>83</v>
      </c>
      <c r="O356" s="134" t="s">
        <v>1182</v>
      </c>
      <c r="P356" s="64" t="s">
        <v>85</v>
      </c>
      <c r="Q356" s="96" t="s">
        <v>1</v>
      </c>
      <c r="R356" s="96" t="s">
        <v>1</v>
      </c>
      <c r="S356" s="96" t="s">
        <v>1</v>
      </c>
      <c r="T356" s="96" t="s">
        <v>1</v>
      </c>
      <c r="U356" s="96" t="s">
        <v>1</v>
      </c>
      <c r="V356" s="96" t="s">
        <v>1</v>
      </c>
      <c r="W356" s="96" t="s">
        <v>1</v>
      </c>
      <c r="X356" s="96" t="s">
        <v>1</v>
      </c>
      <c r="Y356" s="96" t="s">
        <v>1</v>
      </c>
      <c r="Z356" s="96" t="s">
        <v>1</v>
      </c>
      <c r="AA356" s="96" t="s">
        <v>1</v>
      </c>
      <c r="AB356" s="96" t="s">
        <v>1</v>
      </c>
      <c r="AC356" s="96" t="s">
        <v>1</v>
      </c>
      <c r="AD356" s="96" t="s">
        <v>1</v>
      </c>
      <c r="AE356" s="96" t="s">
        <v>1</v>
      </c>
      <c r="AF356" s="96" t="s">
        <v>1</v>
      </c>
      <c r="AG356" s="96" t="s">
        <v>1</v>
      </c>
      <c r="AH356" s="96" t="s">
        <v>1</v>
      </c>
      <c r="AI356" s="96" t="s">
        <v>1</v>
      </c>
      <c r="AJ356" s="96" t="s">
        <v>1</v>
      </c>
      <c r="AK356" s="96" t="s">
        <v>1</v>
      </c>
      <c r="AL356" s="96" t="s">
        <v>1</v>
      </c>
      <c r="AM356" s="96" t="s">
        <v>1</v>
      </c>
      <c r="AN356" s="96" t="s">
        <v>1</v>
      </c>
      <c r="AO356" s="96" t="s">
        <v>1</v>
      </c>
      <c r="AP356" s="96" t="s">
        <v>1</v>
      </c>
      <c r="AQ356" s="96" t="s">
        <v>1</v>
      </c>
      <c r="AR356" s="96" t="s">
        <v>1</v>
      </c>
      <c r="AS356" s="96" t="s">
        <v>1</v>
      </c>
      <c r="AT356" s="96" t="s">
        <v>1</v>
      </c>
      <c r="AU356" s="96" t="s">
        <v>1</v>
      </c>
      <c r="AV356" s="96" t="s">
        <v>1</v>
      </c>
      <c r="AW356" s="96" t="s">
        <v>99</v>
      </c>
      <c r="AX356" s="98">
        <v>0</v>
      </c>
      <c r="AY356" s="98">
        <v>0</v>
      </c>
      <c r="AZ356" s="98">
        <v>0</v>
      </c>
      <c r="BA356" s="98">
        <v>0</v>
      </c>
      <c r="BB356" s="98">
        <v>0</v>
      </c>
      <c r="BC356" s="98">
        <v>0</v>
      </c>
      <c r="BD356" s="98">
        <v>0</v>
      </c>
      <c r="BE356" s="98">
        <v>0</v>
      </c>
      <c r="BF356" s="98">
        <v>0</v>
      </c>
      <c r="BG356" s="98">
        <v>0</v>
      </c>
      <c r="BH356" s="98">
        <v>0</v>
      </c>
      <c r="BI356" s="98" cm="1">
        <f t="array" ref="BI356">SUM(IF('HABILITADOS Y RECHAZADOS LOTE 1'!$AX356:$BH356&lt;&gt;"", 'HABILITADOS Y RECHAZADOS LOTE 1'!$AX356:$BH356, 0))</f>
        <v>0</v>
      </c>
      <c r="BJ356" s="98" t="s">
        <v>784</v>
      </c>
      <c r="BK356" s="98" t="s">
        <v>85</v>
      </c>
      <c r="BL356" s="63" t="s">
        <v>85</v>
      </c>
    </row>
    <row r="357" spans="1:64" ht="153" hidden="1" customHeight="1">
      <c r="A357" s="105">
        <v>1355</v>
      </c>
      <c r="B357" s="123" t="s">
        <v>1214</v>
      </c>
      <c r="C357" s="124" t="s">
        <v>1706</v>
      </c>
      <c r="D357" s="132" t="s">
        <v>224</v>
      </c>
      <c r="E357" s="124" t="s">
        <v>1707</v>
      </c>
      <c r="F357" s="127"/>
      <c r="G357" s="127"/>
      <c r="H357" s="144" t="s">
        <v>83</v>
      </c>
      <c r="I357" s="134" t="s">
        <v>1182</v>
      </c>
      <c r="J357" s="125" t="s">
        <v>1708</v>
      </c>
      <c r="K357" s="123"/>
      <c r="L357" s="125"/>
      <c r="M357" s="125" t="s">
        <v>85</v>
      </c>
      <c r="N357" s="144" t="s">
        <v>83</v>
      </c>
      <c r="O357" s="134" t="s">
        <v>1182</v>
      </c>
      <c r="P357" s="125" t="s">
        <v>85</v>
      </c>
      <c r="Q357" s="94" t="s">
        <v>1</v>
      </c>
      <c r="R357" s="94" t="s">
        <v>1</v>
      </c>
      <c r="S357" s="94" t="s">
        <v>1</v>
      </c>
      <c r="T357" s="94" t="s">
        <v>1</v>
      </c>
      <c r="U357" s="94" t="s">
        <v>1</v>
      </c>
      <c r="V357" s="94" t="s">
        <v>1</v>
      </c>
      <c r="W357" s="94" t="s">
        <v>1</v>
      </c>
      <c r="X357" s="94" t="s">
        <v>1</v>
      </c>
      <c r="Y357" s="94" t="s">
        <v>1</v>
      </c>
      <c r="Z357" s="94" t="s">
        <v>1</v>
      </c>
      <c r="AA357" s="94" t="s">
        <v>1</v>
      </c>
      <c r="AB357" s="94" t="s">
        <v>1</v>
      </c>
      <c r="AC357" s="94" t="s">
        <v>1</v>
      </c>
      <c r="AD357" s="94" t="s">
        <v>1</v>
      </c>
      <c r="AE357" s="94" t="s">
        <v>1</v>
      </c>
      <c r="AF357" s="94" t="s">
        <v>1</v>
      </c>
      <c r="AG357" s="94" t="s">
        <v>1</v>
      </c>
      <c r="AH357" s="94" t="s">
        <v>1</v>
      </c>
      <c r="AI357" s="94" t="s">
        <v>1</v>
      </c>
      <c r="AJ357" s="94" t="s">
        <v>1</v>
      </c>
      <c r="AK357" s="94" t="s">
        <v>1</v>
      </c>
      <c r="AL357" s="94" t="s">
        <v>1</v>
      </c>
      <c r="AM357" s="94" t="s">
        <v>1</v>
      </c>
      <c r="AN357" s="94" t="s">
        <v>1</v>
      </c>
      <c r="AO357" s="94"/>
      <c r="AP357" s="94"/>
      <c r="AQ357" s="94"/>
      <c r="AR357" s="94"/>
      <c r="AS357" s="94"/>
      <c r="AT357" s="94"/>
      <c r="AU357" s="94"/>
      <c r="AV357" s="94"/>
      <c r="AW357" s="94" t="s">
        <v>650</v>
      </c>
      <c r="AX357" s="107"/>
      <c r="AY357" s="107"/>
      <c r="AZ357" s="107"/>
      <c r="BA357" s="107"/>
      <c r="BB357" s="107"/>
      <c r="BC357" s="107"/>
      <c r="BD357" s="107"/>
      <c r="BE357" s="107"/>
      <c r="BF357" s="107"/>
      <c r="BG357" s="107"/>
      <c r="BH357" s="107"/>
      <c r="BI357" s="107" cm="1">
        <f t="array" ref="BI357">SUM(IF('HABILITADOS Y RECHAZADOS LOTE 1'!$AX357:$BH357&lt;&gt;"", 'HABILITADOS Y RECHAZADOS LOTE 1'!$AX357:$BH357, 0))</f>
        <v>0</v>
      </c>
      <c r="BJ357" s="107" t="s">
        <v>784</v>
      </c>
      <c r="BK357" s="107" t="s">
        <v>85</v>
      </c>
      <c r="BL357" s="63" t="s">
        <v>85</v>
      </c>
    </row>
    <row r="358" spans="1:64" s="52" customFormat="1" ht="180" hidden="1" customHeight="1">
      <c r="A358" s="93">
        <v>1356</v>
      </c>
      <c r="B358" s="134" t="s">
        <v>1195</v>
      </c>
      <c r="C358" s="142" t="s">
        <v>1709</v>
      </c>
      <c r="D358" s="127" t="s">
        <v>224</v>
      </c>
      <c r="E358" s="142" t="s">
        <v>1710</v>
      </c>
      <c r="F358" s="127"/>
      <c r="G358" s="127"/>
      <c r="H358" s="144" t="s">
        <v>83</v>
      </c>
      <c r="I358" s="134" t="s">
        <v>1182</v>
      </c>
      <c r="J358" s="133" t="s">
        <v>1710</v>
      </c>
      <c r="K358" s="143"/>
      <c r="L358" s="64"/>
      <c r="M358" s="64" t="s">
        <v>85</v>
      </c>
      <c r="N358" s="144" t="s">
        <v>83</v>
      </c>
      <c r="O358" s="134" t="s">
        <v>1182</v>
      </c>
      <c r="P358" s="64" t="s">
        <v>85</v>
      </c>
      <c r="Q358" s="96" t="s">
        <v>1</v>
      </c>
      <c r="R358" s="96" t="s">
        <v>1</v>
      </c>
      <c r="S358" s="96" t="s">
        <v>1</v>
      </c>
      <c r="T358" s="96" t="s">
        <v>1</v>
      </c>
      <c r="U358" s="96" t="s">
        <v>1</v>
      </c>
      <c r="V358" s="96" t="s">
        <v>1</v>
      </c>
      <c r="W358" s="96" t="s">
        <v>1</v>
      </c>
      <c r="X358" s="96" t="s">
        <v>1</v>
      </c>
      <c r="Y358" s="96" t="s">
        <v>1</v>
      </c>
      <c r="Z358" s="96" t="s">
        <v>1</v>
      </c>
      <c r="AA358" s="96" t="s">
        <v>1</v>
      </c>
      <c r="AB358" s="96" t="s">
        <v>1</v>
      </c>
      <c r="AC358" s="96" t="s">
        <v>1</v>
      </c>
      <c r="AD358" s="96" t="s">
        <v>1</v>
      </c>
      <c r="AE358" s="96" t="s">
        <v>1</v>
      </c>
      <c r="AF358" s="96" t="s">
        <v>1</v>
      </c>
      <c r="AG358" s="96" t="s">
        <v>1</v>
      </c>
      <c r="AH358" s="96" t="s">
        <v>1</v>
      </c>
      <c r="AI358" s="96" t="s">
        <v>1</v>
      </c>
      <c r="AJ358" s="96" t="s">
        <v>1</v>
      </c>
      <c r="AK358" s="96" t="s">
        <v>1</v>
      </c>
      <c r="AL358" s="96" t="s">
        <v>1</v>
      </c>
      <c r="AM358" s="96" t="s">
        <v>1</v>
      </c>
      <c r="AN358" s="96" t="s">
        <v>1</v>
      </c>
      <c r="AO358" s="96"/>
      <c r="AP358" s="96"/>
      <c r="AQ358" s="96"/>
      <c r="AR358" s="96"/>
      <c r="AS358" s="96"/>
      <c r="AT358" s="96"/>
      <c r="AU358" s="96"/>
      <c r="AV358" s="96"/>
      <c r="AW358" s="96" t="s">
        <v>650</v>
      </c>
      <c r="AX358" s="98"/>
      <c r="AY358" s="98"/>
      <c r="AZ358" s="98"/>
      <c r="BA358" s="98"/>
      <c r="BB358" s="98"/>
      <c r="BC358" s="98"/>
      <c r="BD358" s="98"/>
      <c r="BE358" s="98"/>
      <c r="BF358" s="98"/>
      <c r="BG358" s="98"/>
      <c r="BH358" s="98"/>
      <c r="BI358" s="98" cm="1">
        <f t="array" ref="BI358">SUM(IF('HABILITADOS Y RECHAZADOS LOTE 1'!$AX358:$BH358&lt;&gt;"", 'HABILITADOS Y RECHAZADOS LOTE 1'!$AX358:$BH358, 0))</f>
        <v>0</v>
      </c>
      <c r="BJ358" s="98" t="s">
        <v>784</v>
      </c>
      <c r="BK358" s="98" t="s">
        <v>85</v>
      </c>
      <c r="BL358" s="63" t="s">
        <v>85</v>
      </c>
    </row>
    <row r="359" spans="1:64" s="52" customFormat="1" ht="185.25" hidden="1" customHeight="1">
      <c r="A359" s="93">
        <v>1357</v>
      </c>
      <c r="B359" s="143" t="s">
        <v>1711</v>
      </c>
      <c r="C359" s="142" t="s">
        <v>1712</v>
      </c>
      <c r="D359" s="127" t="s">
        <v>89</v>
      </c>
      <c r="E359" s="144" t="s">
        <v>1713</v>
      </c>
      <c r="F359" s="127"/>
      <c r="G359" s="127"/>
      <c r="H359" s="144" t="s">
        <v>83</v>
      </c>
      <c r="I359" s="134" t="s">
        <v>1182</v>
      </c>
      <c r="J359" s="133" t="s">
        <v>1714</v>
      </c>
      <c r="K359" s="143"/>
      <c r="L359" s="64"/>
      <c r="M359" s="64" t="s">
        <v>85</v>
      </c>
      <c r="N359" s="144" t="s">
        <v>83</v>
      </c>
      <c r="O359" s="134" t="s">
        <v>1182</v>
      </c>
      <c r="P359" s="64" t="s">
        <v>85</v>
      </c>
      <c r="Q359" s="96" t="s">
        <v>1</v>
      </c>
      <c r="R359" s="96" t="s">
        <v>1</v>
      </c>
      <c r="S359" s="96" t="s">
        <v>1</v>
      </c>
      <c r="T359" s="96" t="s">
        <v>1</v>
      </c>
      <c r="U359" s="96" t="s">
        <v>1</v>
      </c>
      <c r="V359" s="96" t="s">
        <v>1</v>
      </c>
      <c r="W359" s="96" t="s">
        <v>1</v>
      </c>
      <c r="X359" s="96" t="s">
        <v>1</v>
      </c>
      <c r="Y359" s="96" t="s">
        <v>1</v>
      </c>
      <c r="Z359" s="96" t="s">
        <v>1</v>
      </c>
      <c r="AA359" s="96" t="s">
        <v>1</v>
      </c>
      <c r="AB359" s="96" t="s">
        <v>1</v>
      </c>
      <c r="AC359" s="96" t="s">
        <v>1</v>
      </c>
      <c r="AD359" s="96" t="s">
        <v>1</v>
      </c>
      <c r="AE359" s="96" t="s">
        <v>1</v>
      </c>
      <c r="AF359" s="96" t="s">
        <v>1</v>
      </c>
      <c r="AG359" s="96" t="s">
        <v>1</v>
      </c>
      <c r="AH359" s="96" t="s">
        <v>1</v>
      </c>
      <c r="AI359" s="96" t="s">
        <v>1</v>
      </c>
      <c r="AJ359" s="96" t="s">
        <v>1</v>
      </c>
      <c r="AK359" s="96" t="s">
        <v>1</v>
      </c>
      <c r="AL359" s="96" t="s">
        <v>1</v>
      </c>
      <c r="AM359" s="96" t="s">
        <v>1</v>
      </c>
      <c r="AN359" s="96" t="s">
        <v>1</v>
      </c>
      <c r="AO359" s="96"/>
      <c r="AP359" s="96"/>
      <c r="AQ359" s="96"/>
      <c r="AR359" s="96"/>
      <c r="AS359" s="96"/>
      <c r="AT359" s="96"/>
      <c r="AU359" s="96"/>
      <c r="AV359" s="96"/>
      <c r="AW359" s="96"/>
      <c r="AX359" s="98"/>
      <c r="AY359" s="98"/>
      <c r="AZ359" s="98"/>
      <c r="BA359" s="98"/>
      <c r="BB359" s="98"/>
      <c r="BC359" s="98"/>
      <c r="BD359" s="98"/>
      <c r="BE359" s="98"/>
      <c r="BF359" s="98"/>
      <c r="BG359" s="98"/>
      <c r="BH359" s="98"/>
      <c r="BI359" s="98" cm="1">
        <f t="array" ref="BI359">SUM(IF('HABILITADOS Y RECHAZADOS LOTE 1'!$AX359:$BH359&lt;&gt;"", 'HABILITADOS Y RECHAZADOS LOTE 1'!$AX359:$BH359, 0))</f>
        <v>0</v>
      </c>
      <c r="BJ359" s="98" t="s">
        <v>313</v>
      </c>
      <c r="BK359" s="98" t="s">
        <v>85</v>
      </c>
      <c r="BL359" s="63" t="s">
        <v>85</v>
      </c>
    </row>
    <row r="360" spans="1:64" s="52" customFormat="1" ht="409.5" hidden="1" customHeight="1">
      <c r="A360" s="108">
        <v>1358</v>
      </c>
      <c r="B360" s="139" t="s">
        <v>1715</v>
      </c>
      <c r="C360" s="142" t="s">
        <v>1716</v>
      </c>
      <c r="D360" s="125" t="s">
        <v>224</v>
      </c>
      <c r="E360" s="126" t="s">
        <v>1717</v>
      </c>
      <c r="F360" s="136" t="s">
        <v>1176</v>
      </c>
      <c r="G360" s="136" t="s">
        <v>77</v>
      </c>
      <c r="H360" s="128" t="s">
        <v>79</v>
      </c>
      <c r="I360" s="134" t="s">
        <v>209</v>
      </c>
      <c r="J360" s="133" t="s">
        <v>1717</v>
      </c>
      <c r="K360" s="134" t="s">
        <v>1718</v>
      </c>
      <c r="L360" s="64" t="s">
        <v>1</v>
      </c>
      <c r="M360" s="64" t="s">
        <v>2</v>
      </c>
      <c r="N360" s="130" t="s">
        <v>91</v>
      </c>
      <c r="O360" s="64" t="s">
        <v>85</v>
      </c>
      <c r="P360" s="129" t="str" cm="1">
        <f t="array" ref="P360">_xlfn.TEXTJOIN(", ", TRUE, IF('HABILITADOS Y RECHAZADOS LOTE 1'!$Q360:$AN360="SI",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60" s="96" t="s">
        <v>2</v>
      </c>
      <c r="R360" s="96" t="s">
        <v>2</v>
      </c>
      <c r="S360" s="96" t="s">
        <v>2</v>
      </c>
      <c r="T360" s="96" t="s">
        <v>2</v>
      </c>
      <c r="U360" s="96" t="s">
        <v>2</v>
      </c>
      <c r="V360" s="96" t="s">
        <v>2</v>
      </c>
      <c r="W360" s="96" t="s">
        <v>2</v>
      </c>
      <c r="X360" s="96" t="s">
        <v>2</v>
      </c>
      <c r="Y360" s="96" t="s">
        <v>2</v>
      </c>
      <c r="Z360" s="96" t="s">
        <v>2</v>
      </c>
      <c r="AA360" s="96" t="s">
        <v>2</v>
      </c>
      <c r="AB360" s="96" t="s">
        <v>2</v>
      </c>
      <c r="AC360" s="96" t="s">
        <v>2</v>
      </c>
      <c r="AD360" s="96" t="s">
        <v>2</v>
      </c>
      <c r="AE360" s="96" t="s">
        <v>2</v>
      </c>
      <c r="AF360" s="96" t="s">
        <v>2</v>
      </c>
      <c r="AG360" s="96" t="s">
        <v>2</v>
      </c>
      <c r="AH360" s="96" t="s">
        <v>2</v>
      </c>
      <c r="AI360" s="96" t="s">
        <v>2</v>
      </c>
      <c r="AJ360" s="96" t="s">
        <v>2</v>
      </c>
      <c r="AK360" s="96" t="s">
        <v>2</v>
      </c>
      <c r="AL360" s="96" t="s">
        <v>2</v>
      </c>
      <c r="AM360" s="96" t="s">
        <v>2</v>
      </c>
      <c r="AN360" s="96" t="s">
        <v>2</v>
      </c>
      <c r="AO360" s="96" t="s">
        <v>2</v>
      </c>
      <c r="AP360" s="96" t="s">
        <v>1</v>
      </c>
      <c r="AQ360" s="96" t="s">
        <v>1</v>
      </c>
      <c r="AR360" s="96" t="s">
        <v>1</v>
      </c>
      <c r="AS360" s="96" t="s">
        <v>2</v>
      </c>
      <c r="AT360" s="96" t="s">
        <v>1</v>
      </c>
      <c r="AU360" s="96" t="s">
        <v>2</v>
      </c>
      <c r="AV360" s="96" t="s">
        <v>1</v>
      </c>
      <c r="AW360" s="96" t="s">
        <v>92</v>
      </c>
      <c r="AX360" s="98">
        <v>0</v>
      </c>
      <c r="AY360" s="98">
        <v>0</v>
      </c>
      <c r="AZ360" s="98">
        <v>0</v>
      </c>
      <c r="BA360" s="98">
        <v>0</v>
      </c>
      <c r="BB360" s="98">
        <v>0</v>
      </c>
      <c r="BC360" s="98">
        <v>0</v>
      </c>
      <c r="BD360" s="98">
        <v>0</v>
      </c>
      <c r="BE360" s="98">
        <v>0</v>
      </c>
      <c r="BF360" s="98">
        <v>0.25</v>
      </c>
      <c r="BG360" s="98">
        <v>0.25</v>
      </c>
      <c r="BH360" s="98">
        <v>0</v>
      </c>
      <c r="BI360" s="98" cm="1">
        <f t="array" ref="BI360">SUM(IF('HABILITADOS Y RECHAZADOS LOTE 1'!$AX360:$BH360&lt;&gt;"", 'HABILITADOS Y RECHAZADOS LOTE 1'!$AX360:$BH360, 0))</f>
        <v>0.5</v>
      </c>
      <c r="BJ360" s="98" t="s">
        <v>313</v>
      </c>
      <c r="BK360" s="98" t="s">
        <v>85</v>
      </c>
      <c r="BL360" s="63" t="s">
        <v>85</v>
      </c>
    </row>
    <row r="361" spans="1:64" ht="71.400000000000006" hidden="1" customHeight="1">
      <c r="A361" s="105">
        <v>1359</v>
      </c>
      <c r="B361" s="141" t="s">
        <v>1214</v>
      </c>
      <c r="C361" s="124" t="s">
        <v>1719</v>
      </c>
      <c r="D361" s="125" t="s">
        <v>224</v>
      </c>
      <c r="E361" s="126" t="s">
        <v>1720</v>
      </c>
      <c r="F361" s="136"/>
      <c r="G361" s="136"/>
      <c r="H361" s="144" t="s">
        <v>83</v>
      </c>
      <c r="I361" s="134" t="s">
        <v>1721</v>
      </c>
      <c r="J361" s="125" t="s">
        <v>1720</v>
      </c>
      <c r="K361" s="141"/>
      <c r="L361" s="125" t="s">
        <v>1</v>
      </c>
      <c r="M361" s="125" t="s">
        <v>85</v>
      </c>
      <c r="N361" s="144" t="s">
        <v>83</v>
      </c>
      <c r="O361" s="134" t="s">
        <v>1721</v>
      </c>
      <c r="P361" s="64" t="s">
        <v>85</v>
      </c>
      <c r="Q361" s="94" t="s">
        <v>1</v>
      </c>
      <c r="R361" s="94" t="s">
        <v>1</v>
      </c>
      <c r="S361" s="94" t="s">
        <v>1</v>
      </c>
      <c r="T361" s="94" t="s">
        <v>1</v>
      </c>
      <c r="U361" s="94" t="s">
        <v>1</v>
      </c>
      <c r="V361" s="94" t="s">
        <v>1</v>
      </c>
      <c r="W361" s="94" t="s">
        <v>1</v>
      </c>
      <c r="X361" s="94" t="s">
        <v>1</v>
      </c>
      <c r="Y361" s="94" t="s">
        <v>1</v>
      </c>
      <c r="Z361" s="94" t="s">
        <v>1</v>
      </c>
      <c r="AA361" s="94" t="s">
        <v>1</v>
      </c>
      <c r="AB361" s="94" t="s">
        <v>1</v>
      </c>
      <c r="AC361" s="94" t="s">
        <v>1</v>
      </c>
      <c r="AD361" s="94" t="s">
        <v>1</v>
      </c>
      <c r="AE361" s="94" t="s">
        <v>1</v>
      </c>
      <c r="AF361" s="94" t="s">
        <v>1</v>
      </c>
      <c r="AG361" s="94" t="s">
        <v>1</v>
      </c>
      <c r="AH361" s="94" t="s">
        <v>1</v>
      </c>
      <c r="AI361" s="94" t="s">
        <v>1</v>
      </c>
      <c r="AJ361" s="94" t="s">
        <v>1</v>
      </c>
      <c r="AK361" s="94" t="s">
        <v>1</v>
      </c>
      <c r="AL361" s="94" t="s">
        <v>1</v>
      </c>
      <c r="AM361" s="94" t="s">
        <v>1</v>
      </c>
      <c r="AN361" s="94" t="s">
        <v>1</v>
      </c>
      <c r="AO361" s="94"/>
      <c r="AP361" s="94"/>
      <c r="AQ361" s="94"/>
      <c r="AR361" s="94"/>
      <c r="AS361" s="94"/>
      <c r="AT361" s="94"/>
      <c r="AU361" s="94"/>
      <c r="AV361" s="94"/>
      <c r="AW361" s="94" t="s">
        <v>650</v>
      </c>
      <c r="AX361" s="107"/>
      <c r="AY361" s="107"/>
      <c r="AZ361" s="107"/>
      <c r="BA361" s="107"/>
      <c r="BB361" s="107"/>
      <c r="BC361" s="107"/>
      <c r="BD361" s="107"/>
      <c r="BE361" s="107"/>
      <c r="BF361" s="107"/>
      <c r="BG361" s="107"/>
      <c r="BH361" s="107"/>
      <c r="BI361" s="107" cm="1">
        <f t="array" ref="BI361">SUM(IF('HABILITADOS Y RECHAZADOS LOTE 1'!$AX361:$BH361&lt;&gt;"", 'HABILITADOS Y RECHAZADOS LOTE 1'!$AX361:$BH361, 0))</f>
        <v>0</v>
      </c>
      <c r="BJ361" s="107" t="s">
        <v>1722</v>
      </c>
      <c r="BK361" s="107" t="s">
        <v>85</v>
      </c>
      <c r="BL361" s="63" t="s">
        <v>85</v>
      </c>
    </row>
    <row r="362" spans="1:64" s="52" customFormat="1" ht="409.5" hidden="1" customHeight="1">
      <c r="A362" s="93">
        <v>1360</v>
      </c>
      <c r="B362" s="131" t="s">
        <v>1723</v>
      </c>
      <c r="C362" s="124" t="s">
        <v>1724</v>
      </c>
      <c r="D362" s="125" t="s">
        <v>89</v>
      </c>
      <c r="E362" s="130" t="s">
        <v>1725</v>
      </c>
      <c r="F362" s="127" t="s">
        <v>77</v>
      </c>
      <c r="G362" s="127" t="s">
        <v>77</v>
      </c>
      <c r="H362" s="128" t="s">
        <v>79</v>
      </c>
      <c r="I362" s="129" t="s">
        <v>1726</v>
      </c>
      <c r="J362" s="64" t="s">
        <v>1725</v>
      </c>
      <c r="K362" s="129" t="s">
        <v>1727</v>
      </c>
      <c r="L362" s="64" t="s">
        <v>2</v>
      </c>
      <c r="M362" s="64" t="s">
        <v>2</v>
      </c>
      <c r="N362" s="130" t="s">
        <v>91</v>
      </c>
      <c r="O362" s="64" t="s">
        <v>85</v>
      </c>
      <c r="P362" s="129" t="str" cm="1">
        <f t="array" ref="P362">_xlfn.TEXTJOIN(", ", TRUE, IF('HABILITADOS Y RECHAZADOS LOTE 1'!$Q362:$AN362="SI", 'HABILITADOS Y RECHAZADOS LOTE 1'!$Q$2:$AN$2, ""))</f>
        <v>Alimentos nativos, Huevos, Cereales y derivados, Sector defensa, Frutas frescas, Galletas, Productos de panificación, Leguminosas y derivados, Productos azucarados, Verduras, hortalizas y derivados</v>
      </c>
      <c r="Q362" s="96" t="s">
        <v>2</v>
      </c>
      <c r="R362" s="96" t="s">
        <v>1</v>
      </c>
      <c r="S362" s="96" t="s">
        <v>1</v>
      </c>
      <c r="T362" s="96" t="s">
        <v>2</v>
      </c>
      <c r="U362" s="96" t="s">
        <v>2</v>
      </c>
      <c r="V362" s="96" t="s">
        <v>1</v>
      </c>
      <c r="W362" s="96" t="s">
        <v>1</v>
      </c>
      <c r="X362" s="96" t="s">
        <v>1</v>
      </c>
      <c r="Y362" s="96" t="s">
        <v>1</v>
      </c>
      <c r="Z362" s="96" t="s">
        <v>2</v>
      </c>
      <c r="AA362" s="96" t="s">
        <v>2</v>
      </c>
      <c r="AB362" s="96" t="s">
        <v>1</v>
      </c>
      <c r="AC362" s="96" t="s">
        <v>1</v>
      </c>
      <c r="AD362" s="96" t="s">
        <v>2</v>
      </c>
      <c r="AE362" s="96" t="s">
        <v>2</v>
      </c>
      <c r="AF362" s="96" t="s">
        <v>1</v>
      </c>
      <c r="AG362" s="96" t="s">
        <v>1</v>
      </c>
      <c r="AH362" s="96" t="s">
        <v>1</v>
      </c>
      <c r="AI362" s="96" t="s">
        <v>1</v>
      </c>
      <c r="AJ362" s="96" t="s">
        <v>2</v>
      </c>
      <c r="AK362" s="96" t="s">
        <v>1</v>
      </c>
      <c r="AL362" s="96" t="s">
        <v>2</v>
      </c>
      <c r="AM362" s="96" t="s">
        <v>2</v>
      </c>
      <c r="AN362" s="96" t="s">
        <v>1</v>
      </c>
      <c r="AO362" s="96" t="s">
        <v>1</v>
      </c>
      <c r="AP362" s="96" t="s">
        <v>1</v>
      </c>
      <c r="AQ362" s="96" t="s">
        <v>1</v>
      </c>
      <c r="AR362" s="96" t="s">
        <v>1</v>
      </c>
      <c r="AS362" s="96" t="s">
        <v>1</v>
      </c>
      <c r="AT362" s="96" t="s">
        <v>1</v>
      </c>
      <c r="AU362" s="96" t="s">
        <v>2</v>
      </c>
      <c r="AV362" s="96" t="s">
        <v>1</v>
      </c>
      <c r="AW362" s="96" t="s">
        <v>92</v>
      </c>
      <c r="AX362" s="98">
        <v>0</v>
      </c>
      <c r="AY362" s="98">
        <v>6</v>
      </c>
      <c r="AZ362" s="98">
        <v>0</v>
      </c>
      <c r="BA362" s="98">
        <v>0</v>
      </c>
      <c r="BB362" s="98">
        <v>0</v>
      </c>
      <c r="BC362" s="98">
        <v>0</v>
      </c>
      <c r="BD362" s="98">
        <v>0</v>
      </c>
      <c r="BE362" s="98">
        <v>0</v>
      </c>
      <c r="BF362" s="98">
        <v>0.25</v>
      </c>
      <c r="BG362" s="98">
        <v>0.25</v>
      </c>
      <c r="BH362" s="98">
        <v>0</v>
      </c>
      <c r="BI362" s="98" cm="1">
        <f t="array" ref="BI362">SUM(IF('HABILITADOS Y RECHAZADOS LOTE 1'!$AX362:$BH362&lt;&gt;"", 'HABILITADOS Y RECHAZADOS LOTE 1'!$AX362:$BH362, 0))</f>
        <v>6.5</v>
      </c>
      <c r="BJ362" s="98" t="s">
        <v>216</v>
      </c>
      <c r="BK362" s="98" t="s">
        <v>85</v>
      </c>
      <c r="BL362" s="63" t="s">
        <v>85</v>
      </c>
    </row>
    <row r="363" spans="1:64" s="52" customFormat="1" ht="147.75" hidden="1" customHeight="1">
      <c r="A363" s="108">
        <v>1361</v>
      </c>
      <c r="B363" s="139" t="s">
        <v>1489</v>
      </c>
      <c r="C363" s="142" t="s">
        <v>1728</v>
      </c>
      <c r="D363" s="133" t="s">
        <v>224</v>
      </c>
      <c r="E363" s="126" t="s">
        <v>1729</v>
      </c>
      <c r="F363" s="136" t="s">
        <v>1176</v>
      </c>
      <c r="G363" s="136" t="s">
        <v>1176</v>
      </c>
      <c r="H363" s="128" t="s">
        <v>91</v>
      </c>
      <c r="I363" s="134" t="s">
        <v>494</v>
      </c>
      <c r="J363" s="133" t="s">
        <v>1729</v>
      </c>
      <c r="K363" s="134" t="s">
        <v>494</v>
      </c>
      <c r="L363" s="64"/>
      <c r="M363" s="64" t="s">
        <v>85</v>
      </c>
      <c r="N363" s="128" t="s">
        <v>91</v>
      </c>
      <c r="O363" s="64" t="s">
        <v>85</v>
      </c>
      <c r="P363" s="129" t="str" cm="1">
        <f t="array" ref="P363">_xlfn.TEXTJOIN(", ", TRUE, IF('HABILITADOS Y RECHAZADOS LOTE 1'!$Q363:$AN363="SI", 'HABILITADOS Y RECHAZADOS LOTE 1'!$Q$2:$AN$2, ""))</f>
        <v>Carnes Frescas (Refrigeradas o Congeladas), Huevos, Conservas de frutas/ hortalizas/ leguminosas, Frutas frescas, Galletas, Leguminosas y derivados, Verduras, hortalizas y derivados</v>
      </c>
      <c r="Q363" s="96"/>
      <c r="R363" s="96" t="s">
        <v>2</v>
      </c>
      <c r="S363" s="96"/>
      <c r="T363" s="96" t="s">
        <v>2</v>
      </c>
      <c r="U363" s="96"/>
      <c r="V363" s="96"/>
      <c r="W363" s="96"/>
      <c r="X363" s="96" t="s">
        <v>2</v>
      </c>
      <c r="Y363" s="96"/>
      <c r="Z363" s="96"/>
      <c r="AA363" s="96" t="s">
        <v>2</v>
      </c>
      <c r="AB363" s="96"/>
      <c r="AC363" s="96"/>
      <c r="AD363" s="96" t="s">
        <v>2</v>
      </c>
      <c r="AE363" s="96"/>
      <c r="AF363" s="96"/>
      <c r="AG363" s="96"/>
      <c r="AH363" s="96"/>
      <c r="AI363" s="96"/>
      <c r="AJ363" s="96" t="s">
        <v>2</v>
      </c>
      <c r="AK363" s="96"/>
      <c r="AL363" s="96"/>
      <c r="AM363" s="96" t="s">
        <v>2</v>
      </c>
      <c r="AN363" s="96"/>
      <c r="AO363" s="96" t="s">
        <v>2</v>
      </c>
      <c r="AP363" s="96" t="s">
        <v>1</v>
      </c>
      <c r="AQ363" s="96" t="s">
        <v>1</v>
      </c>
      <c r="AR363" s="96" t="s">
        <v>1</v>
      </c>
      <c r="AS363" s="96" t="s">
        <v>1</v>
      </c>
      <c r="AT363" s="96" t="s">
        <v>1</v>
      </c>
      <c r="AU363" s="96" t="s">
        <v>2</v>
      </c>
      <c r="AV363" s="96" t="s">
        <v>1</v>
      </c>
      <c r="AW363" s="95" t="s">
        <v>99</v>
      </c>
      <c r="AX363" s="98">
        <v>0</v>
      </c>
      <c r="AY363" s="98">
        <v>6</v>
      </c>
      <c r="AZ363" s="98">
        <v>0</v>
      </c>
      <c r="BA363" s="98">
        <v>0</v>
      </c>
      <c r="BB363" s="98">
        <v>0</v>
      </c>
      <c r="BC363" s="98">
        <v>0</v>
      </c>
      <c r="BD363" s="98">
        <v>0</v>
      </c>
      <c r="BE363" s="98">
        <v>0</v>
      </c>
      <c r="BF363" s="98">
        <v>0.25</v>
      </c>
      <c r="BG363" s="98">
        <v>0</v>
      </c>
      <c r="BH363" s="98">
        <v>10</v>
      </c>
      <c r="BI363" s="98" cm="1">
        <f t="array" ref="BI363">SUM(IF('HABILITADOS Y RECHAZADOS LOTE 1'!$AX363:$BH363&lt;&gt;"", 'HABILITADOS Y RECHAZADOS LOTE 1'!$AX363:$BH363, 0))</f>
        <v>16.25</v>
      </c>
      <c r="BJ363" s="98"/>
      <c r="BK363" s="98" t="s">
        <v>85</v>
      </c>
      <c r="BL363" s="63" t="s">
        <v>85</v>
      </c>
    </row>
    <row r="364" spans="1:64" s="52" customFormat="1" ht="185.25" hidden="1" customHeight="1">
      <c r="A364" s="108">
        <v>1362</v>
      </c>
      <c r="B364" s="139" t="s">
        <v>1730</v>
      </c>
      <c r="C364" s="142" t="s">
        <v>1731</v>
      </c>
      <c r="D364" s="125" t="s">
        <v>224</v>
      </c>
      <c r="E364" s="126" t="s">
        <v>1732</v>
      </c>
      <c r="F364" s="136" t="s">
        <v>77</v>
      </c>
      <c r="G364" s="136" t="s">
        <v>1176</v>
      </c>
      <c r="H364" s="128" t="s">
        <v>79</v>
      </c>
      <c r="I364" s="134" t="s">
        <v>1419</v>
      </c>
      <c r="J364" s="133" t="s">
        <v>1732</v>
      </c>
      <c r="K364" s="134" t="s">
        <v>1021</v>
      </c>
      <c r="L364" s="64"/>
      <c r="M364" s="64" t="s">
        <v>2</v>
      </c>
      <c r="N364" s="130" t="s">
        <v>91</v>
      </c>
      <c r="O364" s="64" t="s">
        <v>85</v>
      </c>
      <c r="P364" s="129" t="str" cm="1">
        <f t="array" ref="P364">_xlfn.TEXTJOIN(", ", TRUE, IF('HABILITADOS Y RECHAZADOS LOTE 1'!$Q364:$AN364="SI", 'HABILITADOS Y RECHAZADOS LOTE 1'!$Q$2:$AN$2, ""))</f>
        <v>Alimentos nativos, Huevos, Cereales y derivados, Alimentos manufacturados, Conservas de frutas/ hortalizas/ leguminosas, Especias y derivados, Frutas frescas, Fruta procesada, Amasijos, Galletas, Productos de panificación, Grasas, aceites y derivados, Lácteos no fermentados, Lácteos fermentados, Quesos, Productos azucarados, Verduras, hortalizas y derivados, Bebidas</v>
      </c>
      <c r="Q364" s="96" t="s">
        <v>2</v>
      </c>
      <c r="R364" s="96" t="s">
        <v>1</v>
      </c>
      <c r="S364" s="96" t="s">
        <v>1</v>
      </c>
      <c r="T364" s="96" t="s">
        <v>2</v>
      </c>
      <c r="U364" s="96" t="s">
        <v>2</v>
      </c>
      <c r="V364" s="96" t="s">
        <v>2</v>
      </c>
      <c r="W364" s="96" t="s">
        <v>1</v>
      </c>
      <c r="X364" s="96" t="s">
        <v>2</v>
      </c>
      <c r="Y364" s="96" t="s">
        <v>2</v>
      </c>
      <c r="Z364" s="96" t="s">
        <v>1</v>
      </c>
      <c r="AA364" s="96" t="s">
        <v>2</v>
      </c>
      <c r="AB364" s="96" t="s">
        <v>2</v>
      </c>
      <c r="AC364" s="96" t="s">
        <v>2</v>
      </c>
      <c r="AD364" s="96" t="s">
        <v>2</v>
      </c>
      <c r="AE364" s="96" t="s">
        <v>2</v>
      </c>
      <c r="AF364" s="96" t="s">
        <v>2</v>
      </c>
      <c r="AG364" s="96" t="s">
        <v>2</v>
      </c>
      <c r="AH364" s="96" t="s">
        <v>2</v>
      </c>
      <c r="AI364" s="96" t="s">
        <v>2</v>
      </c>
      <c r="AJ364" s="96" t="s">
        <v>1</v>
      </c>
      <c r="AK364" s="96" t="s">
        <v>1</v>
      </c>
      <c r="AL364" s="96" t="s">
        <v>2</v>
      </c>
      <c r="AM364" s="96" t="s">
        <v>2</v>
      </c>
      <c r="AN364" s="96" t="s">
        <v>2</v>
      </c>
      <c r="AO364" s="96" t="s">
        <v>1</v>
      </c>
      <c r="AP364" s="96" t="s">
        <v>1</v>
      </c>
      <c r="AQ364" s="96" t="s">
        <v>1</v>
      </c>
      <c r="AR364" s="96" t="s">
        <v>1</v>
      </c>
      <c r="AS364" s="96" t="s">
        <v>1</v>
      </c>
      <c r="AT364" s="96" t="s">
        <v>1</v>
      </c>
      <c r="AU364" s="96" t="s">
        <v>2</v>
      </c>
      <c r="AV364" s="96" t="s">
        <v>1</v>
      </c>
      <c r="AW364" s="96" t="s">
        <v>92</v>
      </c>
      <c r="AX364" s="98">
        <v>6</v>
      </c>
      <c r="AY364" s="98">
        <v>6</v>
      </c>
      <c r="AZ364" s="98">
        <v>0</v>
      </c>
      <c r="BA364" s="98">
        <v>6</v>
      </c>
      <c r="BB364" s="98">
        <v>0</v>
      </c>
      <c r="BC364" s="98">
        <v>10</v>
      </c>
      <c r="BD364" s="98">
        <v>10</v>
      </c>
      <c r="BE364" s="98">
        <v>0</v>
      </c>
      <c r="BF364" s="98">
        <v>0</v>
      </c>
      <c r="BG364" s="98">
        <v>0.25</v>
      </c>
      <c r="BH364" s="98">
        <v>10</v>
      </c>
      <c r="BI364" s="98" cm="1">
        <f t="array" ref="BI364">SUM(IF('HABILITADOS Y RECHAZADOS LOTE 1'!$AX364:$BH364&lt;&gt;"", 'HABILITADOS Y RECHAZADOS LOTE 1'!$AX364:$BH364, 0))</f>
        <v>48.25</v>
      </c>
      <c r="BJ364" s="98" t="s">
        <v>469</v>
      </c>
      <c r="BK364" s="98" t="s">
        <v>85</v>
      </c>
      <c r="BL364" s="63" t="s">
        <v>85</v>
      </c>
    </row>
    <row r="365" spans="1:64" s="52" customFormat="1" ht="177" hidden="1" customHeight="1">
      <c r="A365" s="93">
        <v>1363</v>
      </c>
      <c r="B365" s="143" t="s">
        <v>1140</v>
      </c>
      <c r="C365" s="142" t="s">
        <v>1733</v>
      </c>
      <c r="D365" s="127" t="s">
        <v>224</v>
      </c>
      <c r="E365" s="142" t="s">
        <v>1734</v>
      </c>
      <c r="F365" s="127"/>
      <c r="G365" s="127"/>
      <c r="H365" s="144" t="s">
        <v>83</v>
      </c>
      <c r="I365" s="134" t="s">
        <v>1182</v>
      </c>
      <c r="J365" s="145" t="s">
        <v>1735</v>
      </c>
      <c r="K365" s="143"/>
      <c r="L365" s="64"/>
      <c r="M365" s="64" t="s">
        <v>85</v>
      </c>
      <c r="N365" s="144" t="s">
        <v>83</v>
      </c>
      <c r="O365" s="134" t="s">
        <v>1182</v>
      </c>
      <c r="P365" s="64" t="s">
        <v>85</v>
      </c>
      <c r="Q365" s="96" t="s">
        <v>1</v>
      </c>
      <c r="R365" s="96" t="s">
        <v>1</v>
      </c>
      <c r="S365" s="96" t="s">
        <v>1</v>
      </c>
      <c r="T365" s="96" t="s">
        <v>1</v>
      </c>
      <c r="U365" s="96" t="s">
        <v>1</v>
      </c>
      <c r="V365" s="96" t="s">
        <v>1</v>
      </c>
      <c r="W365" s="96" t="s">
        <v>1</v>
      </c>
      <c r="X365" s="96" t="s">
        <v>1</v>
      </c>
      <c r="Y365" s="96" t="s">
        <v>1</v>
      </c>
      <c r="Z365" s="96" t="s">
        <v>1</v>
      </c>
      <c r="AA365" s="96" t="s">
        <v>1</v>
      </c>
      <c r="AB365" s="96" t="s">
        <v>1</v>
      </c>
      <c r="AC365" s="96" t="s">
        <v>1</v>
      </c>
      <c r="AD365" s="96" t="s">
        <v>1</v>
      </c>
      <c r="AE365" s="96" t="s">
        <v>1</v>
      </c>
      <c r="AF365" s="96" t="s">
        <v>1</v>
      </c>
      <c r="AG365" s="96" t="s">
        <v>1</v>
      </c>
      <c r="AH365" s="96" t="s">
        <v>1</v>
      </c>
      <c r="AI365" s="96" t="s">
        <v>1</v>
      </c>
      <c r="AJ365" s="96" t="s">
        <v>1</v>
      </c>
      <c r="AK365" s="96" t="s">
        <v>1</v>
      </c>
      <c r="AL365" s="96" t="s">
        <v>1</v>
      </c>
      <c r="AM365" s="96" t="s">
        <v>1</v>
      </c>
      <c r="AN365" s="96" t="s">
        <v>1</v>
      </c>
      <c r="AO365" s="96"/>
      <c r="AP365" s="96"/>
      <c r="AQ365" s="96"/>
      <c r="AR365" s="96"/>
      <c r="AS365" s="96"/>
      <c r="AT365" s="96"/>
      <c r="AU365" s="96"/>
      <c r="AV365" s="96"/>
      <c r="AW365" s="96" t="s">
        <v>650</v>
      </c>
      <c r="AX365" s="98"/>
      <c r="AY365" s="98"/>
      <c r="AZ365" s="98"/>
      <c r="BA365" s="98"/>
      <c r="BB365" s="98"/>
      <c r="BC365" s="98"/>
      <c r="BD365" s="98"/>
      <c r="BE365" s="98"/>
      <c r="BF365" s="98"/>
      <c r="BG365" s="98"/>
      <c r="BH365" s="98"/>
      <c r="BI365" s="98" cm="1">
        <f t="array" ref="BI365">SUM(IF('HABILITADOS Y RECHAZADOS LOTE 1'!$AX365:$BH365&lt;&gt;"", 'HABILITADOS Y RECHAZADOS LOTE 1'!$AX365:$BH365, 0))</f>
        <v>0</v>
      </c>
      <c r="BJ365" s="98" t="s">
        <v>784</v>
      </c>
      <c r="BK365" s="98" t="s">
        <v>85</v>
      </c>
      <c r="BL365" s="63" t="s">
        <v>85</v>
      </c>
    </row>
    <row r="366" spans="1:64" s="52" customFormat="1" ht="156" hidden="1" customHeight="1">
      <c r="A366" s="93">
        <v>1364</v>
      </c>
      <c r="B366" s="143" t="s">
        <v>1736</v>
      </c>
      <c r="C366" s="142" t="s">
        <v>1737</v>
      </c>
      <c r="D366" s="127" t="s">
        <v>89</v>
      </c>
      <c r="E366" s="142" t="s">
        <v>1738</v>
      </c>
      <c r="F366" s="127"/>
      <c r="G366" s="127"/>
      <c r="H366" s="144" t="s">
        <v>83</v>
      </c>
      <c r="I366" s="134" t="s">
        <v>1182</v>
      </c>
      <c r="J366" s="133" t="s">
        <v>1738</v>
      </c>
      <c r="K366" s="143"/>
      <c r="L366" s="64"/>
      <c r="M366" s="64" t="s">
        <v>85</v>
      </c>
      <c r="N366" s="144" t="s">
        <v>83</v>
      </c>
      <c r="O366" s="134" t="s">
        <v>1182</v>
      </c>
      <c r="P366" s="64" t="s">
        <v>85</v>
      </c>
      <c r="Q366" s="96" t="s">
        <v>1</v>
      </c>
      <c r="R366" s="96" t="s">
        <v>1</v>
      </c>
      <c r="S366" s="96" t="s">
        <v>1</v>
      </c>
      <c r="T366" s="96" t="s">
        <v>1</v>
      </c>
      <c r="U366" s="96" t="s">
        <v>1</v>
      </c>
      <c r="V366" s="96" t="s">
        <v>1</v>
      </c>
      <c r="W366" s="96" t="s">
        <v>1</v>
      </c>
      <c r="X366" s="96" t="s">
        <v>1</v>
      </c>
      <c r="Y366" s="96" t="s">
        <v>1</v>
      </c>
      <c r="Z366" s="96" t="s">
        <v>1</v>
      </c>
      <c r="AA366" s="96" t="s">
        <v>1</v>
      </c>
      <c r="AB366" s="96" t="s">
        <v>1</v>
      </c>
      <c r="AC366" s="96" t="s">
        <v>1</v>
      </c>
      <c r="AD366" s="96" t="s">
        <v>1</v>
      </c>
      <c r="AE366" s="96" t="s">
        <v>1</v>
      </c>
      <c r="AF366" s="96" t="s">
        <v>1</v>
      </c>
      <c r="AG366" s="96" t="s">
        <v>1</v>
      </c>
      <c r="AH366" s="96" t="s">
        <v>1</v>
      </c>
      <c r="AI366" s="96" t="s">
        <v>1</v>
      </c>
      <c r="AJ366" s="96" t="s">
        <v>1</v>
      </c>
      <c r="AK366" s="96" t="s">
        <v>1</v>
      </c>
      <c r="AL366" s="96" t="s">
        <v>1</v>
      </c>
      <c r="AM366" s="96" t="s">
        <v>1</v>
      </c>
      <c r="AN366" s="96" t="s">
        <v>1</v>
      </c>
      <c r="AO366" s="96"/>
      <c r="AP366" s="96"/>
      <c r="AQ366" s="96"/>
      <c r="AR366" s="96"/>
      <c r="AS366" s="96"/>
      <c r="AT366" s="96"/>
      <c r="AU366" s="96"/>
      <c r="AV366" s="96"/>
      <c r="AW366" s="96" t="s">
        <v>650</v>
      </c>
      <c r="AX366" s="98"/>
      <c r="AY366" s="98"/>
      <c r="AZ366" s="98"/>
      <c r="BA366" s="98"/>
      <c r="BB366" s="98"/>
      <c r="BC366" s="98"/>
      <c r="BD366" s="98"/>
      <c r="BE366" s="98"/>
      <c r="BF366" s="98"/>
      <c r="BG366" s="98"/>
      <c r="BH366" s="98"/>
      <c r="BI366" s="98" cm="1">
        <f t="array" ref="BI366">SUM(IF('HABILITADOS Y RECHAZADOS LOTE 1'!$AX366:$BH366&lt;&gt;"", 'HABILITADOS Y RECHAZADOS LOTE 1'!$AX366:$BH366, 0))</f>
        <v>0</v>
      </c>
      <c r="BJ366" s="98" t="s">
        <v>784</v>
      </c>
      <c r="BK366" s="98" t="s">
        <v>85</v>
      </c>
      <c r="BL366" s="63" t="s">
        <v>85</v>
      </c>
    </row>
    <row r="367" spans="1:64" s="52" customFormat="1" ht="175.5" hidden="1" customHeight="1">
      <c r="A367" s="93">
        <v>1365</v>
      </c>
      <c r="B367" s="134" t="s">
        <v>1195</v>
      </c>
      <c r="C367" s="142" t="s">
        <v>1739</v>
      </c>
      <c r="D367" s="127" t="s">
        <v>89</v>
      </c>
      <c r="E367" s="142" t="s">
        <v>1740</v>
      </c>
      <c r="F367" s="127"/>
      <c r="G367" s="127"/>
      <c r="H367" s="144" t="s">
        <v>83</v>
      </c>
      <c r="I367" s="134" t="s">
        <v>1182</v>
      </c>
      <c r="J367" s="133" t="s">
        <v>1741</v>
      </c>
      <c r="K367" s="143"/>
      <c r="L367" s="64"/>
      <c r="M367" s="64" t="s">
        <v>85</v>
      </c>
      <c r="N367" s="144" t="s">
        <v>83</v>
      </c>
      <c r="O367" s="134" t="s">
        <v>1182</v>
      </c>
      <c r="P367" s="64" t="s">
        <v>85</v>
      </c>
      <c r="Q367" s="96" t="s">
        <v>1</v>
      </c>
      <c r="R367" s="96" t="s">
        <v>1</v>
      </c>
      <c r="S367" s="96" t="s">
        <v>1</v>
      </c>
      <c r="T367" s="96" t="s">
        <v>1</v>
      </c>
      <c r="U367" s="96" t="s">
        <v>1</v>
      </c>
      <c r="V367" s="96" t="s">
        <v>1</v>
      </c>
      <c r="W367" s="96" t="s">
        <v>1</v>
      </c>
      <c r="X367" s="96" t="s">
        <v>1</v>
      </c>
      <c r="Y367" s="96" t="s">
        <v>1</v>
      </c>
      <c r="Z367" s="96" t="s">
        <v>1</v>
      </c>
      <c r="AA367" s="96" t="s">
        <v>1</v>
      </c>
      <c r="AB367" s="96" t="s">
        <v>1</v>
      </c>
      <c r="AC367" s="96" t="s">
        <v>1</v>
      </c>
      <c r="AD367" s="96" t="s">
        <v>1</v>
      </c>
      <c r="AE367" s="96" t="s">
        <v>1</v>
      </c>
      <c r="AF367" s="96" t="s">
        <v>1</v>
      </c>
      <c r="AG367" s="96" t="s">
        <v>1</v>
      </c>
      <c r="AH367" s="96" t="s">
        <v>1</v>
      </c>
      <c r="AI367" s="96" t="s">
        <v>1</v>
      </c>
      <c r="AJ367" s="96" t="s">
        <v>1</v>
      </c>
      <c r="AK367" s="96" t="s">
        <v>1</v>
      </c>
      <c r="AL367" s="96" t="s">
        <v>1</v>
      </c>
      <c r="AM367" s="96" t="s">
        <v>1</v>
      </c>
      <c r="AN367" s="96" t="s">
        <v>1</v>
      </c>
      <c r="AO367" s="96"/>
      <c r="AP367" s="96"/>
      <c r="AQ367" s="96"/>
      <c r="AR367" s="96"/>
      <c r="AS367" s="96"/>
      <c r="AT367" s="96"/>
      <c r="AU367" s="96"/>
      <c r="AV367" s="96"/>
      <c r="AW367" s="96" t="s">
        <v>650</v>
      </c>
      <c r="AX367" s="98"/>
      <c r="AY367" s="98"/>
      <c r="AZ367" s="98"/>
      <c r="BA367" s="98"/>
      <c r="BB367" s="98"/>
      <c r="BC367" s="98"/>
      <c r="BD367" s="98"/>
      <c r="BE367" s="98"/>
      <c r="BF367" s="98"/>
      <c r="BG367" s="98"/>
      <c r="BH367" s="98"/>
      <c r="BI367" s="98" cm="1">
        <f t="array" ref="BI367">SUM(IF('HABILITADOS Y RECHAZADOS LOTE 1'!$AX367:$BH367&lt;&gt;"", 'HABILITADOS Y RECHAZADOS LOTE 1'!$AX367:$BH367, 0))</f>
        <v>0</v>
      </c>
      <c r="BJ367" s="98" t="s">
        <v>784</v>
      </c>
      <c r="BK367" s="98" t="s">
        <v>85</v>
      </c>
      <c r="BL367" s="63" t="s">
        <v>85</v>
      </c>
    </row>
    <row r="368" spans="1:64" s="52" customFormat="1" ht="57" hidden="1" customHeight="1">
      <c r="A368" s="93">
        <v>1366</v>
      </c>
      <c r="B368" s="143" t="s">
        <v>1742</v>
      </c>
      <c r="C368" s="124" t="s">
        <v>1743</v>
      </c>
      <c r="D368" s="125" t="s">
        <v>224</v>
      </c>
      <c r="E368" s="126" t="s">
        <v>1744</v>
      </c>
      <c r="F368" s="127" t="s">
        <v>77</v>
      </c>
      <c r="G368" s="127" t="s">
        <v>78</v>
      </c>
      <c r="H368" s="128" t="s">
        <v>79</v>
      </c>
      <c r="I368" s="129" t="s">
        <v>97</v>
      </c>
      <c r="J368" s="64" t="s">
        <v>1744</v>
      </c>
      <c r="K368" s="129" t="s">
        <v>477</v>
      </c>
      <c r="L368" s="64" t="s">
        <v>1</v>
      </c>
      <c r="M368" s="64" t="s">
        <v>2</v>
      </c>
      <c r="N368" s="130" t="s">
        <v>91</v>
      </c>
      <c r="O368" s="64" t="s">
        <v>85</v>
      </c>
      <c r="P368" s="129" t="str" cm="1">
        <f t="array" ref="P368">_xlfn.TEXTJOIN(", ", TRUE, IF('HABILITADOS Y RECHAZADOS LOTE 1'!$Q368:$AN368="SI",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68" s="96" t="s">
        <v>2</v>
      </c>
      <c r="R368" s="96" t="s">
        <v>2</v>
      </c>
      <c r="S368" s="96" t="s">
        <v>2</v>
      </c>
      <c r="T368" s="96" t="s">
        <v>2</v>
      </c>
      <c r="U368" s="96" t="s">
        <v>2</v>
      </c>
      <c r="V368" s="96" t="s">
        <v>2</v>
      </c>
      <c r="W368" s="96" t="s">
        <v>2</v>
      </c>
      <c r="X368" s="96" t="s">
        <v>2</v>
      </c>
      <c r="Y368" s="96" t="s">
        <v>2</v>
      </c>
      <c r="Z368" s="96" t="s">
        <v>2</v>
      </c>
      <c r="AA368" s="96" t="s">
        <v>2</v>
      </c>
      <c r="AB368" s="96" t="s">
        <v>2</v>
      </c>
      <c r="AC368" s="96" t="s">
        <v>2</v>
      </c>
      <c r="AD368" s="96" t="s">
        <v>2</v>
      </c>
      <c r="AE368" s="96" t="s">
        <v>2</v>
      </c>
      <c r="AF368" s="96" t="s">
        <v>2</v>
      </c>
      <c r="AG368" s="96" t="s">
        <v>2</v>
      </c>
      <c r="AH368" s="96" t="s">
        <v>2</v>
      </c>
      <c r="AI368" s="96" t="s">
        <v>2</v>
      </c>
      <c r="AJ368" s="96" t="s">
        <v>2</v>
      </c>
      <c r="AK368" s="96" t="s">
        <v>2</v>
      </c>
      <c r="AL368" s="96" t="s">
        <v>2</v>
      </c>
      <c r="AM368" s="96" t="s">
        <v>2</v>
      </c>
      <c r="AN368" s="96" t="s">
        <v>2</v>
      </c>
      <c r="AO368" s="96" t="s">
        <v>1</v>
      </c>
      <c r="AP368" s="96" t="s">
        <v>1</v>
      </c>
      <c r="AQ368" s="96" t="s">
        <v>1</v>
      </c>
      <c r="AR368" s="96" t="s">
        <v>1</v>
      </c>
      <c r="AS368" s="96" t="s">
        <v>1</v>
      </c>
      <c r="AT368" s="96" t="s">
        <v>2</v>
      </c>
      <c r="AU368" s="96" t="s">
        <v>2</v>
      </c>
      <c r="AV368" s="96" t="s">
        <v>1</v>
      </c>
      <c r="AW368" s="96" t="s">
        <v>99</v>
      </c>
      <c r="AX368" s="98">
        <v>0</v>
      </c>
      <c r="AY368" s="98">
        <v>0</v>
      </c>
      <c r="AZ368" s="98">
        <v>0</v>
      </c>
      <c r="BA368" s="98">
        <v>0</v>
      </c>
      <c r="BB368" s="98">
        <v>0</v>
      </c>
      <c r="BC368" s="98">
        <v>0</v>
      </c>
      <c r="BD368" s="98">
        <v>0</v>
      </c>
      <c r="BE368" s="98">
        <v>0</v>
      </c>
      <c r="BF368" s="98">
        <v>0.25</v>
      </c>
      <c r="BG368" s="98">
        <v>0.25</v>
      </c>
      <c r="BH368" s="98">
        <v>0</v>
      </c>
      <c r="BI368" s="98" cm="1">
        <f t="array" ref="BI368">SUM(IF('HABILITADOS Y RECHAZADOS LOTE 1'!$AX368:$BH368&lt;&gt;"", 'HABILITADOS Y RECHAZADOS LOTE 1'!$AX368:$BH368, 0))</f>
        <v>0.5</v>
      </c>
      <c r="BJ368" s="98" t="s">
        <v>313</v>
      </c>
      <c r="BK368" s="98" t="s">
        <v>85</v>
      </c>
      <c r="BL368" s="63" t="s">
        <v>85</v>
      </c>
    </row>
    <row r="369" spans="1:64" s="52" customFormat="1" ht="71.25" hidden="1" customHeight="1">
      <c r="A369" s="93">
        <v>1367</v>
      </c>
      <c r="B369" s="143" t="s">
        <v>1745</v>
      </c>
      <c r="C369" s="124" t="s">
        <v>1746</v>
      </c>
      <c r="D369" s="125" t="s">
        <v>224</v>
      </c>
      <c r="E369" s="126" t="s">
        <v>1747</v>
      </c>
      <c r="F369" s="127" t="s">
        <v>77</v>
      </c>
      <c r="G369" s="127" t="s">
        <v>77</v>
      </c>
      <c r="H369" s="128" t="s">
        <v>79</v>
      </c>
      <c r="I369" s="129" t="s">
        <v>1748</v>
      </c>
      <c r="J369" s="64" t="s">
        <v>1747</v>
      </c>
      <c r="K369" s="134" t="s">
        <v>1749</v>
      </c>
      <c r="L369" s="64" t="s">
        <v>1</v>
      </c>
      <c r="M369" s="64" t="s">
        <v>2</v>
      </c>
      <c r="N369" s="130" t="s">
        <v>91</v>
      </c>
      <c r="O369" s="64" t="s">
        <v>85</v>
      </c>
      <c r="P369" s="129" t="str" cm="1">
        <f t="array" ref="P369">_xlfn.TEXTJOIN(", ", TRUE, IF('HABILITADOS Y RECHAZADOS LOTE 1'!$Q369:$AN369="SI",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69" s="96" t="s">
        <v>2</v>
      </c>
      <c r="R369" s="96" t="s">
        <v>2</v>
      </c>
      <c r="S369" s="96" t="s">
        <v>2</v>
      </c>
      <c r="T369" s="96" t="s">
        <v>2</v>
      </c>
      <c r="U369" s="96" t="s">
        <v>2</v>
      </c>
      <c r="V369" s="96" t="s">
        <v>2</v>
      </c>
      <c r="W369" s="96" t="s">
        <v>2</v>
      </c>
      <c r="X369" s="96" t="s">
        <v>2</v>
      </c>
      <c r="Y369" s="96" t="s">
        <v>2</v>
      </c>
      <c r="Z369" s="96" t="s">
        <v>2</v>
      </c>
      <c r="AA369" s="96" t="s">
        <v>2</v>
      </c>
      <c r="AB369" s="96" t="s">
        <v>2</v>
      </c>
      <c r="AC369" s="96" t="s">
        <v>2</v>
      </c>
      <c r="AD369" s="96" t="s">
        <v>2</v>
      </c>
      <c r="AE369" s="96" t="s">
        <v>2</v>
      </c>
      <c r="AF369" s="96" t="s">
        <v>2</v>
      </c>
      <c r="AG369" s="96" t="s">
        <v>2</v>
      </c>
      <c r="AH369" s="96" t="s">
        <v>2</v>
      </c>
      <c r="AI369" s="96" t="s">
        <v>2</v>
      </c>
      <c r="AJ369" s="96" t="s">
        <v>2</v>
      </c>
      <c r="AK369" s="96" t="s">
        <v>2</v>
      </c>
      <c r="AL369" s="96" t="s">
        <v>2</v>
      </c>
      <c r="AM369" s="96" t="s">
        <v>2</v>
      </c>
      <c r="AN369" s="96" t="s">
        <v>2</v>
      </c>
      <c r="AO369" s="96" t="s">
        <v>1</v>
      </c>
      <c r="AP369" s="96" t="s">
        <v>1</v>
      </c>
      <c r="AQ369" s="96" t="s">
        <v>1</v>
      </c>
      <c r="AR369" s="96" t="s">
        <v>1</v>
      </c>
      <c r="AS369" s="96" t="s">
        <v>1</v>
      </c>
      <c r="AT369" s="96" t="s">
        <v>2</v>
      </c>
      <c r="AU369" s="96" t="s">
        <v>2</v>
      </c>
      <c r="AV369" s="96" t="s">
        <v>1</v>
      </c>
      <c r="AW369" s="96" t="s">
        <v>99</v>
      </c>
      <c r="AX369" s="98">
        <v>0</v>
      </c>
      <c r="AY369" s="98">
        <v>0</v>
      </c>
      <c r="AZ369" s="98">
        <v>0</v>
      </c>
      <c r="BA369" s="98">
        <v>0</v>
      </c>
      <c r="BB369" s="98">
        <v>0</v>
      </c>
      <c r="BC369" s="98">
        <v>0</v>
      </c>
      <c r="BD369" s="98">
        <v>0</v>
      </c>
      <c r="BE369" s="98">
        <v>0</v>
      </c>
      <c r="BF369" s="98">
        <v>0.25</v>
      </c>
      <c r="BG369" s="98">
        <v>0.25</v>
      </c>
      <c r="BH369" s="98">
        <v>0</v>
      </c>
      <c r="BI369" s="98" cm="1">
        <f t="array" ref="BI369">SUM(IF('HABILITADOS Y RECHAZADOS LOTE 1'!$AX369:$BH369&lt;&gt;"", 'HABILITADOS Y RECHAZADOS LOTE 1'!$AX369:$BH369, 0))</f>
        <v>0.5</v>
      </c>
      <c r="BJ369" s="98" t="s">
        <v>313</v>
      </c>
      <c r="BK369" s="98" t="s">
        <v>85</v>
      </c>
      <c r="BL369" s="63" t="s">
        <v>85</v>
      </c>
    </row>
    <row r="370" spans="1:64" s="52" customFormat="1" ht="128.25" hidden="1" customHeight="1">
      <c r="A370" s="93">
        <v>1368</v>
      </c>
      <c r="B370" s="134" t="s">
        <v>1195</v>
      </c>
      <c r="C370" s="142" t="s">
        <v>1750</v>
      </c>
      <c r="D370" s="127" t="s">
        <v>89</v>
      </c>
      <c r="E370" s="142" t="s">
        <v>1751</v>
      </c>
      <c r="F370" s="127"/>
      <c r="G370" s="127"/>
      <c r="H370" s="144" t="s">
        <v>83</v>
      </c>
      <c r="I370" s="134" t="s">
        <v>1182</v>
      </c>
      <c r="J370" s="133" t="s">
        <v>1752</v>
      </c>
      <c r="K370" s="143"/>
      <c r="L370" s="64"/>
      <c r="M370" s="64" t="s">
        <v>85</v>
      </c>
      <c r="N370" s="144" t="s">
        <v>83</v>
      </c>
      <c r="O370" s="134" t="s">
        <v>1182</v>
      </c>
      <c r="P370" s="64" t="s">
        <v>85</v>
      </c>
      <c r="Q370" s="96" t="s">
        <v>1</v>
      </c>
      <c r="R370" s="96" t="s">
        <v>1</v>
      </c>
      <c r="S370" s="96" t="s">
        <v>1</v>
      </c>
      <c r="T370" s="96" t="s">
        <v>1</v>
      </c>
      <c r="U370" s="96" t="s">
        <v>1</v>
      </c>
      <c r="V370" s="96" t="s">
        <v>1</v>
      </c>
      <c r="W370" s="96" t="s">
        <v>1</v>
      </c>
      <c r="X370" s="96" t="s">
        <v>1</v>
      </c>
      <c r="Y370" s="96" t="s">
        <v>1</v>
      </c>
      <c r="Z370" s="96" t="s">
        <v>1</v>
      </c>
      <c r="AA370" s="96" t="s">
        <v>1</v>
      </c>
      <c r="AB370" s="96" t="s">
        <v>1</v>
      </c>
      <c r="AC370" s="96" t="s">
        <v>1</v>
      </c>
      <c r="AD370" s="96" t="s">
        <v>1</v>
      </c>
      <c r="AE370" s="96" t="s">
        <v>1</v>
      </c>
      <c r="AF370" s="96" t="s">
        <v>1</v>
      </c>
      <c r="AG370" s="96" t="s">
        <v>1</v>
      </c>
      <c r="AH370" s="96" t="s">
        <v>1</v>
      </c>
      <c r="AI370" s="96" t="s">
        <v>1</v>
      </c>
      <c r="AJ370" s="96" t="s">
        <v>1</v>
      </c>
      <c r="AK370" s="96" t="s">
        <v>1</v>
      </c>
      <c r="AL370" s="96" t="s">
        <v>1</v>
      </c>
      <c r="AM370" s="96" t="s">
        <v>1</v>
      </c>
      <c r="AN370" s="96" t="s">
        <v>1</v>
      </c>
      <c r="AO370" s="96"/>
      <c r="AP370" s="96"/>
      <c r="AQ370" s="96"/>
      <c r="AR370" s="96"/>
      <c r="AS370" s="96"/>
      <c r="AT370" s="96"/>
      <c r="AU370" s="96"/>
      <c r="AV370" s="96"/>
      <c r="AW370" s="96" t="s">
        <v>650</v>
      </c>
      <c r="AX370" s="98"/>
      <c r="AY370" s="98"/>
      <c r="AZ370" s="98"/>
      <c r="BA370" s="98"/>
      <c r="BB370" s="98"/>
      <c r="BC370" s="98"/>
      <c r="BD370" s="98"/>
      <c r="BE370" s="98"/>
      <c r="BF370" s="98"/>
      <c r="BG370" s="98"/>
      <c r="BH370" s="98"/>
      <c r="BI370" s="98" cm="1">
        <f t="array" ref="BI370">SUM(IF('HABILITADOS Y RECHAZADOS LOTE 1'!$AX370:$BH370&lt;&gt;"", 'HABILITADOS Y RECHAZADOS LOTE 1'!$AX370:$BH370, 0))</f>
        <v>0</v>
      </c>
      <c r="BJ370" s="98" t="s">
        <v>784</v>
      </c>
      <c r="BK370" s="98" t="s">
        <v>85</v>
      </c>
      <c r="BL370" s="63" t="s">
        <v>85</v>
      </c>
    </row>
    <row r="371" spans="1:64" s="52" customFormat="1" ht="185.25" hidden="1" customHeight="1">
      <c r="A371" s="93">
        <v>1369</v>
      </c>
      <c r="B371" s="143" t="s">
        <v>1753</v>
      </c>
      <c r="C371" s="124" t="s">
        <v>1754</v>
      </c>
      <c r="D371" s="125" t="s">
        <v>224</v>
      </c>
      <c r="E371" s="126" t="s">
        <v>1755</v>
      </c>
      <c r="F371" s="133" t="s">
        <v>78</v>
      </c>
      <c r="G371" s="133" t="s">
        <v>77</v>
      </c>
      <c r="H371" s="128" t="s">
        <v>79</v>
      </c>
      <c r="I371" s="129" t="s">
        <v>209</v>
      </c>
      <c r="J371" s="64" t="s">
        <v>1755</v>
      </c>
      <c r="K371" s="129" t="s">
        <v>1756</v>
      </c>
      <c r="L371" s="64" t="s">
        <v>1</v>
      </c>
      <c r="M371" s="64" t="s">
        <v>2</v>
      </c>
      <c r="N371" s="130" t="s">
        <v>91</v>
      </c>
      <c r="O371" s="64" t="s">
        <v>85</v>
      </c>
      <c r="P371" s="129" t="str" cm="1">
        <f t="array" ref="P371">_xlfn.TEXTJOIN(", ", TRUE, IF('HABILITADOS Y RECHAZADOS LOTE 1'!$Q371:$AN371="SI", 'HABILITADOS Y RECHAZADOS LOTE 1'!$Q$2:$AN$2, ""))</f>
        <v>Cereales y derivados</v>
      </c>
      <c r="Q371" s="96" t="s">
        <v>1</v>
      </c>
      <c r="R371" s="96" t="s">
        <v>1</v>
      </c>
      <c r="S371" s="96" t="s">
        <v>1</v>
      </c>
      <c r="T371" s="96" t="s">
        <v>1</v>
      </c>
      <c r="U371" s="96" t="s">
        <v>2</v>
      </c>
      <c r="V371" s="96" t="s">
        <v>1</v>
      </c>
      <c r="W371" s="96" t="s">
        <v>1</v>
      </c>
      <c r="X371" s="96" t="s">
        <v>1</v>
      </c>
      <c r="Y371" s="96" t="s">
        <v>1</v>
      </c>
      <c r="Z371" s="96" t="s">
        <v>1</v>
      </c>
      <c r="AA371" s="96" t="s">
        <v>1</v>
      </c>
      <c r="AB371" s="96" t="s">
        <v>1</v>
      </c>
      <c r="AC371" s="96" t="s">
        <v>1</v>
      </c>
      <c r="AD371" s="96" t="s">
        <v>1</v>
      </c>
      <c r="AE371" s="96" t="s">
        <v>1</v>
      </c>
      <c r="AF371" s="96" t="s">
        <v>1</v>
      </c>
      <c r="AG371" s="96" t="s">
        <v>1</v>
      </c>
      <c r="AH371" s="96" t="s">
        <v>1</v>
      </c>
      <c r="AI371" s="96" t="s">
        <v>1</v>
      </c>
      <c r="AJ371" s="96" t="s">
        <v>1</v>
      </c>
      <c r="AK371" s="96" t="s">
        <v>1</v>
      </c>
      <c r="AL371" s="96" t="s">
        <v>1</v>
      </c>
      <c r="AM371" s="96" t="s">
        <v>1</v>
      </c>
      <c r="AN371" s="96" t="s">
        <v>1</v>
      </c>
      <c r="AO371" s="96" t="s">
        <v>1</v>
      </c>
      <c r="AP371" s="96" t="s">
        <v>1</v>
      </c>
      <c r="AQ371" s="96" t="s">
        <v>1</v>
      </c>
      <c r="AR371" s="96" t="s">
        <v>1</v>
      </c>
      <c r="AS371" s="96" t="s">
        <v>1</v>
      </c>
      <c r="AT371" s="96" t="s">
        <v>1</v>
      </c>
      <c r="AU371" s="96" t="s">
        <v>2</v>
      </c>
      <c r="AV371" s="96" t="s">
        <v>1</v>
      </c>
      <c r="AW371" s="96" t="s">
        <v>92</v>
      </c>
      <c r="AX371" s="98">
        <v>0</v>
      </c>
      <c r="AY371" s="98">
        <v>0</v>
      </c>
      <c r="AZ371" s="98">
        <v>0</v>
      </c>
      <c r="BA371" s="98">
        <v>0</v>
      </c>
      <c r="BB371" s="98">
        <v>0</v>
      </c>
      <c r="BC371" s="98">
        <v>0</v>
      </c>
      <c r="BD371" s="98">
        <v>0</v>
      </c>
      <c r="BE371" s="98">
        <v>0</v>
      </c>
      <c r="BF371" s="98">
        <v>0</v>
      </c>
      <c r="BG371" s="98">
        <v>0.25</v>
      </c>
      <c r="BH371" s="98">
        <v>0</v>
      </c>
      <c r="BI371" s="98" cm="1">
        <f t="array" ref="BI371">SUM(IF('HABILITADOS Y RECHAZADOS LOTE 1'!$AX371:$BH371&lt;&gt;"", 'HABILITADOS Y RECHAZADOS LOTE 1'!$AX371:$BH371, 0))</f>
        <v>0.25</v>
      </c>
      <c r="BJ371" s="98" t="s">
        <v>176</v>
      </c>
      <c r="BK371" s="98" t="s">
        <v>85</v>
      </c>
      <c r="BL371" s="63" t="s">
        <v>85</v>
      </c>
    </row>
    <row r="372" spans="1:64" s="52" customFormat="1" ht="296.25" hidden="1" customHeight="1">
      <c r="A372" s="93">
        <v>1370</v>
      </c>
      <c r="B372" s="143" t="s">
        <v>1374</v>
      </c>
      <c r="C372" s="124" t="s">
        <v>1757</v>
      </c>
      <c r="D372" s="125" t="s">
        <v>224</v>
      </c>
      <c r="E372" s="126" t="s">
        <v>1758</v>
      </c>
      <c r="F372" s="127" t="s">
        <v>77</v>
      </c>
      <c r="G372" s="127" t="s">
        <v>77</v>
      </c>
      <c r="H372" s="128" t="s">
        <v>79</v>
      </c>
      <c r="I372" s="129" t="s">
        <v>1759</v>
      </c>
      <c r="J372" s="64" t="s">
        <v>1758</v>
      </c>
      <c r="K372" s="129" t="s">
        <v>1760</v>
      </c>
      <c r="L372" s="64" t="s">
        <v>1</v>
      </c>
      <c r="M372" s="64" t="s">
        <v>2</v>
      </c>
      <c r="N372" s="130" t="s">
        <v>91</v>
      </c>
      <c r="O372" s="64" t="s">
        <v>85</v>
      </c>
      <c r="P372" s="129" t="str" cm="1">
        <f t="array" ref="P372">_xlfn.TEXTJOIN(", ", TRUE, IF('HABILITADOS Y RECHAZADOS LOTE 1'!$Q372:$AN372="SI",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72" s="96" t="s">
        <v>2</v>
      </c>
      <c r="R372" s="96" t="s">
        <v>2</v>
      </c>
      <c r="S372" s="96" t="s">
        <v>2</v>
      </c>
      <c r="T372" s="96" t="s">
        <v>2</v>
      </c>
      <c r="U372" s="96" t="s">
        <v>2</v>
      </c>
      <c r="V372" s="96" t="s">
        <v>2</v>
      </c>
      <c r="W372" s="96" t="s">
        <v>2</v>
      </c>
      <c r="X372" s="96" t="s">
        <v>2</v>
      </c>
      <c r="Y372" s="96" t="s">
        <v>2</v>
      </c>
      <c r="Z372" s="96" t="s">
        <v>2</v>
      </c>
      <c r="AA372" s="96" t="s">
        <v>2</v>
      </c>
      <c r="AB372" s="96" t="s">
        <v>2</v>
      </c>
      <c r="AC372" s="96" t="s">
        <v>2</v>
      </c>
      <c r="AD372" s="96" t="s">
        <v>2</v>
      </c>
      <c r="AE372" s="96" t="s">
        <v>2</v>
      </c>
      <c r="AF372" s="96" t="s">
        <v>2</v>
      </c>
      <c r="AG372" s="96" t="s">
        <v>2</v>
      </c>
      <c r="AH372" s="96" t="s">
        <v>2</v>
      </c>
      <c r="AI372" s="96" t="s">
        <v>2</v>
      </c>
      <c r="AJ372" s="96" t="s">
        <v>2</v>
      </c>
      <c r="AK372" s="96" t="s">
        <v>2</v>
      </c>
      <c r="AL372" s="96" t="s">
        <v>2</v>
      </c>
      <c r="AM372" s="96" t="s">
        <v>2</v>
      </c>
      <c r="AN372" s="96" t="s">
        <v>2</v>
      </c>
      <c r="AO372" s="96" t="s">
        <v>1</v>
      </c>
      <c r="AP372" s="96" t="s">
        <v>1</v>
      </c>
      <c r="AQ372" s="96" t="s">
        <v>1</v>
      </c>
      <c r="AR372" s="96" t="s">
        <v>1</v>
      </c>
      <c r="AS372" s="96" t="s">
        <v>1</v>
      </c>
      <c r="AT372" s="96" t="s">
        <v>1</v>
      </c>
      <c r="AU372" s="96" t="s">
        <v>2</v>
      </c>
      <c r="AV372" s="96" t="s">
        <v>1</v>
      </c>
      <c r="AW372" s="96" t="s">
        <v>99</v>
      </c>
      <c r="AX372" s="98">
        <v>0</v>
      </c>
      <c r="AY372" s="98">
        <v>0</v>
      </c>
      <c r="AZ372" s="98">
        <v>0</v>
      </c>
      <c r="BA372" s="98">
        <v>0</v>
      </c>
      <c r="BB372" s="98">
        <v>0</v>
      </c>
      <c r="BC372" s="98">
        <v>0</v>
      </c>
      <c r="BD372" s="98">
        <v>0</v>
      </c>
      <c r="BE372" s="98">
        <v>0</v>
      </c>
      <c r="BF372" s="98">
        <v>0</v>
      </c>
      <c r="BG372" s="98">
        <v>0.25</v>
      </c>
      <c r="BH372" s="98">
        <v>0</v>
      </c>
      <c r="BI372" s="98" cm="1">
        <f t="array" ref="BI372">SUM(IF('HABILITADOS Y RECHAZADOS LOTE 1'!$AX372:$BH372&lt;&gt;"", 'HABILITADOS Y RECHAZADOS LOTE 1'!$AX372:$BH372, 0))</f>
        <v>0.25</v>
      </c>
      <c r="BJ372" s="98" t="s">
        <v>1722</v>
      </c>
      <c r="BK372" s="98" t="s">
        <v>85</v>
      </c>
      <c r="BL372" s="63" t="s">
        <v>85</v>
      </c>
    </row>
    <row r="373" spans="1:64" s="52" customFormat="1" ht="171" hidden="1" customHeight="1">
      <c r="A373" s="93">
        <v>1371</v>
      </c>
      <c r="B373" s="143" t="s">
        <v>1761</v>
      </c>
      <c r="C373" s="124" t="s">
        <v>1762</v>
      </c>
      <c r="D373" s="125" t="s">
        <v>224</v>
      </c>
      <c r="E373" s="130" t="s">
        <v>1763</v>
      </c>
      <c r="F373" s="127" t="s">
        <v>78</v>
      </c>
      <c r="G373" s="127" t="s">
        <v>77</v>
      </c>
      <c r="H373" s="128" t="s">
        <v>79</v>
      </c>
      <c r="I373" s="129" t="s">
        <v>209</v>
      </c>
      <c r="J373" s="64" t="s">
        <v>1763</v>
      </c>
      <c r="K373" s="129" t="s">
        <v>1764</v>
      </c>
      <c r="L373" s="64" t="s">
        <v>1</v>
      </c>
      <c r="M373" s="64" t="s">
        <v>2</v>
      </c>
      <c r="N373" s="130" t="s">
        <v>91</v>
      </c>
      <c r="O373" s="64" t="s">
        <v>85</v>
      </c>
      <c r="P373" s="129" t="str" cm="1">
        <f t="array" ref="P373">_xlfn.TEXTJOIN(", ", TRUE, IF('HABILITADOS Y RECHAZADOS LOTE 1'!$Q373:$AN373="SI", 'HABILITADOS Y RECHAZADOS LOTE 1'!$Q$2:$AN$2, ""))</f>
        <v>Sector defensa, Frutas frescas, Verduras, hortalizas y derivados</v>
      </c>
      <c r="Q373" s="96" t="s">
        <v>1</v>
      </c>
      <c r="R373" s="96" t="s">
        <v>1</v>
      </c>
      <c r="S373" s="96" t="s">
        <v>1</v>
      </c>
      <c r="T373" s="96" t="s">
        <v>1</v>
      </c>
      <c r="U373" s="96" t="s">
        <v>1</v>
      </c>
      <c r="V373" s="96" t="s">
        <v>1</v>
      </c>
      <c r="W373" s="96" t="s">
        <v>1</v>
      </c>
      <c r="X373" s="96" t="s">
        <v>1</v>
      </c>
      <c r="Y373" s="96" t="s">
        <v>1</v>
      </c>
      <c r="Z373" s="96" t="s">
        <v>2</v>
      </c>
      <c r="AA373" s="96" t="s">
        <v>2</v>
      </c>
      <c r="AB373" s="96" t="s">
        <v>1</v>
      </c>
      <c r="AC373" s="96" t="s">
        <v>1</v>
      </c>
      <c r="AD373" s="96" t="s">
        <v>1</v>
      </c>
      <c r="AE373" s="96" t="s">
        <v>1</v>
      </c>
      <c r="AF373" s="96" t="s">
        <v>1</v>
      </c>
      <c r="AG373" s="96" t="s">
        <v>1</v>
      </c>
      <c r="AH373" s="96" t="s">
        <v>1</v>
      </c>
      <c r="AI373" s="96" t="s">
        <v>1</v>
      </c>
      <c r="AJ373" s="96" t="s">
        <v>1</v>
      </c>
      <c r="AK373" s="96" t="s">
        <v>1</v>
      </c>
      <c r="AL373" s="96" t="s">
        <v>1</v>
      </c>
      <c r="AM373" s="96" t="s">
        <v>2</v>
      </c>
      <c r="AN373" s="96" t="s">
        <v>1</v>
      </c>
      <c r="AO373" s="96" t="s">
        <v>2</v>
      </c>
      <c r="AP373" s="96" t="s">
        <v>1</v>
      </c>
      <c r="AQ373" s="96" t="s">
        <v>1</v>
      </c>
      <c r="AR373" s="96" t="s">
        <v>1</v>
      </c>
      <c r="AS373" s="96" t="s">
        <v>1</v>
      </c>
      <c r="AT373" s="96" t="s">
        <v>1</v>
      </c>
      <c r="AU373" s="96" t="s">
        <v>2</v>
      </c>
      <c r="AV373" s="96" t="s">
        <v>1</v>
      </c>
      <c r="AW373" s="96" t="s">
        <v>92</v>
      </c>
      <c r="AX373" s="98">
        <v>0</v>
      </c>
      <c r="AY373" s="98">
        <v>6</v>
      </c>
      <c r="AZ373" s="98">
        <v>0</v>
      </c>
      <c r="BA373" s="98">
        <v>0</v>
      </c>
      <c r="BB373" s="98">
        <v>0</v>
      </c>
      <c r="BC373" s="98">
        <v>0</v>
      </c>
      <c r="BD373" s="98">
        <v>0</v>
      </c>
      <c r="BE373" s="98">
        <v>0</v>
      </c>
      <c r="BF373" s="98">
        <v>0</v>
      </c>
      <c r="BG373" s="98">
        <v>0.25</v>
      </c>
      <c r="BH373" s="98">
        <v>0</v>
      </c>
      <c r="BI373" s="98" cm="1">
        <f t="array" ref="BI373">SUM(IF('HABILITADOS Y RECHAZADOS LOTE 1'!$AX373:$BH373&lt;&gt;"", 'HABILITADOS Y RECHAZADOS LOTE 1'!$AX373:$BH373, 0))</f>
        <v>6.25</v>
      </c>
      <c r="BJ373" s="98" t="s">
        <v>221</v>
      </c>
      <c r="BK373" s="98" t="s">
        <v>85</v>
      </c>
      <c r="BL373" s="63" t="s">
        <v>85</v>
      </c>
    </row>
    <row r="374" spans="1:64" s="52" customFormat="1" ht="356.25" hidden="1" customHeight="1">
      <c r="A374" s="93">
        <v>1372</v>
      </c>
      <c r="B374" s="143" t="s">
        <v>1765</v>
      </c>
      <c r="C374" s="124" t="s">
        <v>1766</v>
      </c>
      <c r="D374" s="125" t="s">
        <v>224</v>
      </c>
      <c r="E374" s="130" t="s">
        <v>1767</v>
      </c>
      <c r="F374" s="127" t="s">
        <v>77</v>
      </c>
      <c r="G374" s="127" t="s">
        <v>78</v>
      </c>
      <c r="H374" s="128" t="s">
        <v>79</v>
      </c>
      <c r="I374" s="129" t="s">
        <v>1768</v>
      </c>
      <c r="J374" s="64" t="s">
        <v>1767</v>
      </c>
      <c r="K374" s="129" t="s">
        <v>1769</v>
      </c>
      <c r="L374" s="64" t="s">
        <v>1</v>
      </c>
      <c r="M374" s="64" t="s">
        <v>2</v>
      </c>
      <c r="N374" s="130" t="s">
        <v>91</v>
      </c>
      <c r="O374" s="64" t="s">
        <v>85</v>
      </c>
      <c r="P374" s="129" t="str" cm="1">
        <f t="array" ref="P374">_xlfn.TEXTJOIN(", ", TRUE, IF('HABILITADOS Y RECHAZADOS LOTE 1'!$Q374:$AN374="SI", 'HABILITADOS Y RECHAZADOS LOTE 1'!$Q$2:$AN$2, ""))</f>
        <v>Galletas, Productos de panificación</v>
      </c>
      <c r="Q374" s="96" t="s">
        <v>1</v>
      </c>
      <c r="R374" s="96" t="s">
        <v>1</v>
      </c>
      <c r="S374" s="96" t="s">
        <v>1</v>
      </c>
      <c r="T374" s="96" t="s">
        <v>1</v>
      </c>
      <c r="U374" s="96" t="s">
        <v>1</v>
      </c>
      <c r="V374" s="96" t="s">
        <v>1</v>
      </c>
      <c r="W374" s="96" t="s">
        <v>1</v>
      </c>
      <c r="X374" s="96" t="s">
        <v>1</v>
      </c>
      <c r="Y374" s="96" t="s">
        <v>1</v>
      </c>
      <c r="Z374" s="96" t="s">
        <v>1</v>
      </c>
      <c r="AA374" s="96" t="s">
        <v>1</v>
      </c>
      <c r="AB374" s="96" t="s">
        <v>1</v>
      </c>
      <c r="AC374" s="96" t="s">
        <v>1</v>
      </c>
      <c r="AD374" s="96" t="s">
        <v>2</v>
      </c>
      <c r="AE374" s="96" t="s">
        <v>2</v>
      </c>
      <c r="AF374" s="96" t="s">
        <v>1</v>
      </c>
      <c r="AG374" s="96" t="s">
        <v>1</v>
      </c>
      <c r="AH374" s="96" t="s">
        <v>1</v>
      </c>
      <c r="AI374" s="96" t="s">
        <v>1</v>
      </c>
      <c r="AJ374" s="96" t="s">
        <v>1</v>
      </c>
      <c r="AK374" s="96" t="s">
        <v>1</v>
      </c>
      <c r="AL374" s="96" t="s">
        <v>1</v>
      </c>
      <c r="AM374" s="96" t="s">
        <v>1</v>
      </c>
      <c r="AN374" s="96" t="s">
        <v>1</v>
      </c>
      <c r="AO374" s="96" t="s">
        <v>1</v>
      </c>
      <c r="AP374" s="96" t="s">
        <v>1</v>
      </c>
      <c r="AQ374" s="96" t="s">
        <v>1</v>
      </c>
      <c r="AR374" s="96" t="s">
        <v>1</v>
      </c>
      <c r="AS374" s="96" t="s">
        <v>1</v>
      </c>
      <c r="AT374" s="96" t="s">
        <v>2</v>
      </c>
      <c r="AU374" s="96" t="s">
        <v>2</v>
      </c>
      <c r="AV374" s="96" t="s">
        <v>1</v>
      </c>
      <c r="AW374" s="96" t="s">
        <v>99</v>
      </c>
      <c r="AX374" s="98">
        <v>0</v>
      </c>
      <c r="AY374" s="98">
        <v>0</v>
      </c>
      <c r="AZ374" s="98">
        <v>0</v>
      </c>
      <c r="BA374" s="98">
        <v>0</v>
      </c>
      <c r="BB374" s="98">
        <v>0</v>
      </c>
      <c r="BC374" s="98">
        <v>0</v>
      </c>
      <c r="BD374" s="98">
        <v>0</v>
      </c>
      <c r="BE374" s="98">
        <v>0</v>
      </c>
      <c r="BF374" s="98">
        <v>0.25</v>
      </c>
      <c r="BG374" s="98">
        <v>0.25</v>
      </c>
      <c r="BH374" s="98">
        <v>0</v>
      </c>
      <c r="BI374" s="98" cm="1">
        <f t="array" ref="BI374">SUM(IF('HABILITADOS Y RECHAZADOS LOTE 1'!$AX374:$BH374&lt;&gt;"", 'HABILITADOS Y RECHAZADOS LOTE 1'!$AX374:$BH374, 0))</f>
        <v>0.5</v>
      </c>
      <c r="BJ374" s="98" t="s">
        <v>1722</v>
      </c>
      <c r="BK374" s="98" t="s">
        <v>85</v>
      </c>
      <c r="BL374" s="63" t="s">
        <v>85</v>
      </c>
    </row>
    <row r="375" spans="1:64" s="52" customFormat="1" ht="409.5" hidden="1" customHeight="1">
      <c r="A375" s="93">
        <v>1373</v>
      </c>
      <c r="B375" s="131" t="s">
        <v>1770</v>
      </c>
      <c r="C375" s="124" t="s">
        <v>1771</v>
      </c>
      <c r="D375" s="125" t="s">
        <v>89</v>
      </c>
      <c r="E375" s="130" t="s">
        <v>1772</v>
      </c>
      <c r="F375" s="127" t="s">
        <v>78</v>
      </c>
      <c r="G375" s="127" t="s">
        <v>77</v>
      </c>
      <c r="H375" s="128" t="s">
        <v>79</v>
      </c>
      <c r="I375" s="129" t="s">
        <v>1623</v>
      </c>
      <c r="J375" s="64" t="s">
        <v>1772</v>
      </c>
      <c r="K375" s="129" t="s">
        <v>1624</v>
      </c>
      <c r="L375" s="64" t="s">
        <v>1</v>
      </c>
      <c r="M375" s="64" t="s">
        <v>2</v>
      </c>
      <c r="N375" s="130" t="s">
        <v>91</v>
      </c>
      <c r="O375" s="64" t="s">
        <v>85</v>
      </c>
      <c r="P375" s="129" t="str" cm="1">
        <f t="array" ref="P375">_xlfn.TEXTJOIN(", ", TRUE, IF('HABILITADOS Y RECHAZADOS LOTE 1'!$Q375:$AN375="SI", 'HABILITADOS Y RECHAZADOS LOTE 1'!$Q$2:$AN$2, ""))</f>
        <v>Huevos, Frutas frescas, Verduras, hortalizas y derivados</v>
      </c>
      <c r="Q375" s="96"/>
      <c r="R375" s="96"/>
      <c r="S375" s="96"/>
      <c r="T375" s="96" t="s">
        <v>2</v>
      </c>
      <c r="U375" s="96"/>
      <c r="V375" s="96"/>
      <c r="W375" s="96"/>
      <c r="X375" s="96"/>
      <c r="Y375" s="96"/>
      <c r="Z375" s="96"/>
      <c r="AA375" s="96" t="s">
        <v>2</v>
      </c>
      <c r="AB375" s="96"/>
      <c r="AC375" s="96"/>
      <c r="AD375" s="96"/>
      <c r="AE375" s="96"/>
      <c r="AF375" s="96"/>
      <c r="AG375" s="96"/>
      <c r="AH375" s="96"/>
      <c r="AI375" s="96"/>
      <c r="AJ375" s="96"/>
      <c r="AK375" s="96"/>
      <c r="AL375" s="96"/>
      <c r="AM375" s="96" t="s">
        <v>2</v>
      </c>
      <c r="AN375" s="96"/>
      <c r="AO375" s="96" t="s">
        <v>2</v>
      </c>
      <c r="AP375" s="96" t="s">
        <v>1</v>
      </c>
      <c r="AQ375" s="96" t="s">
        <v>2</v>
      </c>
      <c r="AR375" s="96" t="s">
        <v>1</v>
      </c>
      <c r="AS375" s="96" t="s">
        <v>1</v>
      </c>
      <c r="AT375" s="96" t="s">
        <v>2</v>
      </c>
      <c r="AU375" s="96" t="s">
        <v>2</v>
      </c>
      <c r="AV375" s="96" t="s">
        <v>2</v>
      </c>
      <c r="AW375" s="96" t="s">
        <v>99</v>
      </c>
      <c r="AX375" s="98">
        <v>10</v>
      </c>
      <c r="AY375" s="98">
        <v>6</v>
      </c>
      <c r="AZ375" s="98">
        <v>0</v>
      </c>
      <c r="BA375" s="98">
        <v>0</v>
      </c>
      <c r="BB375" s="98">
        <v>0</v>
      </c>
      <c r="BC375" s="98">
        <v>0</v>
      </c>
      <c r="BD375" s="98">
        <v>0</v>
      </c>
      <c r="BE375" s="98">
        <v>0</v>
      </c>
      <c r="BF375" s="98">
        <v>0.25</v>
      </c>
      <c r="BG375" s="98">
        <v>0.25</v>
      </c>
      <c r="BH375" s="98">
        <v>0</v>
      </c>
      <c r="BI375" s="98" cm="1">
        <f t="array" ref="BI375">SUM(IF('HABILITADOS Y RECHAZADOS LOTE 1'!$AX375:$BH375&lt;&gt;"", 'HABILITADOS Y RECHAZADOS LOTE 1'!$AX375:$BH375, 0))</f>
        <v>16.5</v>
      </c>
      <c r="BJ375" s="98" t="s">
        <v>195</v>
      </c>
      <c r="BK375" s="98" t="s">
        <v>85</v>
      </c>
      <c r="BL375" s="63" t="s">
        <v>85</v>
      </c>
    </row>
    <row r="376" spans="1:64" ht="185.25" hidden="1" customHeight="1">
      <c r="A376" s="105">
        <v>1374</v>
      </c>
      <c r="B376" s="123" t="s">
        <v>1214</v>
      </c>
      <c r="C376" s="124" t="s">
        <v>1773</v>
      </c>
      <c r="D376" s="132" t="s">
        <v>89</v>
      </c>
      <c r="E376" s="124" t="s">
        <v>1774</v>
      </c>
      <c r="F376" s="127"/>
      <c r="G376" s="127"/>
      <c r="H376" s="144" t="s">
        <v>83</v>
      </c>
      <c r="I376" s="134" t="s">
        <v>1182</v>
      </c>
      <c r="J376" s="125" t="s">
        <v>1774</v>
      </c>
      <c r="K376" s="123"/>
      <c r="L376" s="125"/>
      <c r="M376" s="125" t="s">
        <v>85</v>
      </c>
      <c r="N376" s="144" t="s">
        <v>83</v>
      </c>
      <c r="O376" s="134" t="s">
        <v>1182</v>
      </c>
      <c r="P376" s="125" t="s">
        <v>85</v>
      </c>
      <c r="Q376" s="94" t="s">
        <v>1</v>
      </c>
      <c r="R376" s="94" t="s">
        <v>1</v>
      </c>
      <c r="S376" s="94" t="s">
        <v>1</v>
      </c>
      <c r="T376" s="94" t="s">
        <v>1</v>
      </c>
      <c r="U376" s="94" t="s">
        <v>1</v>
      </c>
      <c r="V376" s="94" t="s">
        <v>1</v>
      </c>
      <c r="W376" s="94" t="s">
        <v>1</v>
      </c>
      <c r="X376" s="94" t="s">
        <v>1</v>
      </c>
      <c r="Y376" s="94" t="s">
        <v>1</v>
      </c>
      <c r="Z376" s="94" t="s">
        <v>1</v>
      </c>
      <c r="AA376" s="94" t="s">
        <v>1</v>
      </c>
      <c r="AB376" s="94" t="s">
        <v>1</v>
      </c>
      <c r="AC376" s="94" t="s">
        <v>1</v>
      </c>
      <c r="AD376" s="94" t="s">
        <v>1</v>
      </c>
      <c r="AE376" s="94" t="s">
        <v>1</v>
      </c>
      <c r="AF376" s="94" t="s">
        <v>1</v>
      </c>
      <c r="AG376" s="94" t="s">
        <v>1</v>
      </c>
      <c r="AH376" s="94" t="s">
        <v>1</v>
      </c>
      <c r="AI376" s="94" t="s">
        <v>1</v>
      </c>
      <c r="AJ376" s="94" t="s">
        <v>1</v>
      </c>
      <c r="AK376" s="94" t="s">
        <v>1</v>
      </c>
      <c r="AL376" s="94" t="s">
        <v>1</v>
      </c>
      <c r="AM376" s="94" t="s">
        <v>1</v>
      </c>
      <c r="AN376" s="94" t="s">
        <v>1</v>
      </c>
      <c r="AO376" s="94"/>
      <c r="AP376" s="94"/>
      <c r="AQ376" s="94"/>
      <c r="AR376" s="94"/>
      <c r="AS376" s="94"/>
      <c r="AT376" s="94"/>
      <c r="AU376" s="94"/>
      <c r="AV376" s="94"/>
      <c r="AW376" s="94" t="s">
        <v>650</v>
      </c>
      <c r="AX376" s="107"/>
      <c r="AY376" s="107"/>
      <c r="AZ376" s="107"/>
      <c r="BA376" s="107"/>
      <c r="BB376" s="107"/>
      <c r="BC376" s="107"/>
      <c r="BD376" s="107"/>
      <c r="BE376" s="107"/>
      <c r="BF376" s="107"/>
      <c r="BG376" s="107"/>
      <c r="BH376" s="107"/>
      <c r="BI376" s="107" cm="1">
        <f t="array" ref="BI376">SUM(IF('HABILITADOS Y RECHAZADOS LOTE 1'!$AX376:$BH376&lt;&gt;"", 'HABILITADOS Y RECHAZADOS LOTE 1'!$AX376:$BH376, 0))</f>
        <v>0</v>
      </c>
      <c r="BJ376" s="107" t="s">
        <v>784</v>
      </c>
      <c r="BK376" s="107" t="s">
        <v>85</v>
      </c>
      <c r="BL376" s="63" t="s">
        <v>85</v>
      </c>
    </row>
    <row r="377" spans="1:64" s="52" customFormat="1" ht="256.5" hidden="1" customHeight="1">
      <c r="A377" s="93">
        <v>1375</v>
      </c>
      <c r="B377" s="131" t="s">
        <v>1775</v>
      </c>
      <c r="C377" s="124" t="s">
        <v>1776</v>
      </c>
      <c r="D377" s="125" t="s">
        <v>224</v>
      </c>
      <c r="E377" s="126" t="s">
        <v>1777</v>
      </c>
      <c r="F377" s="127" t="s">
        <v>77</v>
      </c>
      <c r="G377" s="127" t="s">
        <v>77</v>
      </c>
      <c r="H377" s="128" t="s">
        <v>79</v>
      </c>
      <c r="I377" s="129" t="s">
        <v>1778</v>
      </c>
      <c r="J377" s="64" t="s">
        <v>1777</v>
      </c>
      <c r="K377" s="129" t="s">
        <v>1779</v>
      </c>
      <c r="L377" s="64" t="s">
        <v>1</v>
      </c>
      <c r="M377" s="64" t="s">
        <v>2</v>
      </c>
      <c r="N377" s="130" t="s">
        <v>91</v>
      </c>
      <c r="O377" s="64" t="s">
        <v>85</v>
      </c>
      <c r="P377" s="129" t="str" cm="1">
        <f t="array" ref="P377">_xlfn.TEXTJOIN(", ", TRUE, IF('HABILITADOS Y RECHAZADOS LOTE 1'!$Q377:$AN377="SI", 'HABILITADOS Y RECHAZADOS LOTE 1'!$Q$2:$AN$2, ""))</f>
        <v>Alimentos nativos, Huevos, Cereales y derivados, Frutas frescas, Quesos, Verduras, hortalizas y derivados</v>
      </c>
      <c r="Q377" s="96" t="s">
        <v>2</v>
      </c>
      <c r="R377" s="96" t="s">
        <v>1</v>
      </c>
      <c r="S377" s="96" t="s">
        <v>1</v>
      </c>
      <c r="T377" s="96" t="s">
        <v>2</v>
      </c>
      <c r="U377" s="96" t="s">
        <v>2</v>
      </c>
      <c r="V377" s="96" t="s">
        <v>1</v>
      </c>
      <c r="W377" s="96" t="s">
        <v>1</v>
      </c>
      <c r="X377" s="96" t="s">
        <v>1</v>
      </c>
      <c r="Y377" s="96" t="s">
        <v>1</v>
      </c>
      <c r="Z377" s="96" t="s">
        <v>1</v>
      </c>
      <c r="AA377" s="96" t="s">
        <v>2</v>
      </c>
      <c r="AB377" s="96" t="s">
        <v>1</v>
      </c>
      <c r="AC377" s="96" t="s">
        <v>1</v>
      </c>
      <c r="AD377" s="96" t="s">
        <v>1</v>
      </c>
      <c r="AE377" s="96" t="s">
        <v>1</v>
      </c>
      <c r="AF377" s="96" t="s">
        <v>1</v>
      </c>
      <c r="AG377" s="96" t="s">
        <v>1</v>
      </c>
      <c r="AH377" s="96" t="s">
        <v>1</v>
      </c>
      <c r="AI377" s="96" t="s">
        <v>2</v>
      </c>
      <c r="AJ377" s="96" t="s">
        <v>1</v>
      </c>
      <c r="AK377" s="96" t="s">
        <v>1</v>
      </c>
      <c r="AL377" s="96" t="s">
        <v>1</v>
      </c>
      <c r="AM377" s="96" t="s">
        <v>2</v>
      </c>
      <c r="AN377" s="96" t="s">
        <v>1</v>
      </c>
      <c r="AO377" s="96" t="s">
        <v>1</v>
      </c>
      <c r="AP377" s="96" t="s">
        <v>1</v>
      </c>
      <c r="AQ377" s="96" t="s">
        <v>1</v>
      </c>
      <c r="AR377" s="96" t="s">
        <v>1</v>
      </c>
      <c r="AS377" s="96" t="s">
        <v>1</v>
      </c>
      <c r="AT377" s="96" t="s">
        <v>1</v>
      </c>
      <c r="AU377" s="96" t="s">
        <v>1</v>
      </c>
      <c r="AV377" s="96" t="s">
        <v>1</v>
      </c>
      <c r="AW377" s="96" t="s">
        <v>99</v>
      </c>
      <c r="AX377" s="98">
        <v>0</v>
      </c>
      <c r="AY377" s="98">
        <v>0</v>
      </c>
      <c r="AZ377" s="98">
        <v>0</v>
      </c>
      <c r="BA377" s="98">
        <v>0</v>
      </c>
      <c r="BB377" s="98">
        <v>0</v>
      </c>
      <c r="BC377" s="98">
        <v>0</v>
      </c>
      <c r="BD377" s="98">
        <v>0</v>
      </c>
      <c r="BE377" s="98">
        <v>0</v>
      </c>
      <c r="BF377" s="98">
        <v>0</v>
      </c>
      <c r="BG377" s="98">
        <v>0</v>
      </c>
      <c r="BH377" s="98">
        <v>0</v>
      </c>
      <c r="BI377" s="98" cm="1">
        <f t="array" ref="BI377">SUM(IF('HABILITADOS Y RECHAZADOS LOTE 1'!$AX377:$BH377&lt;&gt;"", 'HABILITADOS Y RECHAZADOS LOTE 1'!$AX377:$BH377, 0))</f>
        <v>0</v>
      </c>
      <c r="BJ377" s="98" t="s">
        <v>1722</v>
      </c>
      <c r="BK377" s="98" t="s">
        <v>85</v>
      </c>
      <c r="BL377" s="63" t="s">
        <v>85</v>
      </c>
    </row>
    <row r="378" spans="1:64" s="52" customFormat="1" ht="409.5" hidden="1" customHeight="1">
      <c r="A378" s="108">
        <v>1376</v>
      </c>
      <c r="B378" s="139" t="s">
        <v>1780</v>
      </c>
      <c r="C378" s="124" t="s">
        <v>1781</v>
      </c>
      <c r="D378" s="125" t="s">
        <v>89</v>
      </c>
      <c r="E378" s="126" t="s">
        <v>1782</v>
      </c>
      <c r="F378" s="136" t="s">
        <v>77</v>
      </c>
      <c r="G378" s="136" t="s">
        <v>78</v>
      </c>
      <c r="H378" s="128" t="s">
        <v>79</v>
      </c>
      <c r="I378" s="134" t="s">
        <v>1783</v>
      </c>
      <c r="J378" s="133" t="s">
        <v>1782</v>
      </c>
      <c r="K378" s="134" t="s">
        <v>1784</v>
      </c>
      <c r="L378" s="64" t="s">
        <v>1</v>
      </c>
      <c r="M378" s="64" t="s">
        <v>2</v>
      </c>
      <c r="N378" s="130" t="s">
        <v>91</v>
      </c>
      <c r="O378" s="64" t="s">
        <v>85</v>
      </c>
      <c r="P378" s="129" t="str" cm="1">
        <f t="array" ref="P378">_xlfn.TEXTJOIN(", ", TRUE, IF('HABILITADOS Y RECHAZADOS LOTE 1'!$Q378:$AN378="SI", 'HABILITADOS Y RECHAZADOS LOTE 1'!$Q$2:$AN$2, ""))</f>
        <v>Productos azucarados</v>
      </c>
      <c r="Q378" s="96" t="s">
        <v>1</v>
      </c>
      <c r="R378" s="96" t="s">
        <v>1</v>
      </c>
      <c r="S378" s="96" t="s">
        <v>1</v>
      </c>
      <c r="T378" s="96" t="s">
        <v>1</v>
      </c>
      <c r="U378" s="96" t="s">
        <v>1</v>
      </c>
      <c r="V378" s="96" t="s">
        <v>1</v>
      </c>
      <c r="W378" s="96" t="s">
        <v>1</v>
      </c>
      <c r="X378" s="96" t="s">
        <v>1</v>
      </c>
      <c r="Y378" s="96" t="s">
        <v>1</v>
      </c>
      <c r="Z378" s="96" t="s">
        <v>1</v>
      </c>
      <c r="AA378" s="96" t="s">
        <v>1</v>
      </c>
      <c r="AB378" s="96" t="s">
        <v>1</v>
      </c>
      <c r="AC378" s="96" t="s">
        <v>1</v>
      </c>
      <c r="AD378" s="96" t="s">
        <v>1</v>
      </c>
      <c r="AE378" s="96" t="s">
        <v>1</v>
      </c>
      <c r="AF378" s="96" t="s">
        <v>1</v>
      </c>
      <c r="AG378" s="96" t="s">
        <v>1</v>
      </c>
      <c r="AH378" s="96" t="s">
        <v>1</v>
      </c>
      <c r="AI378" s="96" t="s">
        <v>1</v>
      </c>
      <c r="AJ378" s="96" t="s">
        <v>1</v>
      </c>
      <c r="AK378" s="96" t="s">
        <v>1</v>
      </c>
      <c r="AL378" s="96" t="s">
        <v>2</v>
      </c>
      <c r="AM378" s="96" t="s">
        <v>1</v>
      </c>
      <c r="AN378" s="96" t="s">
        <v>1</v>
      </c>
      <c r="AO378" s="96" t="s">
        <v>2</v>
      </c>
      <c r="AP378" s="96" t="s">
        <v>1</v>
      </c>
      <c r="AQ378" s="96" t="s">
        <v>1</v>
      </c>
      <c r="AR378" s="96" t="s">
        <v>1</v>
      </c>
      <c r="AS378" s="96" t="s">
        <v>1</v>
      </c>
      <c r="AT378" s="96" t="s">
        <v>1</v>
      </c>
      <c r="AU378" s="96" t="s">
        <v>1</v>
      </c>
      <c r="AV378" s="96" t="s">
        <v>1</v>
      </c>
      <c r="AW378" s="96" t="s">
        <v>99</v>
      </c>
      <c r="AX378" s="98">
        <v>0</v>
      </c>
      <c r="AY378" s="98">
        <v>0</v>
      </c>
      <c r="AZ378" s="98">
        <v>0</v>
      </c>
      <c r="BA378" s="98">
        <v>0</v>
      </c>
      <c r="BB378" s="98">
        <v>0</v>
      </c>
      <c r="BC378" s="98">
        <v>0</v>
      </c>
      <c r="BD378" s="98">
        <v>0</v>
      </c>
      <c r="BE378" s="98">
        <v>0</v>
      </c>
      <c r="BF378" s="98">
        <v>0.25</v>
      </c>
      <c r="BG378" s="98">
        <v>0.25</v>
      </c>
      <c r="BH378" s="98">
        <v>10</v>
      </c>
      <c r="BI378" s="98" cm="1">
        <f t="array" ref="BI378">SUM(IF('HABILITADOS Y RECHAZADOS LOTE 1'!$AX378:$BH378&lt;&gt;"", 'HABILITADOS Y RECHAZADOS LOTE 1'!$AX378:$BH378, 0))</f>
        <v>10.5</v>
      </c>
      <c r="BJ378" s="98" t="s">
        <v>1483</v>
      </c>
      <c r="BK378" s="98" t="s">
        <v>85</v>
      </c>
      <c r="BL378" s="63" t="s">
        <v>85</v>
      </c>
    </row>
    <row r="379" spans="1:64" s="52" customFormat="1" ht="156.75" hidden="1" customHeight="1">
      <c r="A379" s="108">
        <v>1377</v>
      </c>
      <c r="B379" s="139" t="s">
        <v>1730</v>
      </c>
      <c r="C379" s="142" t="s">
        <v>1785</v>
      </c>
      <c r="D379" s="125" t="s">
        <v>224</v>
      </c>
      <c r="E379" s="126" t="s">
        <v>1786</v>
      </c>
      <c r="F379" s="136" t="s">
        <v>1176</v>
      </c>
      <c r="G379" s="136" t="s">
        <v>1176</v>
      </c>
      <c r="H379" s="128" t="s">
        <v>91</v>
      </c>
      <c r="I379" s="134" t="s">
        <v>494</v>
      </c>
      <c r="J379" s="133" t="s">
        <v>1787</v>
      </c>
      <c r="K379" s="134" t="s">
        <v>494</v>
      </c>
      <c r="L379" s="64"/>
      <c r="M379" s="64" t="s">
        <v>85</v>
      </c>
      <c r="N379" s="128" t="s">
        <v>91</v>
      </c>
      <c r="O379" s="64" t="s">
        <v>85</v>
      </c>
      <c r="P379" s="129" t="str" cm="1">
        <f t="array" ref="P379">_xlfn.TEXTJOIN(", ", TRUE, IF('HABILITADOS Y RECHAZADOS LOTE 1'!$Q379:$AN379="SI", 'HABILITADOS Y RECHAZADOS LOTE 1'!$Q$2:$AN$2, ""))</f>
        <v>Alimentos nativos,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79" s="96" t="s">
        <v>2</v>
      </c>
      <c r="R379" s="96"/>
      <c r="S379" s="96"/>
      <c r="T379" s="96" t="s">
        <v>2</v>
      </c>
      <c r="U379" s="96" t="s">
        <v>2</v>
      </c>
      <c r="V379" s="96" t="s">
        <v>2</v>
      </c>
      <c r="W379" s="96"/>
      <c r="X379" s="96" t="s">
        <v>2</v>
      </c>
      <c r="Y379" s="96" t="s">
        <v>2</v>
      </c>
      <c r="Z379" s="96" t="s">
        <v>2</v>
      </c>
      <c r="AA379" s="96" t="s">
        <v>2</v>
      </c>
      <c r="AB379" s="96" t="s">
        <v>2</v>
      </c>
      <c r="AC379" s="96" t="s">
        <v>2</v>
      </c>
      <c r="AD379" s="96" t="s">
        <v>2</v>
      </c>
      <c r="AE379" s="96" t="s">
        <v>2</v>
      </c>
      <c r="AF379" s="96" t="s">
        <v>2</v>
      </c>
      <c r="AG379" s="96" t="s">
        <v>2</v>
      </c>
      <c r="AH379" s="96" t="s">
        <v>2</v>
      </c>
      <c r="AI379" s="96" t="s">
        <v>2</v>
      </c>
      <c r="AJ379" s="96" t="s">
        <v>2</v>
      </c>
      <c r="AK379" s="96" t="s">
        <v>2</v>
      </c>
      <c r="AL379" s="96" t="s">
        <v>2</v>
      </c>
      <c r="AM379" s="96" t="s">
        <v>2</v>
      </c>
      <c r="AN379" s="96" t="s">
        <v>2</v>
      </c>
      <c r="AO379" s="96" t="s">
        <v>2</v>
      </c>
      <c r="AP379" s="96" t="s">
        <v>1</v>
      </c>
      <c r="AQ379" s="96" t="s">
        <v>1</v>
      </c>
      <c r="AR379" s="96" t="s">
        <v>1</v>
      </c>
      <c r="AS379" s="96" t="s">
        <v>1</v>
      </c>
      <c r="AT379" s="96" t="s">
        <v>2</v>
      </c>
      <c r="AU379" s="96" t="s">
        <v>2</v>
      </c>
      <c r="AV379" s="96" t="s">
        <v>1</v>
      </c>
      <c r="AW379" s="96" t="s">
        <v>92</v>
      </c>
      <c r="AX379" s="98">
        <v>0</v>
      </c>
      <c r="AY379" s="98">
        <v>0</v>
      </c>
      <c r="AZ379" s="98">
        <v>0</v>
      </c>
      <c r="BA379" s="98">
        <v>0</v>
      </c>
      <c r="BB379" s="98">
        <v>0</v>
      </c>
      <c r="BC379" s="98">
        <v>0</v>
      </c>
      <c r="BD379" s="98">
        <v>0</v>
      </c>
      <c r="BE379" s="98">
        <v>0</v>
      </c>
      <c r="BF379" s="98">
        <v>0.25</v>
      </c>
      <c r="BG379" s="98">
        <v>0</v>
      </c>
      <c r="BH379" s="98">
        <v>10</v>
      </c>
      <c r="BI379" s="98" cm="1">
        <f t="array" ref="BI379">SUM(IF('HABILITADOS Y RECHAZADOS LOTE 1'!$AX379:$BH379&lt;&gt;"", 'HABILITADOS Y RECHAZADOS LOTE 1'!$AX379:$BH379, 0))</f>
        <v>10.25</v>
      </c>
      <c r="BJ379" s="98" t="s">
        <v>1722</v>
      </c>
      <c r="BK379" s="98" t="s">
        <v>85</v>
      </c>
      <c r="BL379" s="63" t="s">
        <v>85</v>
      </c>
    </row>
    <row r="380" spans="1:64" s="52" customFormat="1" ht="42.75" hidden="1" customHeight="1">
      <c r="A380" s="93">
        <v>1378</v>
      </c>
      <c r="B380" s="143" t="s">
        <v>1788</v>
      </c>
      <c r="C380" s="124" t="s">
        <v>1789</v>
      </c>
      <c r="D380" s="125"/>
      <c r="E380" s="126" t="s">
        <v>1790</v>
      </c>
      <c r="F380" s="127" t="s">
        <v>77</v>
      </c>
      <c r="G380" s="127" t="s">
        <v>78</v>
      </c>
      <c r="H380" s="128" t="s">
        <v>79</v>
      </c>
      <c r="I380" s="143" t="s">
        <v>467</v>
      </c>
      <c r="J380" s="127" t="s">
        <v>1790</v>
      </c>
      <c r="K380" s="129" t="s">
        <v>1791</v>
      </c>
      <c r="L380" s="64" t="s">
        <v>1149</v>
      </c>
      <c r="M380" s="64" t="s">
        <v>1</v>
      </c>
      <c r="N380" s="130" t="s">
        <v>83</v>
      </c>
      <c r="O380" s="129" t="s">
        <v>1792</v>
      </c>
      <c r="P380" s="64" t="s">
        <v>85</v>
      </c>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8"/>
      <c r="AY380" s="98"/>
      <c r="AZ380" s="98"/>
      <c r="BA380" s="98"/>
      <c r="BB380" s="98"/>
      <c r="BC380" s="98"/>
      <c r="BD380" s="98"/>
      <c r="BE380" s="98"/>
      <c r="BF380" s="98"/>
      <c r="BG380" s="98"/>
      <c r="BH380" s="98"/>
      <c r="BI380" s="98" cm="1">
        <f t="array" ref="BI380">SUM(IF('HABILITADOS Y RECHAZADOS LOTE 1'!$AX380:$BH380&lt;&gt;"", 'HABILITADOS Y RECHAZADOS LOTE 1'!$AX380:$BH380, 0))</f>
        <v>0</v>
      </c>
      <c r="BJ380" s="98" t="s">
        <v>855</v>
      </c>
      <c r="BK380" s="98" t="s">
        <v>85</v>
      </c>
      <c r="BL380" s="63" t="s">
        <v>85</v>
      </c>
    </row>
    <row r="381" spans="1:64" s="52" customFormat="1" ht="384.75" hidden="1" customHeight="1">
      <c r="A381" s="93">
        <v>1379</v>
      </c>
      <c r="B381" s="143" t="s">
        <v>1793</v>
      </c>
      <c r="C381" s="124" t="s">
        <v>1794</v>
      </c>
      <c r="D381" s="125" t="s">
        <v>224</v>
      </c>
      <c r="E381" s="126" t="s">
        <v>1795</v>
      </c>
      <c r="F381" s="127" t="s">
        <v>77</v>
      </c>
      <c r="G381" s="127" t="s">
        <v>78</v>
      </c>
      <c r="H381" s="128" t="s">
        <v>79</v>
      </c>
      <c r="I381" s="129" t="s">
        <v>1796</v>
      </c>
      <c r="J381" s="64" t="s">
        <v>1795</v>
      </c>
      <c r="K381" s="129" t="s">
        <v>1797</v>
      </c>
      <c r="L381" s="64" t="s">
        <v>1</v>
      </c>
      <c r="M381" s="64" t="s">
        <v>2</v>
      </c>
      <c r="N381" s="130" t="s">
        <v>91</v>
      </c>
      <c r="O381" s="64" t="s">
        <v>85</v>
      </c>
      <c r="P381" s="129" t="str" cm="1">
        <f t="array" ref="P381">_xlfn.TEXTJOIN(", ", TRUE, IF('HABILITADOS Y RECHAZADOS LOTE 1'!$Q381:$AN381="SI", 'HABILITADOS Y RECHAZADOS LOTE 1'!$Q$2:$AN$2, ""))</f>
        <v>Productos azucarados</v>
      </c>
      <c r="Q381" s="96" t="s">
        <v>1</v>
      </c>
      <c r="R381" s="96" t="s">
        <v>1</v>
      </c>
      <c r="S381" s="96" t="s">
        <v>1</v>
      </c>
      <c r="T381" s="96" t="s">
        <v>1</v>
      </c>
      <c r="U381" s="96" t="s">
        <v>1</v>
      </c>
      <c r="V381" s="96" t="s">
        <v>1</v>
      </c>
      <c r="W381" s="96" t="s">
        <v>1</v>
      </c>
      <c r="X381" s="96" t="s">
        <v>1</v>
      </c>
      <c r="Y381" s="96" t="s">
        <v>1</v>
      </c>
      <c r="Z381" s="96" t="s">
        <v>1</v>
      </c>
      <c r="AA381" s="96" t="s">
        <v>1</v>
      </c>
      <c r="AB381" s="96" t="s">
        <v>1</v>
      </c>
      <c r="AC381" s="96" t="s">
        <v>1</v>
      </c>
      <c r="AD381" s="96" t="s">
        <v>1</v>
      </c>
      <c r="AE381" s="96" t="s">
        <v>1</v>
      </c>
      <c r="AF381" s="96" t="s">
        <v>1</v>
      </c>
      <c r="AG381" s="96" t="s">
        <v>1</v>
      </c>
      <c r="AH381" s="96" t="s">
        <v>1</v>
      </c>
      <c r="AI381" s="96" t="s">
        <v>1</v>
      </c>
      <c r="AJ381" s="96" t="s">
        <v>1</v>
      </c>
      <c r="AK381" s="96" t="s">
        <v>1</v>
      </c>
      <c r="AL381" s="96" t="s">
        <v>2</v>
      </c>
      <c r="AM381" s="96" t="s">
        <v>1</v>
      </c>
      <c r="AN381" s="96" t="s">
        <v>1</v>
      </c>
      <c r="AO381" s="96" t="s">
        <v>1</v>
      </c>
      <c r="AP381" s="96" t="s">
        <v>1</v>
      </c>
      <c r="AQ381" s="96" t="s">
        <v>1</v>
      </c>
      <c r="AR381" s="96" t="s">
        <v>1</v>
      </c>
      <c r="AS381" s="96" t="s">
        <v>1</v>
      </c>
      <c r="AT381" s="96" t="s">
        <v>1</v>
      </c>
      <c r="AU381" s="96" t="s">
        <v>2</v>
      </c>
      <c r="AV381" s="96" t="s">
        <v>1</v>
      </c>
      <c r="AW381" s="96" t="s">
        <v>92</v>
      </c>
      <c r="AX381" s="98">
        <v>0</v>
      </c>
      <c r="AY381" s="98">
        <v>0</v>
      </c>
      <c r="AZ381" s="98">
        <v>0</v>
      </c>
      <c r="BA381" s="98">
        <v>6</v>
      </c>
      <c r="BB381" s="98">
        <v>0</v>
      </c>
      <c r="BC381" s="98">
        <v>0</v>
      </c>
      <c r="BD381" s="98">
        <v>0</v>
      </c>
      <c r="BE381" s="98">
        <v>0</v>
      </c>
      <c r="BF381" s="98">
        <v>0</v>
      </c>
      <c r="BG381" s="98">
        <v>0.25</v>
      </c>
      <c r="BH381" s="98">
        <v>0</v>
      </c>
      <c r="BI381" s="98" cm="1">
        <f t="array" ref="BI381">SUM(IF('HABILITADOS Y RECHAZADOS LOTE 1'!$AX381:$BH381&lt;&gt;"", 'HABILITADOS Y RECHAZADOS LOTE 1'!$AX381:$BH381, 0))</f>
        <v>6.25</v>
      </c>
      <c r="BJ381" s="98" t="s">
        <v>367</v>
      </c>
      <c r="BK381" s="98" t="s">
        <v>85</v>
      </c>
      <c r="BL381" s="63" t="s">
        <v>85</v>
      </c>
    </row>
    <row r="382" spans="1:64" s="52" customFormat="1" ht="85.5" hidden="1" customHeight="1">
      <c r="A382" s="93">
        <v>1380</v>
      </c>
      <c r="B382" s="134" t="s">
        <v>1195</v>
      </c>
      <c r="C382" s="142" t="s">
        <v>1798</v>
      </c>
      <c r="D382" s="127" t="s">
        <v>224</v>
      </c>
      <c r="E382" s="142" t="s">
        <v>1799</v>
      </c>
      <c r="F382" s="127"/>
      <c r="G382" s="127"/>
      <c r="H382" s="144" t="s">
        <v>83</v>
      </c>
      <c r="I382" s="134" t="s">
        <v>1182</v>
      </c>
      <c r="J382" s="133" t="s">
        <v>1799</v>
      </c>
      <c r="K382" s="143"/>
      <c r="L382" s="64"/>
      <c r="M382" s="64" t="s">
        <v>85</v>
      </c>
      <c r="N382" s="144" t="s">
        <v>83</v>
      </c>
      <c r="O382" s="134" t="s">
        <v>1182</v>
      </c>
      <c r="P382" s="64" t="s">
        <v>85</v>
      </c>
      <c r="Q382" s="96" t="s">
        <v>1</v>
      </c>
      <c r="R382" s="96" t="s">
        <v>1</v>
      </c>
      <c r="S382" s="96" t="s">
        <v>1</v>
      </c>
      <c r="T382" s="96" t="s">
        <v>1</v>
      </c>
      <c r="U382" s="96" t="s">
        <v>1</v>
      </c>
      <c r="V382" s="96" t="s">
        <v>1</v>
      </c>
      <c r="W382" s="96" t="s">
        <v>1</v>
      </c>
      <c r="X382" s="96" t="s">
        <v>1</v>
      </c>
      <c r="Y382" s="96" t="s">
        <v>1</v>
      </c>
      <c r="Z382" s="96" t="s">
        <v>1</v>
      </c>
      <c r="AA382" s="96" t="s">
        <v>1</v>
      </c>
      <c r="AB382" s="96" t="s">
        <v>1</v>
      </c>
      <c r="AC382" s="96" t="s">
        <v>1</v>
      </c>
      <c r="AD382" s="96" t="s">
        <v>1</v>
      </c>
      <c r="AE382" s="96" t="s">
        <v>1</v>
      </c>
      <c r="AF382" s="96" t="s">
        <v>1</v>
      </c>
      <c r="AG382" s="96" t="s">
        <v>1</v>
      </c>
      <c r="AH382" s="96" t="s">
        <v>1</v>
      </c>
      <c r="AI382" s="96" t="s">
        <v>1</v>
      </c>
      <c r="AJ382" s="96" t="s">
        <v>1</v>
      </c>
      <c r="AK382" s="96" t="s">
        <v>1</v>
      </c>
      <c r="AL382" s="96" t="s">
        <v>1</v>
      </c>
      <c r="AM382" s="96" t="s">
        <v>1</v>
      </c>
      <c r="AN382" s="96" t="s">
        <v>1</v>
      </c>
      <c r="AO382" s="96"/>
      <c r="AP382" s="96"/>
      <c r="AQ382" s="96"/>
      <c r="AR382" s="96"/>
      <c r="AS382" s="96"/>
      <c r="AT382" s="96"/>
      <c r="AU382" s="96"/>
      <c r="AV382" s="96"/>
      <c r="AW382" s="96" t="s">
        <v>650</v>
      </c>
      <c r="AX382" s="98"/>
      <c r="AY382" s="98"/>
      <c r="AZ382" s="98"/>
      <c r="BA382" s="98"/>
      <c r="BB382" s="98"/>
      <c r="BC382" s="98"/>
      <c r="BD382" s="98"/>
      <c r="BE382" s="98"/>
      <c r="BF382" s="98"/>
      <c r="BG382" s="98"/>
      <c r="BH382" s="98"/>
      <c r="BI382" s="98" cm="1">
        <f t="array" ref="BI382">SUM(IF('HABILITADOS Y RECHAZADOS LOTE 1'!$AX382:$BH382&lt;&gt;"", 'HABILITADOS Y RECHAZADOS LOTE 1'!$AX382:$BH382, 0))</f>
        <v>0</v>
      </c>
      <c r="BJ382" s="98" t="s">
        <v>784</v>
      </c>
      <c r="BK382" s="98" t="s">
        <v>85</v>
      </c>
      <c r="BL382" s="63" t="s">
        <v>85</v>
      </c>
    </row>
    <row r="383" spans="1:64" s="52" customFormat="1" ht="71.25" hidden="1" customHeight="1">
      <c r="A383" s="108">
        <v>1381</v>
      </c>
      <c r="B383" s="139" t="s">
        <v>1438</v>
      </c>
      <c r="C383" s="142" t="s">
        <v>1800</v>
      </c>
      <c r="D383" s="125" t="s">
        <v>224</v>
      </c>
      <c r="E383" s="126" t="s">
        <v>1801</v>
      </c>
      <c r="F383" s="136" t="s">
        <v>1176</v>
      </c>
      <c r="G383" s="136" t="s">
        <v>1176</v>
      </c>
      <c r="H383" s="128" t="s">
        <v>91</v>
      </c>
      <c r="I383" s="134" t="s">
        <v>494</v>
      </c>
      <c r="J383" s="133" t="s">
        <v>1801</v>
      </c>
      <c r="K383" s="134"/>
      <c r="L383" s="64"/>
      <c r="M383" s="64" t="s">
        <v>85</v>
      </c>
      <c r="N383" s="128" t="s">
        <v>91</v>
      </c>
      <c r="O383" s="64" t="s">
        <v>85</v>
      </c>
      <c r="P383" s="129" t="str" cm="1">
        <f t="array" ref="P383">_xlfn.TEXTJOIN(", ", TRUE, IF('HABILITADOS Y RECHAZADOS LOTE 1'!$Q383:$AN383="SI", 'HABILITADOS Y RECHAZADOS LOTE 1'!$Q$2:$AN$2, ""))</f>
        <v>Carnes Frescas (Refrigeradas o Congeladas), Huevos, Conservas de frutas/ hortalizas/ leguminosas, Frutas frescas, Galletas, Leguminosas y derivados, Verduras, hortalizas y derivados</v>
      </c>
      <c r="Q383" s="96" t="s">
        <v>1</v>
      </c>
      <c r="R383" s="96" t="s">
        <v>2</v>
      </c>
      <c r="S383" s="96" t="s">
        <v>1</v>
      </c>
      <c r="T383" s="96" t="s">
        <v>2</v>
      </c>
      <c r="U383" s="96" t="s">
        <v>1</v>
      </c>
      <c r="V383" s="96" t="s">
        <v>1</v>
      </c>
      <c r="W383" s="96" t="s">
        <v>1</v>
      </c>
      <c r="X383" s="96" t="s">
        <v>2</v>
      </c>
      <c r="Y383" s="96" t="s">
        <v>1</v>
      </c>
      <c r="Z383" s="96" t="s">
        <v>1</v>
      </c>
      <c r="AA383" s="96" t="s">
        <v>2</v>
      </c>
      <c r="AB383" s="96" t="s">
        <v>1</v>
      </c>
      <c r="AC383" s="96" t="s">
        <v>1</v>
      </c>
      <c r="AD383" s="96" t="s">
        <v>2</v>
      </c>
      <c r="AE383" s="96" t="s">
        <v>1</v>
      </c>
      <c r="AF383" s="96" t="s">
        <v>1</v>
      </c>
      <c r="AG383" s="96" t="s">
        <v>1</v>
      </c>
      <c r="AH383" s="96" t="s">
        <v>1</v>
      </c>
      <c r="AI383" s="96" t="s">
        <v>1</v>
      </c>
      <c r="AJ383" s="96" t="s">
        <v>2</v>
      </c>
      <c r="AK383" s="96" t="s">
        <v>1</v>
      </c>
      <c r="AL383" s="96" t="s">
        <v>1</v>
      </c>
      <c r="AM383" s="96" t="s">
        <v>2</v>
      </c>
      <c r="AN383" s="96" t="s">
        <v>1</v>
      </c>
      <c r="AO383" s="96" t="s">
        <v>2</v>
      </c>
      <c r="AP383" s="96" t="s">
        <v>1</v>
      </c>
      <c r="AQ383" s="96" t="s">
        <v>1</v>
      </c>
      <c r="AR383" s="96" t="s">
        <v>1</v>
      </c>
      <c r="AS383" s="96" t="s">
        <v>1</v>
      </c>
      <c r="AT383" s="96" t="s">
        <v>2</v>
      </c>
      <c r="AU383" s="96" t="s">
        <v>2</v>
      </c>
      <c r="AV383" s="96" t="s">
        <v>1</v>
      </c>
      <c r="AW383" s="96" t="s">
        <v>92</v>
      </c>
      <c r="AX383" s="98">
        <v>0</v>
      </c>
      <c r="AY383" s="98">
        <v>6</v>
      </c>
      <c r="AZ383" s="98">
        <v>0</v>
      </c>
      <c r="BA383" s="98">
        <v>0</v>
      </c>
      <c r="BB383" s="98">
        <v>0</v>
      </c>
      <c r="BC383" s="98">
        <v>0</v>
      </c>
      <c r="BD383" s="98">
        <v>0</v>
      </c>
      <c r="BE383" s="98">
        <v>0</v>
      </c>
      <c r="BF383" s="98">
        <v>0.25</v>
      </c>
      <c r="BG383" s="98">
        <v>0.25</v>
      </c>
      <c r="BH383" s="98">
        <v>10</v>
      </c>
      <c r="BI383" s="98" cm="1">
        <f t="array" ref="BI383">SUM(IF('HABILITADOS Y RECHAZADOS LOTE 1'!$AX383:$BH383&lt;&gt;"", 'HABILITADOS Y RECHAZADOS LOTE 1'!$AX383:$BH383, 0))</f>
        <v>16.5</v>
      </c>
      <c r="BJ383" s="98" t="s">
        <v>1802</v>
      </c>
      <c r="BK383" s="98" t="s">
        <v>85</v>
      </c>
      <c r="BL383" s="63" t="s">
        <v>85</v>
      </c>
    </row>
    <row r="384" spans="1:64" s="52" customFormat="1" ht="42.75" hidden="1" customHeight="1">
      <c r="A384" s="93">
        <v>1382</v>
      </c>
      <c r="B384" s="143" t="s">
        <v>1803</v>
      </c>
      <c r="C384" s="124" t="s">
        <v>1804</v>
      </c>
      <c r="D384" s="125" t="s">
        <v>224</v>
      </c>
      <c r="E384" s="126" t="s">
        <v>1805</v>
      </c>
      <c r="F384" s="127" t="s">
        <v>78</v>
      </c>
      <c r="G384" s="127" t="s">
        <v>77</v>
      </c>
      <c r="H384" s="128" t="s">
        <v>79</v>
      </c>
      <c r="I384" s="134" t="s">
        <v>209</v>
      </c>
      <c r="J384" s="133" t="s">
        <v>1805</v>
      </c>
      <c r="K384" s="129" t="s">
        <v>1806</v>
      </c>
      <c r="L384" s="64" t="s">
        <v>1</v>
      </c>
      <c r="M384" s="64" t="s">
        <v>2</v>
      </c>
      <c r="N384" s="130" t="s">
        <v>147</v>
      </c>
      <c r="O384" s="129" t="s">
        <v>1807</v>
      </c>
      <c r="P384" s="129" t="str" cm="1">
        <f t="array" ref="P384">_xlfn.TEXTJOIN(", ", TRUE, IF('HABILITADOS Y RECHAZADOS LOTE 1'!$Q384:$AN384="SI", "'"&amp;'HABILITADOS Y RECHAZADOS LOTE 1'!$Q$2:$AN$2&amp;"'", ""))</f>
        <v>'Frutas frescas'</v>
      </c>
      <c r="Q384" s="96" t="s">
        <v>1</v>
      </c>
      <c r="R384" s="96" t="s">
        <v>1</v>
      </c>
      <c r="S384" s="96" t="s">
        <v>1</v>
      </c>
      <c r="T384" s="96" t="s">
        <v>1</v>
      </c>
      <c r="U384" s="96" t="s">
        <v>1</v>
      </c>
      <c r="V384" s="96" t="s">
        <v>1</v>
      </c>
      <c r="W384" s="96" t="s">
        <v>1</v>
      </c>
      <c r="X384" s="96" t="s">
        <v>1</v>
      </c>
      <c r="Y384" s="96" t="s">
        <v>1</v>
      </c>
      <c r="Z384" s="96" t="s">
        <v>1</v>
      </c>
      <c r="AA384" s="96" t="s">
        <v>2</v>
      </c>
      <c r="AB384" s="96" t="s">
        <v>1</v>
      </c>
      <c r="AC384" s="96" t="s">
        <v>1</v>
      </c>
      <c r="AD384" s="96" t="s">
        <v>1</v>
      </c>
      <c r="AE384" s="96" t="s">
        <v>1</v>
      </c>
      <c r="AF384" s="96" t="s">
        <v>1</v>
      </c>
      <c r="AG384" s="96" t="s">
        <v>1</v>
      </c>
      <c r="AH384" s="96" t="s">
        <v>1</v>
      </c>
      <c r="AI384" s="96" t="s">
        <v>1</v>
      </c>
      <c r="AJ384" s="96" t="s">
        <v>1</v>
      </c>
      <c r="AK384" s="96" t="s">
        <v>1</v>
      </c>
      <c r="AL384" s="96" t="s">
        <v>1</v>
      </c>
      <c r="AM384" s="96" t="s">
        <v>1</v>
      </c>
      <c r="AN384" s="96" t="s">
        <v>1</v>
      </c>
      <c r="AO384" s="96" t="s">
        <v>2</v>
      </c>
      <c r="AP384" s="96" t="s">
        <v>1</v>
      </c>
      <c r="AQ384" s="96" t="s">
        <v>1</v>
      </c>
      <c r="AR384" s="96" t="s">
        <v>1</v>
      </c>
      <c r="AS384" s="96" t="s">
        <v>1</v>
      </c>
      <c r="AT384" s="96" t="s">
        <v>1</v>
      </c>
      <c r="AU384" s="96" t="s">
        <v>2</v>
      </c>
      <c r="AV384" s="96" t="s">
        <v>2</v>
      </c>
      <c r="AW384" s="96" t="s">
        <v>92</v>
      </c>
      <c r="AX384" s="98">
        <v>6</v>
      </c>
      <c r="AY384" s="98">
        <v>6</v>
      </c>
      <c r="AZ384" s="98">
        <v>0</v>
      </c>
      <c r="BA384" s="98">
        <v>0</v>
      </c>
      <c r="BB384" s="98">
        <v>0</v>
      </c>
      <c r="BC384" s="98">
        <v>0</v>
      </c>
      <c r="BD384" s="98">
        <v>0</v>
      </c>
      <c r="BE384" s="98">
        <v>0</v>
      </c>
      <c r="BF384" s="98">
        <v>0</v>
      </c>
      <c r="BG384" s="98">
        <v>0.25</v>
      </c>
      <c r="BH384" s="98">
        <v>10</v>
      </c>
      <c r="BI384" s="98" cm="1">
        <f t="array" ref="BI384">SUM(IF('HABILITADOS Y RECHAZADOS LOTE 1'!$AX384:$BH384&lt;&gt;"", 'HABILITADOS Y RECHAZADOS LOTE 1'!$AX384:$BH384, 0))</f>
        <v>22.25</v>
      </c>
      <c r="BJ384" s="98" t="s">
        <v>1467</v>
      </c>
      <c r="BK384" s="98" t="s">
        <v>85</v>
      </c>
      <c r="BL384" s="63" t="s">
        <v>85</v>
      </c>
    </row>
    <row r="385" spans="1:64" s="52" customFormat="1" ht="114" hidden="1" customHeight="1">
      <c r="A385" s="108">
        <v>1383</v>
      </c>
      <c r="B385" s="139" t="s">
        <v>1808</v>
      </c>
      <c r="C385" s="142" t="s">
        <v>1809</v>
      </c>
      <c r="D385" s="125" t="s">
        <v>224</v>
      </c>
      <c r="E385" s="126" t="s">
        <v>1810</v>
      </c>
      <c r="F385" s="136" t="s">
        <v>1176</v>
      </c>
      <c r="G385" s="136" t="s">
        <v>1176</v>
      </c>
      <c r="H385" s="128" t="s">
        <v>91</v>
      </c>
      <c r="I385" s="134" t="s">
        <v>494</v>
      </c>
      <c r="J385" s="133" t="s">
        <v>1811</v>
      </c>
      <c r="K385" s="134" t="s">
        <v>494</v>
      </c>
      <c r="L385" s="64"/>
      <c r="M385" s="64" t="s">
        <v>85</v>
      </c>
      <c r="N385" s="128" t="s">
        <v>91</v>
      </c>
      <c r="O385" s="64" t="s">
        <v>85</v>
      </c>
      <c r="P385" s="129" t="str" cm="1">
        <f t="array" ref="P385">_xlfn.TEXTJOIN(", ", TRUE, IF('HABILITADOS Y RECHAZADOS LOTE 1'!$Q385:$AN385="SI", 'HABILITADOS Y RECHAZADOS LOTE 1'!$Q$2:$AN$2, ""))</f>
        <v>Alimentos nativos, Carnes Frescas (Refrigeradas o Congeladas), Derivados cárnicos, Huevos, Frutas frescas, Amasijos, Lácteos no fermentados, Quesos, Verduras, hortalizas y derivados</v>
      </c>
      <c r="Q385" s="96" t="s">
        <v>2</v>
      </c>
      <c r="R385" s="96" t="s">
        <v>2</v>
      </c>
      <c r="S385" s="96" t="s">
        <v>2</v>
      </c>
      <c r="T385" s="96" t="s">
        <v>2</v>
      </c>
      <c r="U385" s="96"/>
      <c r="V385" s="96"/>
      <c r="W385" s="96"/>
      <c r="X385" s="96"/>
      <c r="Y385" s="96"/>
      <c r="Z385" s="96"/>
      <c r="AA385" s="96" t="s">
        <v>2</v>
      </c>
      <c r="AB385" s="96"/>
      <c r="AC385" s="96" t="s">
        <v>2</v>
      </c>
      <c r="AD385" s="96"/>
      <c r="AE385" s="96"/>
      <c r="AF385" s="96"/>
      <c r="AG385" s="96" t="s">
        <v>2</v>
      </c>
      <c r="AH385" s="96"/>
      <c r="AI385" s="96" t="s">
        <v>2</v>
      </c>
      <c r="AJ385" s="96"/>
      <c r="AK385" s="96"/>
      <c r="AL385" s="96"/>
      <c r="AM385" s="96" t="s">
        <v>2</v>
      </c>
      <c r="AN385" s="96"/>
      <c r="AO385" s="96" t="s">
        <v>1</v>
      </c>
      <c r="AP385" s="96" t="s">
        <v>1</v>
      </c>
      <c r="AQ385" s="96" t="s">
        <v>1</v>
      </c>
      <c r="AR385" s="96" t="s">
        <v>1</v>
      </c>
      <c r="AS385" s="96" t="s">
        <v>1</v>
      </c>
      <c r="AT385" s="96" t="s">
        <v>1</v>
      </c>
      <c r="AU385" s="96" t="s">
        <v>2</v>
      </c>
      <c r="AV385" s="96" t="s">
        <v>1</v>
      </c>
      <c r="AW385" s="96" t="s">
        <v>92</v>
      </c>
      <c r="AX385" s="98">
        <v>0</v>
      </c>
      <c r="AY385" s="98">
        <v>0</v>
      </c>
      <c r="AZ385" s="98">
        <v>0</v>
      </c>
      <c r="BA385" s="98">
        <v>0</v>
      </c>
      <c r="BB385" s="98">
        <v>0</v>
      </c>
      <c r="BC385" s="98">
        <v>0</v>
      </c>
      <c r="BD385" s="98">
        <v>0</v>
      </c>
      <c r="BE385" s="98">
        <v>0</v>
      </c>
      <c r="BF385" s="98">
        <v>0</v>
      </c>
      <c r="BG385" s="98">
        <v>0.25</v>
      </c>
      <c r="BH385" s="98">
        <v>10</v>
      </c>
      <c r="BI385" s="98" cm="1">
        <f t="array" ref="BI385">SUM(IF('HABILITADOS Y RECHAZADOS LOTE 1'!$AX385:$BH385&lt;&gt;"", 'HABILITADOS Y RECHAZADOS LOTE 1'!$AX385:$BH385, 0))</f>
        <v>10.25</v>
      </c>
      <c r="BJ385" s="98" t="s">
        <v>305</v>
      </c>
      <c r="BK385" s="98" t="s">
        <v>85</v>
      </c>
      <c r="BL385" s="63" t="s">
        <v>85</v>
      </c>
    </row>
    <row r="386" spans="1:64" s="52" customFormat="1" ht="171" hidden="1" customHeight="1">
      <c r="A386" s="110">
        <v>1384</v>
      </c>
      <c r="B386" s="143" t="s">
        <v>1812</v>
      </c>
      <c r="C386" s="124" t="s">
        <v>1813</v>
      </c>
      <c r="D386" s="125" t="s">
        <v>224</v>
      </c>
      <c r="E386" s="124" t="s">
        <v>1814</v>
      </c>
      <c r="F386" s="127" t="s">
        <v>77</v>
      </c>
      <c r="G386" s="127" t="s">
        <v>1815</v>
      </c>
      <c r="H386" s="128" t="s">
        <v>79</v>
      </c>
      <c r="I386" s="129" t="s">
        <v>1816</v>
      </c>
      <c r="J386" s="64" t="s">
        <v>1814</v>
      </c>
      <c r="K386" s="129" t="s">
        <v>1817</v>
      </c>
      <c r="L386" s="64" t="s">
        <v>1</v>
      </c>
      <c r="M386" s="64" t="s">
        <v>2</v>
      </c>
      <c r="N386" s="130" t="s">
        <v>91</v>
      </c>
      <c r="O386" s="64" t="s">
        <v>85</v>
      </c>
      <c r="P386" s="129" t="str" cm="1">
        <f t="array" ref="P386">_xlfn.TEXTJOIN(", ", TRUE, IF('HABILITADOS Y RECHAZADOS LOTE 1'!$Q386:$AN386="SI", 'HABILITADOS Y RECHAZADOS LOTE 1'!$Q$2:$AN$2, ""))</f>
        <v>Carnes Frescas (Refrigeradas o Congeladas), Huevos, Conservas de frutas/ hortalizas/ leguminosas, Frutas frescas, Galletas, Leguminosas y derivados, Verduras, hortalizas y derivados</v>
      </c>
      <c r="Q386" s="96" t="s">
        <v>1</v>
      </c>
      <c r="R386" s="96" t="s">
        <v>2</v>
      </c>
      <c r="S386" s="96" t="s">
        <v>1</v>
      </c>
      <c r="T386" s="96" t="s">
        <v>2</v>
      </c>
      <c r="U386" s="96" t="s">
        <v>1</v>
      </c>
      <c r="V386" s="96" t="s">
        <v>1</v>
      </c>
      <c r="W386" s="96" t="s">
        <v>1</v>
      </c>
      <c r="X386" s="96" t="s">
        <v>2</v>
      </c>
      <c r="Y386" s="96" t="s">
        <v>1</v>
      </c>
      <c r="Z386" s="96" t="s">
        <v>1</v>
      </c>
      <c r="AA386" s="96" t="s">
        <v>2</v>
      </c>
      <c r="AB386" s="96" t="s">
        <v>1</v>
      </c>
      <c r="AC386" s="96" t="s">
        <v>1</v>
      </c>
      <c r="AD386" s="96" t="s">
        <v>2</v>
      </c>
      <c r="AE386" s="96" t="s">
        <v>1</v>
      </c>
      <c r="AF386" s="96" t="s">
        <v>1</v>
      </c>
      <c r="AG386" s="96" t="s">
        <v>1</v>
      </c>
      <c r="AH386" s="96" t="s">
        <v>1</v>
      </c>
      <c r="AI386" s="96" t="s">
        <v>1</v>
      </c>
      <c r="AJ386" s="96" t="s">
        <v>2</v>
      </c>
      <c r="AK386" s="96" t="s">
        <v>1</v>
      </c>
      <c r="AL386" s="96" t="s">
        <v>1</v>
      </c>
      <c r="AM386" s="96" t="s">
        <v>2</v>
      </c>
      <c r="AN386" s="96" t="s">
        <v>1</v>
      </c>
      <c r="AO386" s="96" t="s">
        <v>1</v>
      </c>
      <c r="AP386" s="96" t="s">
        <v>1</v>
      </c>
      <c r="AQ386" s="96" t="s">
        <v>1</v>
      </c>
      <c r="AR386" s="96" t="s">
        <v>1</v>
      </c>
      <c r="AS386" s="96" t="s">
        <v>1</v>
      </c>
      <c r="AT386" s="96" t="s">
        <v>1</v>
      </c>
      <c r="AU386" s="96" t="s">
        <v>2</v>
      </c>
      <c r="AV386" s="96" t="s">
        <v>1</v>
      </c>
      <c r="AW386" s="96" t="s">
        <v>92</v>
      </c>
      <c r="AX386" s="98">
        <v>6</v>
      </c>
      <c r="AY386" s="98">
        <v>0</v>
      </c>
      <c r="AZ386" s="98">
        <v>0</v>
      </c>
      <c r="BA386" s="98">
        <v>0</v>
      </c>
      <c r="BB386" s="98">
        <v>0</v>
      </c>
      <c r="BC386" s="98">
        <v>0</v>
      </c>
      <c r="BD386" s="98">
        <v>0</v>
      </c>
      <c r="BE386" s="98">
        <v>0</v>
      </c>
      <c r="BF386" s="98">
        <v>0.25</v>
      </c>
      <c r="BG386" s="98">
        <v>0.25</v>
      </c>
      <c r="BH386" s="98">
        <v>10</v>
      </c>
      <c r="BI386" s="98" cm="1">
        <f t="array" ref="BI386">SUM(IF('HABILITADOS Y RECHAZADOS LOTE 1'!$AX386:$BH386&lt;&gt;"", 'HABILITADOS Y RECHAZADOS LOTE 1'!$AX386:$BH386, 0))</f>
        <v>16.5</v>
      </c>
      <c r="BJ386" s="98" t="s">
        <v>1818</v>
      </c>
      <c r="BK386" s="98" t="s">
        <v>85</v>
      </c>
      <c r="BL386" s="63" t="s">
        <v>85</v>
      </c>
    </row>
    <row r="387" spans="1:64" s="52" customFormat="1" ht="99.75" hidden="1" customHeight="1">
      <c r="A387" s="93">
        <v>1385</v>
      </c>
      <c r="B387" s="143" t="s">
        <v>1819</v>
      </c>
      <c r="C387" s="124" t="s">
        <v>1820</v>
      </c>
      <c r="D387" s="125" t="s">
        <v>224</v>
      </c>
      <c r="E387" s="126" t="s">
        <v>1821</v>
      </c>
      <c r="F387" s="127" t="s">
        <v>78</v>
      </c>
      <c r="G387" s="127" t="s">
        <v>77</v>
      </c>
      <c r="H387" s="128" t="s">
        <v>79</v>
      </c>
      <c r="I387" s="134" t="s">
        <v>209</v>
      </c>
      <c r="J387" s="133" t="s">
        <v>1821</v>
      </c>
      <c r="K387" s="129" t="s">
        <v>1822</v>
      </c>
      <c r="L387" s="64" t="s">
        <v>1</v>
      </c>
      <c r="M387" s="64" t="s">
        <v>2</v>
      </c>
      <c r="N387" s="130" t="s">
        <v>91</v>
      </c>
      <c r="O387" s="64" t="s">
        <v>85</v>
      </c>
      <c r="P387" s="129" t="str" cm="1">
        <f t="array" ref="P387">_xlfn.TEXTJOIN(", ", TRUE, IF('HABILITADOS Y RECHAZADOS LOTE 1'!$Q387:$AN387="SI", 'HABILITADOS Y RECHAZADOS LOTE 1'!$Q$2:$AN$2, ""))</f>
        <v>Alimentos nativos, Huevos, Frutas frescas, Verduras, hortalizas y derivados</v>
      </c>
      <c r="Q387" s="96" t="s">
        <v>2</v>
      </c>
      <c r="R387" s="96" t="s">
        <v>1</v>
      </c>
      <c r="S387" s="96" t="s">
        <v>1</v>
      </c>
      <c r="T387" s="96" t="s">
        <v>2</v>
      </c>
      <c r="U387" s="96" t="s">
        <v>1</v>
      </c>
      <c r="V387" s="96" t="s">
        <v>1</v>
      </c>
      <c r="W387" s="96" t="s">
        <v>1</v>
      </c>
      <c r="X387" s="96" t="s">
        <v>1</v>
      </c>
      <c r="Y387" s="96" t="s">
        <v>1</v>
      </c>
      <c r="Z387" s="96" t="s">
        <v>1</v>
      </c>
      <c r="AA387" s="96" t="s">
        <v>2</v>
      </c>
      <c r="AB387" s="96" t="s">
        <v>1</v>
      </c>
      <c r="AC387" s="96" t="s">
        <v>1</v>
      </c>
      <c r="AD387" s="96" t="s">
        <v>1</v>
      </c>
      <c r="AE387" s="96" t="s">
        <v>1</v>
      </c>
      <c r="AF387" s="96" t="s">
        <v>1</v>
      </c>
      <c r="AG387" s="96" t="s">
        <v>1</v>
      </c>
      <c r="AH387" s="96" t="s">
        <v>1</v>
      </c>
      <c r="AI387" s="96" t="s">
        <v>1</v>
      </c>
      <c r="AJ387" s="96" t="s">
        <v>1</v>
      </c>
      <c r="AK387" s="96" t="s">
        <v>1</v>
      </c>
      <c r="AL387" s="96" t="s">
        <v>1</v>
      </c>
      <c r="AM387" s="96" t="s">
        <v>2</v>
      </c>
      <c r="AN387" s="96" t="s">
        <v>1</v>
      </c>
      <c r="AO387" s="96" t="s">
        <v>1</v>
      </c>
      <c r="AP387" s="96" t="s">
        <v>1</v>
      </c>
      <c r="AQ387" s="96" t="s">
        <v>1</v>
      </c>
      <c r="AR387" s="96" t="s">
        <v>1</v>
      </c>
      <c r="AS387" s="96" t="s">
        <v>1</v>
      </c>
      <c r="AT387" s="96" t="s">
        <v>1</v>
      </c>
      <c r="AU387" s="96" t="s">
        <v>2</v>
      </c>
      <c r="AV387" s="96" t="s">
        <v>1</v>
      </c>
      <c r="AW387" s="96" t="s">
        <v>92</v>
      </c>
      <c r="AX387" s="98">
        <v>6</v>
      </c>
      <c r="AY387" s="98">
        <v>0</v>
      </c>
      <c r="AZ387" s="98">
        <v>0</v>
      </c>
      <c r="BA387" s="98">
        <v>0</v>
      </c>
      <c r="BB387" s="98">
        <v>0</v>
      </c>
      <c r="BC387" s="98">
        <v>0</v>
      </c>
      <c r="BD387" s="98">
        <v>0</v>
      </c>
      <c r="BE387" s="98">
        <v>0</v>
      </c>
      <c r="BF387" s="98">
        <v>0</v>
      </c>
      <c r="BG387" s="98">
        <v>0.25</v>
      </c>
      <c r="BH387" s="98">
        <v>10</v>
      </c>
      <c r="BI387" s="98" cm="1">
        <f t="array" ref="BI387">SUM(IF('HABILITADOS Y RECHAZADOS LOTE 1'!$AX387:$BH387&lt;&gt;"", 'HABILITADOS Y RECHAZADOS LOTE 1'!$AX387:$BH387, 0))</f>
        <v>16.25</v>
      </c>
      <c r="BJ387" s="98" t="s">
        <v>305</v>
      </c>
      <c r="BK387" s="98" t="s">
        <v>85</v>
      </c>
      <c r="BL387" s="63" t="s">
        <v>85</v>
      </c>
    </row>
    <row r="388" spans="1:64" s="52" customFormat="1" ht="85.5" hidden="1" customHeight="1">
      <c r="A388" s="93">
        <v>1386</v>
      </c>
      <c r="B388" s="143" t="s">
        <v>1823</v>
      </c>
      <c r="C388" s="124" t="s">
        <v>1824</v>
      </c>
      <c r="D388" s="125" t="s">
        <v>224</v>
      </c>
      <c r="E388" s="126" t="s">
        <v>1825</v>
      </c>
      <c r="F388" s="127" t="s">
        <v>77</v>
      </c>
      <c r="G388" s="127" t="s">
        <v>77</v>
      </c>
      <c r="H388" s="128" t="s">
        <v>79</v>
      </c>
      <c r="I388" s="129" t="s">
        <v>1591</v>
      </c>
      <c r="J388" s="64" t="s">
        <v>1825</v>
      </c>
      <c r="K388" s="129" t="s">
        <v>1826</v>
      </c>
      <c r="L388" s="64" t="s">
        <v>1</v>
      </c>
      <c r="M388" s="64" t="s">
        <v>2</v>
      </c>
      <c r="N388" s="130" t="s">
        <v>91</v>
      </c>
      <c r="O388" s="64" t="s">
        <v>85</v>
      </c>
      <c r="P388" s="129" t="str" cm="1">
        <f t="array" ref="P388">_xlfn.TEXTJOIN(", ", TRUE, IF('HABILITADOS Y RECHAZADOS LOTE 1'!$Q388:$AN388="SI",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88" s="96" t="s">
        <v>2</v>
      </c>
      <c r="R388" s="96" t="s">
        <v>2</v>
      </c>
      <c r="S388" s="96" t="s">
        <v>2</v>
      </c>
      <c r="T388" s="96" t="s">
        <v>2</v>
      </c>
      <c r="U388" s="96" t="s">
        <v>2</v>
      </c>
      <c r="V388" s="96" t="s">
        <v>2</v>
      </c>
      <c r="W388" s="96" t="s">
        <v>2</v>
      </c>
      <c r="X388" s="96" t="s">
        <v>2</v>
      </c>
      <c r="Y388" s="96" t="s">
        <v>2</v>
      </c>
      <c r="Z388" s="96" t="s">
        <v>2</v>
      </c>
      <c r="AA388" s="96" t="s">
        <v>2</v>
      </c>
      <c r="AB388" s="96" t="s">
        <v>2</v>
      </c>
      <c r="AC388" s="96" t="s">
        <v>2</v>
      </c>
      <c r="AD388" s="96" t="s">
        <v>2</v>
      </c>
      <c r="AE388" s="96" t="s">
        <v>2</v>
      </c>
      <c r="AF388" s="96" t="s">
        <v>2</v>
      </c>
      <c r="AG388" s="96" t="s">
        <v>2</v>
      </c>
      <c r="AH388" s="96" t="s">
        <v>2</v>
      </c>
      <c r="AI388" s="96" t="s">
        <v>2</v>
      </c>
      <c r="AJ388" s="96" t="s">
        <v>2</v>
      </c>
      <c r="AK388" s="96" t="s">
        <v>2</v>
      </c>
      <c r="AL388" s="96" t="s">
        <v>2</v>
      </c>
      <c r="AM388" s="96" t="s">
        <v>2</v>
      </c>
      <c r="AN388" s="96" t="s">
        <v>2</v>
      </c>
      <c r="AO388" s="96" t="s">
        <v>1</v>
      </c>
      <c r="AP388" s="96" t="s">
        <v>1</v>
      </c>
      <c r="AQ388" s="96" t="s">
        <v>1</v>
      </c>
      <c r="AR388" s="96" t="s">
        <v>1</v>
      </c>
      <c r="AS388" s="96" t="s">
        <v>1</v>
      </c>
      <c r="AT388" s="96" t="s">
        <v>1</v>
      </c>
      <c r="AU388" s="96" t="s">
        <v>2</v>
      </c>
      <c r="AV388" s="96" t="s">
        <v>1</v>
      </c>
      <c r="AW388" s="96" t="s">
        <v>92</v>
      </c>
      <c r="AX388" s="98">
        <v>0</v>
      </c>
      <c r="AY388" s="98">
        <v>6</v>
      </c>
      <c r="AZ388" s="98">
        <v>0</v>
      </c>
      <c r="BA388" s="98">
        <v>0</v>
      </c>
      <c r="BB388" s="98">
        <v>0</v>
      </c>
      <c r="BC388" s="98">
        <v>0</v>
      </c>
      <c r="BD388" s="98">
        <v>0</v>
      </c>
      <c r="BE388" s="98">
        <v>0</v>
      </c>
      <c r="BF388" s="98">
        <v>0</v>
      </c>
      <c r="BG388" s="98">
        <v>0.25</v>
      </c>
      <c r="BH388" s="98">
        <v>10</v>
      </c>
      <c r="BI388" s="98" cm="1">
        <f t="array" ref="BI388">SUM(IF('HABILITADOS Y RECHAZADOS LOTE 1'!$AX388:$BH388&lt;&gt;"", 'HABILITADOS Y RECHAZADOS LOTE 1'!$AX388:$BH388, 0))</f>
        <v>16.25</v>
      </c>
      <c r="BJ388" s="98" t="s">
        <v>305</v>
      </c>
      <c r="BK388" s="98" t="s">
        <v>85</v>
      </c>
      <c r="BL388" s="63" t="s">
        <v>85</v>
      </c>
    </row>
    <row r="389" spans="1:64" s="52" customFormat="1" ht="57" hidden="1" customHeight="1">
      <c r="A389" s="108">
        <v>1387</v>
      </c>
      <c r="B389" s="139" t="s">
        <v>1827</v>
      </c>
      <c r="C389" s="142" t="s">
        <v>1828</v>
      </c>
      <c r="D389" s="125" t="s">
        <v>224</v>
      </c>
      <c r="E389" s="126" t="s">
        <v>1829</v>
      </c>
      <c r="F389" s="136" t="s">
        <v>1176</v>
      </c>
      <c r="G389" s="136" t="s">
        <v>1176</v>
      </c>
      <c r="H389" s="128" t="s">
        <v>91</v>
      </c>
      <c r="I389" s="134" t="s">
        <v>494</v>
      </c>
      <c r="J389" s="133" t="s">
        <v>1829</v>
      </c>
      <c r="K389" s="134" t="s">
        <v>494</v>
      </c>
      <c r="L389" s="64"/>
      <c r="M389" s="64" t="s">
        <v>85</v>
      </c>
      <c r="N389" s="128" t="s">
        <v>91</v>
      </c>
      <c r="O389" s="64" t="s">
        <v>85</v>
      </c>
      <c r="P389" s="129" t="str" cm="1">
        <f t="array" ref="P389">_xlfn.TEXTJOIN(", ", TRUE, IF('HABILITADOS Y RECHAZADOS LOTE 1'!$Q389:$AN389="SI", 'HABILITADOS Y RECHAZADOS LOTE 1'!$Q$2:$AN$2, ""))</f>
        <v>Huevos, Frutas frescas, Verduras, hortalizas y derivados</v>
      </c>
      <c r="Q389" s="96"/>
      <c r="R389" s="96"/>
      <c r="S389" s="96"/>
      <c r="T389" s="96" t="s">
        <v>2</v>
      </c>
      <c r="U389" s="96"/>
      <c r="V389" s="96"/>
      <c r="W389" s="96"/>
      <c r="X389" s="96"/>
      <c r="Y389" s="96"/>
      <c r="Z389" s="96"/>
      <c r="AA389" s="96" t="s">
        <v>2</v>
      </c>
      <c r="AB389" s="96"/>
      <c r="AC389" s="96"/>
      <c r="AD389" s="96"/>
      <c r="AE389" s="96"/>
      <c r="AF389" s="96"/>
      <c r="AG389" s="96"/>
      <c r="AH389" s="96"/>
      <c r="AI389" s="96"/>
      <c r="AJ389" s="96"/>
      <c r="AK389" s="96"/>
      <c r="AL389" s="96"/>
      <c r="AM389" s="96" t="s">
        <v>2</v>
      </c>
      <c r="AN389" s="96"/>
      <c r="AO389" s="96" t="s">
        <v>1</v>
      </c>
      <c r="AP389" s="96" t="s">
        <v>1</v>
      </c>
      <c r="AQ389" s="96" t="s">
        <v>1</v>
      </c>
      <c r="AR389" s="96" t="s">
        <v>1</v>
      </c>
      <c r="AS389" s="96" t="s">
        <v>1</v>
      </c>
      <c r="AT389" s="96" t="s">
        <v>1</v>
      </c>
      <c r="AU389" s="96" t="s">
        <v>2</v>
      </c>
      <c r="AV389" s="96" t="s">
        <v>1</v>
      </c>
      <c r="AW389" s="96" t="s">
        <v>92</v>
      </c>
      <c r="AX389" s="98">
        <v>0</v>
      </c>
      <c r="AY389" s="98">
        <v>0</v>
      </c>
      <c r="AZ389" s="98">
        <v>0</v>
      </c>
      <c r="BA389" s="98">
        <v>0</v>
      </c>
      <c r="BB389" s="98">
        <v>0</v>
      </c>
      <c r="BC389" s="98">
        <v>10</v>
      </c>
      <c r="BD389" s="98">
        <v>0</v>
      </c>
      <c r="BE389" s="98">
        <v>0</v>
      </c>
      <c r="BF389" s="98">
        <v>0</v>
      </c>
      <c r="BG389" s="98">
        <v>0.25</v>
      </c>
      <c r="BH389" s="98">
        <v>10</v>
      </c>
      <c r="BI389" s="98" cm="1">
        <f t="array" ref="BI389">SUM(IF('HABILITADOS Y RECHAZADOS LOTE 1'!$AX389:$BH389&lt;&gt;"", 'HABILITADOS Y RECHAZADOS LOTE 1'!$AX389:$BH389, 0))</f>
        <v>20.25</v>
      </c>
      <c r="BJ389" s="98" t="s">
        <v>1116</v>
      </c>
      <c r="BK389" s="98" t="s">
        <v>85</v>
      </c>
      <c r="BL389" s="63" t="s">
        <v>85</v>
      </c>
    </row>
    <row r="390" spans="1:64" s="52" customFormat="1" ht="57" hidden="1" customHeight="1">
      <c r="A390" s="93">
        <v>1388</v>
      </c>
      <c r="B390" s="131" t="s">
        <v>1830</v>
      </c>
      <c r="C390" s="124" t="s">
        <v>1831</v>
      </c>
      <c r="D390" s="125" t="s">
        <v>89</v>
      </c>
      <c r="E390" s="126" t="s">
        <v>1832</v>
      </c>
      <c r="F390" s="127" t="s">
        <v>77</v>
      </c>
      <c r="G390" s="127" t="s">
        <v>77</v>
      </c>
      <c r="H390" s="128" t="s">
        <v>79</v>
      </c>
      <c r="I390" s="129" t="s">
        <v>1833</v>
      </c>
      <c r="J390" s="140" t="s">
        <v>1832</v>
      </c>
      <c r="K390" s="129" t="s">
        <v>1834</v>
      </c>
      <c r="L390" s="64" t="s">
        <v>1</v>
      </c>
      <c r="M390" s="64" t="s">
        <v>2</v>
      </c>
      <c r="N390" s="130" t="s">
        <v>91</v>
      </c>
      <c r="O390" s="64" t="s">
        <v>85</v>
      </c>
      <c r="P390" s="129" t="str" cm="1">
        <f t="array" ref="P390">_xlfn.TEXTJOIN(", ", TRUE, IF('HABILITADOS Y RECHAZADOS LOTE 1'!$Q390:$AN390="SI", 'HABILITADOS Y RECHAZADOS LOTE 1'!$Q$2:$AN$2, ""))</f>
        <v>Huevos, Frutas frescas, Productos de panificación, Verduras, hortalizas y derivados</v>
      </c>
      <c r="Q390" s="96" t="s">
        <v>1</v>
      </c>
      <c r="R390" s="96" t="s">
        <v>1</v>
      </c>
      <c r="S390" s="96" t="s">
        <v>1</v>
      </c>
      <c r="T390" s="96" t="s">
        <v>2</v>
      </c>
      <c r="U390" s="96" t="s">
        <v>1</v>
      </c>
      <c r="V390" s="96" t="s">
        <v>1</v>
      </c>
      <c r="W390" s="96" t="s">
        <v>1</v>
      </c>
      <c r="X390" s="96" t="s">
        <v>1</v>
      </c>
      <c r="Y390" s="96" t="s">
        <v>1</v>
      </c>
      <c r="Z390" s="96" t="s">
        <v>1</v>
      </c>
      <c r="AA390" s="96" t="s">
        <v>2</v>
      </c>
      <c r="AB390" s="96" t="s">
        <v>1</v>
      </c>
      <c r="AC390" s="96" t="s">
        <v>1</v>
      </c>
      <c r="AD390" s="96" t="s">
        <v>1</v>
      </c>
      <c r="AE390" s="96" t="s">
        <v>2</v>
      </c>
      <c r="AF390" s="96" t="s">
        <v>1</v>
      </c>
      <c r="AG390" s="96" t="s">
        <v>1</v>
      </c>
      <c r="AH390" s="96" t="s">
        <v>1</v>
      </c>
      <c r="AI390" s="96" t="s">
        <v>1</v>
      </c>
      <c r="AJ390" s="96" t="s">
        <v>1</v>
      </c>
      <c r="AK390" s="96" t="s">
        <v>1</v>
      </c>
      <c r="AL390" s="96" t="s">
        <v>1</v>
      </c>
      <c r="AM390" s="96" t="s">
        <v>2</v>
      </c>
      <c r="AN390" s="96" t="s">
        <v>1</v>
      </c>
      <c r="AO390" s="96" t="s">
        <v>1</v>
      </c>
      <c r="AP390" s="96" t="s">
        <v>1</v>
      </c>
      <c r="AQ390" s="96" t="s">
        <v>1</v>
      </c>
      <c r="AR390" s="96" t="s">
        <v>1</v>
      </c>
      <c r="AS390" s="96" t="s">
        <v>1</v>
      </c>
      <c r="AT390" s="96" t="s">
        <v>1</v>
      </c>
      <c r="AU390" s="96" t="s">
        <v>2</v>
      </c>
      <c r="AV390" s="96" t="s">
        <v>1</v>
      </c>
      <c r="AW390" s="96" t="s">
        <v>99</v>
      </c>
      <c r="AX390" s="98">
        <v>10</v>
      </c>
      <c r="AY390" s="98">
        <v>0</v>
      </c>
      <c r="AZ390" s="98">
        <v>0</v>
      </c>
      <c r="BA390" s="98">
        <v>0</v>
      </c>
      <c r="BB390" s="98">
        <v>0</v>
      </c>
      <c r="BC390" s="98">
        <v>0</v>
      </c>
      <c r="BD390" s="98">
        <v>0</v>
      </c>
      <c r="BE390" s="98">
        <v>0</v>
      </c>
      <c r="BF390" s="98">
        <v>0</v>
      </c>
      <c r="BG390" s="98">
        <v>0.25</v>
      </c>
      <c r="BH390" s="98">
        <v>10</v>
      </c>
      <c r="BI390" s="98" cm="1">
        <f t="array" ref="BI390">SUM(IF('HABILITADOS Y RECHAZADOS LOTE 1'!$AX390:$BH390&lt;&gt;"", 'HABILITADOS Y RECHAZADOS LOTE 1'!$AX390:$BH390, 0))</f>
        <v>20.25</v>
      </c>
      <c r="BJ390" s="98" t="s">
        <v>1116</v>
      </c>
      <c r="BK390" s="98" t="s">
        <v>85</v>
      </c>
      <c r="BL390" s="63" t="s">
        <v>85</v>
      </c>
    </row>
    <row r="391" spans="1:64" s="52" customFormat="1" ht="85.5" hidden="1" customHeight="1">
      <c r="A391" s="93">
        <v>1389</v>
      </c>
      <c r="B391" s="143" t="s">
        <v>1356</v>
      </c>
      <c r="C391" s="124" t="s">
        <v>1835</v>
      </c>
      <c r="D391" s="125" t="s">
        <v>224</v>
      </c>
      <c r="E391" s="126" t="s">
        <v>1836</v>
      </c>
      <c r="F391" s="127" t="s">
        <v>78</v>
      </c>
      <c r="G391" s="127" t="s">
        <v>77</v>
      </c>
      <c r="H391" s="128" t="s">
        <v>79</v>
      </c>
      <c r="I391" s="129" t="s">
        <v>209</v>
      </c>
      <c r="J391" s="64" t="s">
        <v>1836</v>
      </c>
      <c r="K391" s="129" t="s">
        <v>1837</v>
      </c>
      <c r="L391" s="64" t="s">
        <v>2</v>
      </c>
      <c r="M391" s="64" t="s">
        <v>2</v>
      </c>
      <c r="N391" s="130" t="s">
        <v>91</v>
      </c>
      <c r="O391" s="64" t="s">
        <v>85</v>
      </c>
      <c r="P391" s="129" t="str" cm="1">
        <f t="array" ref="P391">_xlfn.TEXTJOIN(", ", TRUE, IF('HABILITADOS Y RECHAZADOS LOTE 1'!$Q391:$AN391="SI", 'HABILITADOS Y RECHAZADOS LOTE 1'!$Q$2:$AN$2, ""))</f>
        <v>Carnes Frescas (Refrigeradas o Congeladas), Huevos, Frutas frescas, Lácteos no fermentados, Lácteos fermentados, Quesos, Pescados y mariscos, Verduras, hortalizas y derivados</v>
      </c>
      <c r="Q391" s="96" t="s">
        <v>1</v>
      </c>
      <c r="R391" s="96" t="s">
        <v>2</v>
      </c>
      <c r="S391" s="96" t="s">
        <v>1</v>
      </c>
      <c r="T391" s="96" t="s">
        <v>2</v>
      </c>
      <c r="U391" s="96" t="s">
        <v>1</v>
      </c>
      <c r="V391" s="96" t="s">
        <v>1</v>
      </c>
      <c r="W391" s="96" t="s">
        <v>1</v>
      </c>
      <c r="X391" s="96" t="s">
        <v>1</v>
      </c>
      <c r="Y391" s="96" t="s">
        <v>1</v>
      </c>
      <c r="Z391" s="96" t="s">
        <v>1</v>
      </c>
      <c r="AA391" s="96" t="s">
        <v>2</v>
      </c>
      <c r="AB391" s="96" t="s">
        <v>1</v>
      </c>
      <c r="AC391" s="96" t="s">
        <v>1</v>
      </c>
      <c r="AD391" s="96" t="s">
        <v>1</v>
      </c>
      <c r="AE391" s="96" t="s">
        <v>1</v>
      </c>
      <c r="AF391" s="96" t="s">
        <v>1</v>
      </c>
      <c r="AG391" s="96" t="s">
        <v>2</v>
      </c>
      <c r="AH391" s="96" t="s">
        <v>2</v>
      </c>
      <c r="AI391" s="96" t="s">
        <v>2</v>
      </c>
      <c r="AJ391" s="96" t="s">
        <v>1</v>
      </c>
      <c r="AK391" s="96" t="s">
        <v>2</v>
      </c>
      <c r="AL391" s="96" t="s">
        <v>1</v>
      </c>
      <c r="AM391" s="96" t="s">
        <v>2</v>
      </c>
      <c r="AN391" s="96" t="s">
        <v>1</v>
      </c>
      <c r="AO391" s="96" t="s">
        <v>1</v>
      </c>
      <c r="AP391" s="96" t="s">
        <v>1</v>
      </c>
      <c r="AQ391" s="96" t="s">
        <v>1</v>
      </c>
      <c r="AR391" s="96" t="s">
        <v>1</v>
      </c>
      <c r="AS391" s="96" t="s">
        <v>1</v>
      </c>
      <c r="AT391" s="96" t="s">
        <v>1</v>
      </c>
      <c r="AU391" s="96" t="s">
        <v>2</v>
      </c>
      <c r="AV391" s="96" t="s">
        <v>2</v>
      </c>
      <c r="AW391" s="96" t="s">
        <v>92</v>
      </c>
      <c r="AX391" s="98">
        <v>6</v>
      </c>
      <c r="AY391" s="98">
        <v>6</v>
      </c>
      <c r="AZ391" s="98">
        <v>0</v>
      </c>
      <c r="BA391" s="98">
        <v>0</v>
      </c>
      <c r="BB391" s="98">
        <v>0</v>
      </c>
      <c r="BC391" s="98">
        <v>0</v>
      </c>
      <c r="BD391" s="98">
        <v>0</v>
      </c>
      <c r="BE391" s="98">
        <v>0</v>
      </c>
      <c r="BF391" s="98">
        <v>0</v>
      </c>
      <c r="BG391" s="98">
        <v>0.25</v>
      </c>
      <c r="BH391" s="98">
        <v>0</v>
      </c>
      <c r="BI391" s="98" cm="1">
        <f t="array" ref="BI391">SUM(IF('HABILITADOS Y RECHAZADOS LOTE 1'!$AX391:$BH391&lt;&gt;"", 'HABILITADOS Y RECHAZADOS LOTE 1'!$AX391:$BH391, 0))</f>
        <v>12.25</v>
      </c>
      <c r="BJ391" s="98" t="s">
        <v>305</v>
      </c>
      <c r="BK391" s="98" t="s">
        <v>85</v>
      </c>
      <c r="BL391" s="63" t="s">
        <v>85</v>
      </c>
    </row>
    <row r="392" spans="1:64" s="52" customFormat="1" ht="142.5" hidden="1" customHeight="1">
      <c r="A392" s="93">
        <v>1390</v>
      </c>
      <c r="B392" s="131" t="s">
        <v>1838</v>
      </c>
      <c r="C392" s="124" t="s">
        <v>1839</v>
      </c>
      <c r="D392" s="125" t="s">
        <v>224</v>
      </c>
      <c r="E392" s="126" t="s">
        <v>1840</v>
      </c>
      <c r="F392" s="127" t="s">
        <v>78</v>
      </c>
      <c r="G392" s="127" t="s">
        <v>77</v>
      </c>
      <c r="H392" s="128" t="s">
        <v>79</v>
      </c>
      <c r="I392" s="129" t="s">
        <v>209</v>
      </c>
      <c r="J392" s="64" t="s">
        <v>1840</v>
      </c>
      <c r="K392" s="129" t="s">
        <v>1841</v>
      </c>
      <c r="L392" s="64" t="s">
        <v>1</v>
      </c>
      <c r="M392" s="64" t="s">
        <v>2</v>
      </c>
      <c r="N392" s="130" t="s">
        <v>91</v>
      </c>
      <c r="O392" s="64" t="s">
        <v>85</v>
      </c>
      <c r="P392" s="129" t="str" cm="1">
        <f t="array" ref="P392">_xlfn.TEXTJOIN(", ", TRUE, IF('HABILITADOS Y RECHAZADOS LOTE 1'!$Q392:$AN392="SI",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392" s="96" t="s">
        <v>2</v>
      </c>
      <c r="R392" s="96" t="s">
        <v>2</v>
      </c>
      <c r="S392" s="96" t="s">
        <v>2</v>
      </c>
      <c r="T392" s="96" t="s">
        <v>2</v>
      </c>
      <c r="U392" s="96" t="s">
        <v>2</v>
      </c>
      <c r="V392" s="96" t="s">
        <v>2</v>
      </c>
      <c r="W392" s="96" t="s">
        <v>2</v>
      </c>
      <c r="X392" s="96" t="s">
        <v>2</v>
      </c>
      <c r="Y392" s="96" t="s">
        <v>2</v>
      </c>
      <c r="Z392" s="96" t="s">
        <v>2</v>
      </c>
      <c r="AA392" s="96" t="s">
        <v>2</v>
      </c>
      <c r="AB392" s="96" t="s">
        <v>2</v>
      </c>
      <c r="AC392" s="96" t="s">
        <v>2</v>
      </c>
      <c r="AD392" s="96" t="s">
        <v>2</v>
      </c>
      <c r="AE392" s="96" t="s">
        <v>2</v>
      </c>
      <c r="AF392" s="96" t="s">
        <v>2</v>
      </c>
      <c r="AG392" s="96" t="s">
        <v>2</v>
      </c>
      <c r="AH392" s="96" t="s">
        <v>2</v>
      </c>
      <c r="AI392" s="96" t="s">
        <v>2</v>
      </c>
      <c r="AJ392" s="96" t="s">
        <v>2</v>
      </c>
      <c r="AK392" s="96" t="s">
        <v>2</v>
      </c>
      <c r="AL392" s="96" t="s">
        <v>2</v>
      </c>
      <c r="AM392" s="96" t="s">
        <v>2</v>
      </c>
      <c r="AN392" s="96" t="s">
        <v>2</v>
      </c>
      <c r="AO392" s="96" t="s">
        <v>1</v>
      </c>
      <c r="AP392" s="96" t="s">
        <v>1</v>
      </c>
      <c r="AQ392" s="96" t="s">
        <v>1</v>
      </c>
      <c r="AR392" s="96" t="s">
        <v>1</v>
      </c>
      <c r="AS392" s="96" t="s">
        <v>1</v>
      </c>
      <c r="AT392" s="96" t="s">
        <v>1</v>
      </c>
      <c r="AU392" s="96" t="s">
        <v>2</v>
      </c>
      <c r="AV392" s="96" t="s">
        <v>1</v>
      </c>
      <c r="AW392" s="96" t="s">
        <v>92</v>
      </c>
      <c r="AX392" s="98">
        <v>0</v>
      </c>
      <c r="AY392" s="98">
        <v>6</v>
      </c>
      <c r="AZ392" s="98">
        <v>0</v>
      </c>
      <c r="BA392" s="98">
        <v>0</v>
      </c>
      <c r="BB392" s="98">
        <v>0</v>
      </c>
      <c r="BC392" s="98">
        <v>0</v>
      </c>
      <c r="BD392" s="98">
        <v>0</v>
      </c>
      <c r="BE392" s="98">
        <v>0</v>
      </c>
      <c r="BF392" s="98">
        <v>0</v>
      </c>
      <c r="BG392" s="98">
        <v>0.25</v>
      </c>
      <c r="BH392" s="98">
        <v>10</v>
      </c>
      <c r="BI392" s="98" cm="1">
        <f t="array" ref="BI392">SUM(IF('HABILITADOS Y RECHAZADOS LOTE 1'!$AX392:$BH392&lt;&gt;"", 'HABILITADOS Y RECHAZADOS LOTE 1'!$AX392:$BH392, 0))</f>
        <v>16.25</v>
      </c>
      <c r="BJ392" s="98" t="s">
        <v>305</v>
      </c>
      <c r="BK392" s="98" t="s">
        <v>85</v>
      </c>
      <c r="BL392" s="63" t="s">
        <v>85</v>
      </c>
    </row>
    <row r="393" spans="1:64" s="52" customFormat="1" ht="122.25" hidden="1" customHeight="1">
      <c r="A393" s="93">
        <v>1391</v>
      </c>
      <c r="B393" s="134" t="s">
        <v>1195</v>
      </c>
      <c r="C393" s="142" t="s">
        <v>1842</v>
      </c>
      <c r="D393" s="136" t="s">
        <v>89</v>
      </c>
      <c r="E393" s="142" t="s">
        <v>1843</v>
      </c>
      <c r="F393" s="127"/>
      <c r="G393" s="127"/>
      <c r="H393" s="144" t="s">
        <v>83</v>
      </c>
      <c r="I393" s="134" t="s">
        <v>1182</v>
      </c>
      <c r="J393" s="133" t="s">
        <v>1843</v>
      </c>
      <c r="K393" s="143"/>
      <c r="L393" s="64"/>
      <c r="M393" s="64" t="s">
        <v>85</v>
      </c>
      <c r="N393" s="144" t="s">
        <v>83</v>
      </c>
      <c r="O393" s="134" t="s">
        <v>1182</v>
      </c>
      <c r="P393" s="64" t="s">
        <v>85</v>
      </c>
      <c r="Q393" s="96" t="s">
        <v>1</v>
      </c>
      <c r="R393" s="96" t="s">
        <v>1</v>
      </c>
      <c r="S393" s="96" t="s">
        <v>1</v>
      </c>
      <c r="T393" s="96" t="s">
        <v>1</v>
      </c>
      <c r="U393" s="96" t="s">
        <v>1</v>
      </c>
      <c r="V393" s="96" t="s">
        <v>1</v>
      </c>
      <c r="W393" s="96" t="s">
        <v>1</v>
      </c>
      <c r="X393" s="96" t="s">
        <v>1</v>
      </c>
      <c r="Y393" s="96" t="s">
        <v>1</v>
      </c>
      <c r="Z393" s="96" t="s">
        <v>1</v>
      </c>
      <c r="AA393" s="96" t="s">
        <v>1</v>
      </c>
      <c r="AB393" s="96" t="s">
        <v>1</v>
      </c>
      <c r="AC393" s="96" t="s">
        <v>1</v>
      </c>
      <c r="AD393" s="96" t="s">
        <v>1</v>
      </c>
      <c r="AE393" s="96" t="s">
        <v>1</v>
      </c>
      <c r="AF393" s="96" t="s">
        <v>1</v>
      </c>
      <c r="AG393" s="96" t="s">
        <v>1</v>
      </c>
      <c r="AH393" s="96" t="s">
        <v>1</v>
      </c>
      <c r="AI393" s="96" t="s">
        <v>1</v>
      </c>
      <c r="AJ393" s="96" t="s">
        <v>1</v>
      </c>
      <c r="AK393" s="96" t="s">
        <v>1</v>
      </c>
      <c r="AL393" s="96" t="s">
        <v>1</v>
      </c>
      <c r="AM393" s="96" t="s">
        <v>1</v>
      </c>
      <c r="AN393" s="96" t="s">
        <v>1</v>
      </c>
      <c r="AO393" s="96"/>
      <c r="AP393" s="96"/>
      <c r="AQ393" s="96"/>
      <c r="AR393" s="96"/>
      <c r="AS393" s="96"/>
      <c r="AT393" s="96"/>
      <c r="AU393" s="96"/>
      <c r="AV393" s="96"/>
      <c r="AW393" s="96" t="s">
        <v>650</v>
      </c>
      <c r="AX393" s="98"/>
      <c r="AY393" s="98"/>
      <c r="AZ393" s="98"/>
      <c r="BA393" s="98"/>
      <c r="BB393" s="98"/>
      <c r="BC393" s="98"/>
      <c r="BD393" s="98"/>
      <c r="BE393" s="98"/>
      <c r="BF393" s="98"/>
      <c r="BG393" s="98"/>
      <c r="BH393" s="98"/>
      <c r="BI393" s="98" cm="1">
        <f t="array" ref="BI393">SUM(IF('HABILITADOS Y RECHAZADOS LOTE 1'!$AX393:$BH393&lt;&gt;"", 'HABILITADOS Y RECHAZADOS LOTE 1'!$AX393:$BH393, 0))</f>
        <v>0</v>
      </c>
      <c r="BJ393" s="98" t="s">
        <v>784</v>
      </c>
      <c r="BK393" s="98" t="s">
        <v>85</v>
      </c>
      <c r="BL393" s="63" t="s">
        <v>85</v>
      </c>
    </row>
    <row r="394" spans="1:64" s="52" customFormat="1" ht="71.25" hidden="1" customHeight="1">
      <c r="A394" s="93">
        <v>1392</v>
      </c>
      <c r="B394" s="134" t="s">
        <v>1195</v>
      </c>
      <c r="C394" s="142" t="s">
        <v>1844</v>
      </c>
      <c r="D394" s="127" t="s">
        <v>224</v>
      </c>
      <c r="E394" s="142" t="s">
        <v>1845</v>
      </c>
      <c r="F394" s="127"/>
      <c r="G394" s="127"/>
      <c r="H394" s="144" t="s">
        <v>83</v>
      </c>
      <c r="I394" s="134" t="s">
        <v>1182</v>
      </c>
      <c r="J394" s="133" t="s">
        <v>1845</v>
      </c>
      <c r="K394" s="143"/>
      <c r="L394" s="64"/>
      <c r="M394" s="64" t="s">
        <v>85</v>
      </c>
      <c r="N394" s="144" t="s">
        <v>83</v>
      </c>
      <c r="O394" s="134" t="s">
        <v>1182</v>
      </c>
      <c r="P394" s="64" t="s">
        <v>85</v>
      </c>
      <c r="Q394" s="96" t="s">
        <v>1</v>
      </c>
      <c r="R394" s="96" t="s">
        <v>1</v>
      </c>
      <c r="S394" s="96" t="s">
        <v>1</v>
      </c>
      <c r="T394" s="96" t="s">
        <v>1</v>
      </c>
      <c r="U394" s="96" t="s">
        <v>1</v>
      </c>
      <c r="V394" s="96" t="s">
        <v>1</v>
      </c>
      <c r="W394" s="96" t="s">
        <v>1</v>
      </c>
      <c r="X394" s="96" t="s">
        <v>1</v>
      </c>
      <c r="Y394" s="96" t="s">
        <v>1</v>
      </c>
      <c r="Z394" s="96" t="s">
        <v>1</v>
      </c>
      <c r="AA394" s="96" t="s">
        <v>1</v>
      </c>
      <c r="AB394" s="96" t="s">
        <v>1</v>
      </c>
      <c r="AC394" s="96" t="s">
        <v>1</v>
      </c>
      <c r="AD394" s="96" t="s">
        <v>1</v>
      </c>
      <c r="AE394" s="96" t="s">
        <v>1</v>
      </c>
      <c r="AF394" s="96" t="s">
        <v>1</v>
      </c>
      <c r="AG394" s="96" t="s">
        <v>1</v>
      </c>
      <c r="AH394" s="96" t="s">
        <v>1</v>
      </c>
      <c r="AI394" s="96" t="s">
        <v>1</v>
      </c>
      <c r="AJ394" s="96" t="s">
        <v>1</v>
      </c>
      <c r="AK394" s="96" t="s">
        <v>1</v>
      </c>
      <c r="AL394" s="96" t="s">
        <v>1</v>
      </c>
      <c r="AM394" s="96" t="s">
        <v>1</v>
      </c>
      <c r="AN394" s="96" t="s">
        <v>1</v>
      </c>
      <c r="AO394" s="96"/>
      <c r="AP394" s="96"/>
      <c r="AQ394" s="96"/>
      <c r="AR394" s="96"/>
      <c r="AS394" s="96"/>
      <c r="AT394" s="96"/>
      <c r="AU394" s="96"/>
      <c r="AV394" s="96"/>
      <c r="AW394" s="96" t="s">
        <v>650</v>
      </c>
      <c r="AX394" s="98"/>
      <c r="AY394" s="98"/>
      <c r="AZ394" s="98"/>
      <c r="BA394" s="98"/>
      <c r="BB394" s="98"/>
      <c r="BC394" s="98"/>
      <c r="BD394" s="98"/>
      <c r="BE394" s="98"/>
      <c r="BF394" s="98"/>
      <c r="BG394" s="98"/>
      <c r="BH394" s="98"/>
      <c r="BI394" s="98" cm="1">
        <f t="array" ref="BI394">SUM(IF('HABILITADOS Y RECHAZADOS LOTE 1'!$AX394:$BH394&lt;&gt;"", 'HABILITADOS Y RECHAZADOS LOTE 1'!$AX394:$BH394, 0))</f>
        <v>0</v>
      </c>
      <c r="BJ394" s="98" t="s">
        <v>784</v>
      </c>
      <c r="BK394" s="98" t="s">
        <v>85</v>
      </c>
      <c r="BL394" s="63" t="s">
        <v>85</v>
      </c>
    </row>
    <row r="395" spans="1:64" s="52" customFormat="1" ht="114" hidden="1" customHeight="1">
      <c r="A395" s="108">
        <v>1393</v>
      </c>
      <c r="B395" s="139" t="s">
        <v>1846</v>
      </c>
      <c r="C395" s="142" t="s">
        <v>1847</v>
      </c>
      <c r="D395" s="125" t="s">
        <v>224</v>
      </c>
      <c r="E395" s="126">
        <v>901713629</v>
      </c>
      <c r="F395" s="136" t="s">
        <v>1176</v>
      </c>
      <c r="G395" s="136" t="s">
        <v>77</v>
      </c>
      <c r="H395" s="128" t="s">
        <v>79</v>
      </c>
      <c r="I395" s="134" t="s">
        <v>209</v>
      </c>
      <c r="J395" s="133" t="s">
        <v>1848</v>
      </c>
      <c r="K395" s="134" t="s">
        <v>1849</v>
      </c>
      <c r="L395" s="64" t="s">
        <v>1</v>
      </c>
      <c r="M395" s="64" t="s">
        <v>2</v>
      </c>
      <c r="N395" s="130" t="s">
        <v>91</v>
      </c>
      <c r="O395" s="64" t="s">
        <v>85</v>
      </c>
      <c r="P395" s="129" t="str" cm="1">
        <f t="array" ref="P395">_xlfn.TEXTJOIN(", ", TRUE, IF('HABILITADOS Y RECHAZADOS LOTE 1'!$Q395:$AN395="SI", 'HABILITADOS Y RECHAZADOS LOTE 1'!$Q$2:$AN$2, ""))</f>
        <v>Huevos, Frutas frescas, Quesos, Verduras, hortalizas y derivados</v>
      </c>
      <c r="Q395" s="96" t="s">
        <v>1</v>
      </c>
      <c r="R395" s="96" t="s">
        <v>1</v>
      </c>
      <c r="S395" s="96" t="s">
        <v>1</v>
      </c>
      <c r="T395" s="96" t="s">
        <v>2</v>
      </c>
      <c r="U395" s="96" t="s">
        <v>1</v>
      </c>
      <c r="V395" s="96" t="s">
        <v>1</v>
      </c>
      <c r="W395" s="96" t="s">
        <v>1</v>
      </c>
      <c r="X395" s="96" t="s">
        <v>1</v>
      </c>
      <c r="Y395" s="96" t="s">
        <v>1</v>
      </c>
      <c r="Z395" s="96" t="s">
        <v>1</v>
      </c>
      <c r="AA395" s="96" t="s">
        <v>2</v>
      </c>
      <c r="AB395" s="96" t="s">
        <v>1</v>
      </c>
      <c r="AC395" s="96" t="s">
        <v>1</v>
      </c>
      <c r="AD395" s="96" t="s">
        <v>1</v>
      </c>
      <c r="AE395" s="96" t="s">
        <v>1</v>
      </c>
      <c r="AF395" s="96" t="s">
        <v>1</v>
      </c>
      <c r="AG395" s="96" t="s">
        <v>1</v>
      </c>
      <c r="AH395" s="96" t="s">
        <v>1</v>
      </c>
      <c r="AI395" s="96" t="s">
        <v>2</v>
      </c>
      <c r="AJ395" s="96" t="s">
        <v>1</v>
      </c>
      <c r="AK395" s="96" t="s">
        <v>1</v>
      </c>
      <c r="AL395" s="96" t="s">
        <v>1</v>
      </c>
      <c r="AM395" s="96" t="s">
        <v>2</v>
      </c>
      <c r="AN395" s="96" t="s">
        <v>1</v>
      </c>
      <c r="AO395" s="96" t="s">
        <v>2</v>
      </c>
      <c r="AP395" s="96" t="s">
        <v>1</v>
      </c>
      <c r="AQ395" s="96" t="s">
        <v>1</v>
      </c>
      <c r="AR395" s="96" t="s">
        <v>1</v>
      </c>
      <c r="AS395" s="96" t="s">
        <v>1</v>
      </c>
      <c r="AT395" s="96" t="s">
        <v>1</v>
      </c>
      <c r="AU395" s="96" t="s">
        <v>2</v>
      </c>
      <c r="AV395" s="96" t="s">
        <v>2</v>
      </c>
      <c r="AW395" s="96" t="s">
        <v>92</v>
      </c>
      <c r="AX395" s="98">
        <v>0</v>
      </c>
      <c r="AY395" s="98">
        <v>6</v>
      </c>
      <c r="AZ395" s="98">
        <v>0</v>
      </c>
      <c r="BA395" s="98">
        <v>0</v>
      </c>
      <c r="BB395" s="98">
        <v>0</v>
      </c>
      <c r="BC395" s="98">
        <v>0</v>
      </c>
      <c r="BD395" s="98">
        <v>0</v>
      </c>
      <c r="BE395" s="98">
        <v>0</v>
      </c>
      <c r="BF395" s="98">
        <v>0</v>
      </c>
      <c r="BG395" s="98">
        <v>0.25</v>
      </c>
      <c r="BH395" s="98">
        <v>10</v>
      </c>
      <c r="BI395" s="98" cm="1">
        <f t="array" ref="BI395">SUM(IF('HABILITADOS Y RECHAZADOS LOTE 1'!$AX395:$BH395&lt;&gt;"", 'HABILITADOS Y RECHAZADOS LOTE 1'!$AX395:$BH395, 0))</f>
        <v>16.25</v>
      </c>
      <c r="BJ395" s="98" t="s">
        <v>535</v>
      </c>
      <c r="BK395" s="98" t="s">
        <v>85</v>
      </c>
      <c r="BL395" s="63" t="s">
        <v>85</v>
      </c>
    </row>
    <row r="396" spans="1:64" s="52" customFormat="1" ht="42.75" hidden="1" customHeight="1">
      <c r="A396" s="93">
        <v>1394</v>
      </c>
      <c r="B396" s="143" t="s">
        <v>1850</v>
      </c>
      <c r="C396" s="124" t="s">
        <v>1851</v>
      </c>
      <c r="D396" s="125" t="s">
        <v>224</v>
      </c>
      <c r="E396" s="126" t="s">
        <v>1852</v>
      </c>
      <c r="F396" s="127" t="s">
        <v>78</v>
      </c>
      <c r="G396" s="127" t="s">
        <v>77</v>
      </c>
      <c r="H396" s="128" t="s">
        <v>79</v>
      </c>
      <c r="I396" s="129" t="s">
        <v>209</v>
      </c>
      <c r="J396" s="64" t="s">
        <v>1852</v>
      </c>
      <c r="K396" s="129" t="s">
        <v>1853</v>
      </c>
      <c r="L396" s="64" t="s">
        <v>1</v>
      </c>
      <c r="M396" s="64" t="s">
        <v>146</v>
      </c>
      <c r="N396" s="130" t="s">
        <v>147</v>
      </c>
      <c r="O396" s="129" t="s">
        <v>1854</v>
      </c>
      <c r="P396" s="129" t="str" cm="1">
        <f t="array" ref="P396">_xlfn.TEXTJOIN(", ", TRUE, IF('HABILITADOS Y RECHAZADOS LOTE 1'!$Q396:$AN396="SI", "'"&amp;'HABILITADOS Y RECHAZADOS LOTE 1'!$Q$2:$AN$2&amp;"'", ""))</f>
        <v>'Huevos', 'Cereales y derivados', 'Frutas frescas', 'Grasas, aceites y derivados', 'Quesos', 'Leguminosas y derivados', 'Verduras, hortalizas y derivados'</v>
      </c>
      <c r="Q396" s="96" t="s">
        <v>1</v>
      </c>
      <c r="R396" s="96" t="s">
        <v>1</v>
      </c>
      <c r="S396" s="96" t="s">
        <v>1</v>
      </c>
      <c r="T396" s="96" t="s">
        <v>2</v>
      </c>
      <c r="U396" s="96" t="s">
        <v>2</v>
      </c>
      <c r="V396" s="96" t="s">
        <v>1</v>
      </c>
      <c r="W396" s="96" t="s">
        <v>1</v>
      </c>
      <c r="X396" s="96" t="s">
        <v>1</v>
      </c>
      <c r="Y396" s="96" t="s">
        <v>1</v>
      </c>
      <c r="Z396" s="96" t="s">
        <v>1</v>
      </c>
      <c r="AA396" s="96" t="s">
        <v>2</v>
      </c>
      <c r="AB396" s="96" t="s">
        <v>1</v>
      </c>
      <c r="AC396" s="96" t="s">
        <v>1</v>
      </c>
      <c r="AD396" s="96" t="s">
        <v>1</v>
      </c>
      <c r="AE396" s="96" t="s">
        <v>1</v>
      </c>
      <c r="AF396" s="96" t="s">
        <v>2</v>
      </c>
      <c r="AG396" s="96" t="s">
        <v>1</v>
      </c>
      <c r="AH396" s="96" t="s">
        <v>1</v>
      </c>
      <c r="AI396" s="96" t="s">
        <v>2</v>
      </c>
      <c r="AJ396" s="96" t="s">
        <v>2</v>
      </c>
      <c r="AK396" s="96" t="s">
        <v>1</v>
      </c>
      <c r="AL396" s="96" t="s">
        <v>1</v>
      </c>
      <c r="AM396" s="96" t="s">
        <v>2</v>
      </c>
      <c r="AN396" s="96" t="s">
        <v>1</v>
      </c>
      <c r="AO396" s="96" t="s">
        <v>1</v>
      </c>
      <c r="AP396" s="96" t="s">
        <v>1</v>
      </c>
      <c r="AQ396" s="96" t="s">
        <v>1</v>
      </c>
      <c r="AR396" s="96" t="s">
        <v>1</v>
      </c>
      <c r="AS396" s="96" t="s">
        <v>1</v>
      </c>
      <c r="AT396" s="96" t="s">
        <v>1</v>
      </c>
      <c r="AU396" s="96" t="s">
        <v>2</v>
      </c>
      <c r="AV396" s="96" t="s">
        <v>1</v>
      </c>
      <c r="AW396" s="96" t="s">
        <v>92</v>
      </c>
      <c r="AX396" s="98">
        <v>0</v>
      </c>
      <c r="AY396" s="98">
        <v>6</v>
      </c>
      <c r="AZ396" s="98">
        <v>0</v>
      </c>
      <c r="BA396" s="98">
        <v>0</v>
      </c>
      <c r="BB396" s="98">
        <v>0</v>
      </c>
      <c r="BC396" s="98">
        <v>0</v>
      </c>
      <c r="BD396" s="98">
        <v>0</v>
      </c>
      <c r="BE396" s="98">
        <v>0</v>
      </c>
      <c r="BF396" s="98">
        <v>0</v>
      </c>
      <c r="BG396" s="98">
        <v>0.25</v>
      </c>
      <c r="BH396" s="98">
        <v>10</v>
      </c>
      <c r="BI396" s="98" cm="1">
        <f t="array" ref="BI396">SUM(IF('HABILITADOS Y RECHAZADOS LOTE 1'!$AX396:$BH396&lt;&gt;"", 'HABILITADOS Y RECHAZADOS LOTE 1'!$AX396:$BH396, 0))</f>
        <v>16.25</v>
      </c>
      <c r="BJ396" s="98" t="s">
        <v>305</v>
      </c>
      <c r="BK396" s="98" t="s">
        <v>85</v>
      </c>
      <c r="BL396" s="63" t="s">
        <v>85</v>
      </c>
    </row>
    <row r="397" spans="1:64" s="52" customFormat="1" ht="185.25" hidden="1" customHeight="1">
      <c r="A397" s="93">
        <v>1395</v>
      </c>
      <c r="B397" s="143" t="s">
        <v>1855</v>
      </c>
      <c r="C397" s="124" t="s">
        <v>1856</v>
      </c>
      <c r="D397" s="125" t="s">
        <v>89</v>
      </c>
      <c r="E397" s="126" t="s">
        <v>1857</v>
      </c>
      <c r="F397" s="127" t="s">
        <v>77</v>
      </c>
      <c r="G397" s="127" t="s">
        <v>77</v>
      </c>
      <c r="H397" s="128" t="s">
        <v>79</v>
      </c>
      <c r="I397" s="129" t="s">
        <v>1858</v>
      </c>
      <c r="J397" s="64" t="s">
        <v>1857</v>
      </c>
      <c r="K397" s="129" t="s">
        <v>1859</v>
      </c>
      <c r="L397" s="64" t="s">
        <v>1</v>
      </c>
      <c r="M397" s="64" t="s">
        <v>2</v>
      </c>
      <c r="N397" s="130" t="s">
        <v>91</v>
      </c>
      <c r="O397" s="64" t="s">
        <v>85</v>
      </c>
      <c r="P397" s="129" t="str" cm="1">
        <f t="array" ref="P397">_xlfn.TEXTJOIN(", ", TRUE, IF('HABILITADOS Y RECHAZADOS LOTE 1'!$Q397:$AN397="SI", 'HABILITADOS Y RECHAZADOS LOTE 1'!$Q$2:$AN$2, ""))</f>
        <v>Sector defensa</v>
      </c>
      <c r="Q397" s="96" t="s">
        <v>1</v>
      </c>
      <c r="R397" s="96" t="s">
        <v>1</v>
      </c>
      <c r="S397" s="96" t="s">
        <v>1</v>
      </c>
      <c r="T397" s="96" t="s">
        <v>1</v>
      </c>
      <c r="U397" s="96" t="s">
        <v>1</v>
      </c>
      <c r="V397" s="96" t="s">
        <v>1</v>
      </c>
      <c r="W397" s="96" t="s">
        <v>1</v>
      </c>
      <c r="X397" s="96" t="s">
        <v>1</v>
      </c>
      <c r="Y397" s="96" t="s">
        <v>1</v>
      </c>
      <c r="Z397" s="96" t="s">
        <v>2</v>
      </c>
      <c r="AA397" s="96" t="s">
        <v>1</v>
      </c>
      <c r="AB397" s="96" t="s">
        <v>1</v>
      </c>
      <c r="AC397" s="96" t="s">
        <v>1</v>
      </c>
      <c r="AD397" s="96" t="s">
        <v>1</v>
      </c>
      <c r="AE397" s="96" t="s">
        <v>1</v>
      </c>
      <c r="AF397" s="96" t="s">
        <v>1</v>
      </c>
      <c r="AG397" s="96" t="s">
        <v>1</v>
      </c>
      <c r="AH397" s="96" t="s">
        <v>1</v>
      </c>
      <c r="AI397" s="96" t="s">
        <v>1</v>
      </c>
      <c r="AJ397" s="96" t="s">
        <v>1</v>
      </c>
      <c r="AK397" s="96" t="s">
        <v>1</v>
      </c>
      <c r="AL397" s="96" t="s">
        <v>1</v>
      </c>
      <c r="AM397" s="96" t="s">
        <v>1</v>
      </c>
      <c r="AN397" s="96" t="s">
        <v>1</v>
      </c>
      <c r="AO397" s="96" t="s">
        <v>1</v>
      </c>
      <c r="AP397" s="96" t="s">
        <v>1</v>
      </c>
      <c r="AQ397" s="96" t="s">
        <v>1</v>
      </c>
      <c r="AR397" s="96" t="s">
        <v>1</v>
      </c>
      <c r="AS397" s="96" t="s">
        <v>1</v>
      </c>
      <c r="AT397" s="96" t="s">
        <v>1</v>
      </c>
      <c r="AU397" s="96" t="s">
        <v>2</v>
      </c>
      <c r="AV397" s="96" t="s">
        <v>1</v>
      </c>
      <c r="AW397" s="96" t="s">
        <v>92</v>
      </c>
      <c r="AX397" s="98">
        <v>0</v>
      </c>
      <c r="AY397" s="98">
        <v>6</v>
      </c>
      <c r="AZ397" s="98">
        <v>0</v>
      </c>
      <c r="BA397" s="98">
        <v>0</v>
      </c>
      <c r="BB397" s="98">
        <v>0</v>
      </c>
      <c r="BC397" s="98">
        <v>0</v>
      </c>
      <c r="BD397" s="98">
        <v>0</v>
      </c>
      <c r="BE397" s="98">
        <v>0</v>
      </c>
      <c r="BF397" s="98">
        <v>0</v>
      </c>
      <c r="BG397" s="98">
        <v>0.25</v>
      </c>
      <c r="BH397" s="98">
        <v>10</v>
      </c>
      <c r="BI397" s="98" cm="1">
        <f t="array" ref="BI397">SUM(IF('HABILITADOS Y RECHAZADOS LOTE 1'!$AX397:$BH397&lt;&gt;"", 'HABILITADOS Y RECHAZADOS LOTE 1'!$AX397:$BH397, 0))</f>
        <v>16.25</v>
      </c>
      <c r="BJ397" s="98" t="s">
        <v>305</v>
      </c>
      <c r="BK397" s="98" t="s">
        <v>85</v>
      </c>
      <c r="BL397" s="63" t="s">
        <v>85</v>
      </c>
    </row>
    <row r="398" spans="1:64" s="52" customFormat="1" ht="85.5" hidden="1" customHeight="1">
      <c r="A398" s="108">
        <v>1396</v>
      </c>
      <c r="B398" s="139" t="s">
        <v>1860</v>
      </c>
      <c r="C398" s="124" t="s">
        <v>1861</v>
      </c>
      <c r="D398" s="125" t="s">
        <v>89</v>
      </c>
      <c r="E398" s="142" t="s">
        <v>1862</v>
      </c>
      <c r="F398" s="136" t="s">
        <v>78</v>
      </c>
      <c r="G398" s="136" t="s">
        <v>77</v>
      </c>
      <c r="H398" s="128" t="s">
        <v>79</v>
      </c>
      <c r="I398" s="134" t="s">
        <v>209</v>
      </c>
      <c r="J398" s="133" t="s">
        <v>1862</v>
      </c>
      <c r="K398" s="134" t="s">
        <v>1863</v>
      </c>
      <c r="L398" s="64" t="s">
        <v>1</v>
      </c>
      <c r="M398" s="64" t="s">
        <v>2</v>
      </c>
      <c r="N398" s="130" t="s">
        <v>91</v>
      </c>
      <c r="O398" s="64" t="s">
        <v>85</v>
      </c>
      <c r="P398" s="129" t="str" cm="1">
        <f t="array" ref="P398">_xlfn.TEXTJOIN(", ", TRUE, IF('HABILITADOS Y RECHAZADOS LOTE 1'!$Q398:$AN398="SI", 'HABILITADOS Y RECHAZADOS LOTE 1'!$Q$2:$AN$2, ""))</f>
        <v>Huevos, Verduras, hortalizas y derivados</v>
      </c>
      <c r="Q398" s="96" t="s">
        <v>1</v>
      </c>
      <c r="R398" s="96" t="s">
        <v>1</v>
      </c>
      <c r="S398" s="96" t="s">
        <v>1</v>
      </c>
      <c r="T398" s="96" t="s">
        <v>2</v>
      </c>
      <c r="U398" s="96" t="s">
        <v>1</v>
      </c>
      <c r="V398" s="96" t="s">
        <v>1</v>
      </c>
      <c r="W398" s="96" t="s">
        <v>1</v>
      </c>
      <c r="X398" s="96" t="s">
        <v>1</v>
      </c>
      <c r="Y398" s="96" t="s">
        <v>1</v>
      </c>
      <c r="Z398" s="96" t="s">
        <v>1</v>
      </c>
      <c r="AA398" s="96" t="s">
        <v>1</v>
      </c>
      <c r="AB398" s="96" t="s">
        <v>1</v>
      </c>
      <c r="AC398" s="96" t="s">
        <v>1</v>
      </c>
      <c r="AD398" s="96" t="s">
        <v>1</v>
      </c>
      <c r="AE398" s="96" t="s">
        <v>1</v>
      </c>
      <c r="AF398" s="96" t="s">
        <v>1</v>
      </c>
      <c r="AG398" s="96" t="s">
        <v>1</v>
      </c>
      <c r="AH398" s="96" t="s">
        <v>1</v>
      </c>
      <c r="AI398" s="96" t="s">
        <v>1</v>
      </c>
      <c r="AJ398" s="96" t="s">
        <v>1</v>
      </c>
      <c r="AK398" s="96" t="s">
        <v>1</v>
      </c>
      <c r="AL398" s="96" t="s">
        <v>1</v>
      </c>
      <c r="AM398" s="96" t="s">
        <v>2</v>
      </c>
      <c r="AN398" s="96" t="s">
        <v>1</v>
      </c>
      <c r="AO398" s="96" t="s">
        <v>1</v>
      </c>
      <c r="AP398" s="96" t="s">
        <v>1</v>
      </c>
      <c r="AQ398" s="96" t="s">
        <v>1</v>
      </c>
      <c r="AR398" s="96" t="s">
        <v>1</v>
      </c>
      <c r="AS398" s="96" t="s">
        <v>1</v>
      </c>
      <c r="AT398" s="96" t="s">
        <v>1</v>
      </c>
      <c r="AU398" s="96" t="s">
        <v>1</v>
      </c>
      <c r="AV398" s="96" t="s">
        <v>1</v>
      </c>
      <c r="AW398" s="96" t="s">
        <v>99</v>
      </c>
      <c r="AX398" s="98">
        <v>0</v>
      </c>
      <c r="AY398" s="98">
        <v>0</v>
      </c>
      <c r="AZ398" s="98">
        <v>0</v>
      </c>
      <c r="BA398" s="98">
        <v>0</v>
      </c>
      <c r="BB398" s="98">
        <v>0</v>
      </c>
      <c r="BC398" s="98">
        <v>0</v>
      </c>
      <c r="BD398" s="98">
        <v>0</v>
      </c>
      <c r="BE398" s="98">
        <v>0</v>
      </c>
      <c r="BF398" s="98">
        <v>0</v>
      </c>
      <c r="BG398" s="98">
        <v>0.25</v>
      </c>
      <c r="BH398" s="98">
        <v>0</v>
      </c>
      <c r="BI398" s="98" cm="1">
        <f t="array" ref="BI398">SUM(IF('HABILITADOS Y RECHAZADOS LOTE 1'!$AX398:$BH398&lt;&gt;"", 'HABILITADOS Y RECHAZADOS LOTE 1'!$AX398:$BH398, 0))</f>
        <v>0.25</v>
      </c>
      <c r="BJ398" s="98" t="s">
        <v>1483</v>
      </c>
      <c r="BK398" s="98" t="s">
        <v>85</v>
      </c>
      <c r="BL398" s="63" t="s">
        <v>85</v>
      </c>
    </row>
    <row r="399" spans="1:64" s="52" customFormat="1" ht="199.5" hidden="1" customHeight="1">
      <c r="A399" s="93">
        <v>1397</v>
      </c>
      <c r="B399" s="143" t="s">
        <v>1864</v>
      </c>
      <c r="C399" s="142" t="s">
        <v>1865</v>
      </c>
      <c r="D399" s="127" t="s">
        <v>224</v>
      </c>
      <c r="E399" s="142" t="s">
        <v>1866</v>
      </c>
      <c r="F399" s="127"/>
      <c r="G399" s="127"/>
      <c r="H399" s="144" t="s">
        <v>83</v>
      </c>
      <c r="I399" s="134" t="s">
        <v>1182</v>
      </c>
      <c r="J399" s="133" t="s">
        <v>1866</v>
      </c>
      <c r="K399" s="143"/>
      <c r="L399" s="64"/>
      <c r="M399" s="64" t="s">
        <v>85</v>
      </c>
      <c r="N399" s="144" t="s">
        <v>83</v>
      </c>
      <c r="O399" s="134" t="s">
        <v>1182</v>
      </c>
      <c r="P399" s="64" t="s">
        <v>85</v>
      </c>
      <c r="Q399" s="96" t="s">
        <v>1</v>
      </c>
      <c r="R399" s="96" t="s">
        <v>1</v>
      </c>
      <c r="S399" s="96" t="s">
        <v>1</v>
      </c>
      <c r="T399" s="96" t="s">
        <v>1</v>
      </c>
      <c r="U399" s="96" t="s">
        <v>1</v>
      </c>
      <c r="V399" s="96" t="s">
        <v>1</v>
      </c>
      <c r="W399" s="96" t="s">
        <v>1</v>
      </c>
      <c r="X399" s="96" t="s">
        <v>1</v>
      </c>
      <c r="Y399" s="96" t="s">
        <v>1</v>
      </c>
      <c r="Z399" s="96" t="s">
        <v>1</v>
      </c>
      <c r="AA399" s="96" t="s">
        <v>1</v>
      </c>
      <c r="AB399" s="96" t="s">
        <v>1</v>
      </c>
      <c r="AC399" s="96" t="s">
        <v>1</v>
      </c>
      <c r="AD399" s="96" t="s">
        <v>1</v>
      </c>
      <c r="AE399" s="96" t="s">
        <v>1</v>
      </c>
      <c r="AF399" s="96" t="s">
        <v>1</v>
      </c>
      <c r="AG399" s="96" t="s">
        <v>1</v>
      </c>
      <c r="AH399" s="96" t="s">
        <v>1</v>
      </c>
      <c r="AI399" s="96" t="s">
        <v>1</v>
      </c>
      <c r="AJ399" s="96" t="s">
        <v>1</v>
      </c>
      <c r="AK399" s="96" t="s">
        <v>1</v>
      </c>
      <c r="AL399" s="96" t="s">
        <v>1</v>
      </c>
      <c r="AM399" s="96" t="s">
        <v>1</v>
      </c>
      <c r="AN399" s="96" t="s">
        <v>1</v>
      </c>
      <c r="AO399" s="96"/>
      <c r="AP399" s="96"/>
      <c r="AQ399" s="96"/>
      <c r="AR399" s="96"/>
      <c r="AS399" s="96"/>
      <c r="AT399" s="96"/>
      <c r="AU399" s="96"/>
      <c r="AV399" s="96"/>
      <c r="AW399" s="96" t="s">
        <v>650</v>
      </c>
      <c r="AX399" s="98"/>
      <c r="AY399" s="98"/>
      <c r="AZ399" s="98"/>
      <c r="BA399" s="98"/>
      <c r="BB399" s="98"/>
      <c r="BC399" s="98"/>
      <c r="BD399" s="98"/>
      <c r="BE399" s="98"/>
      <c r="BF399" s="98"/>
      <c r="BG399" s="98"/>
      <c r="BH399" s="98"/>
      <c r="BI399" s="98" cm="1">
        <f t="array" ref="BI399">SUM(IF('HABILITADOS Y RECHAZADOS LOTE 1'!$AX399:$BH399&lt;&gt;"", 'HABILITADOS Y RECHAZADOS LOTE 1'!$AX399:$BH399, 0))</f>
        <v>0</v>
      </c>
      <c r="BJ399" s="98" t="s">
        <v>784</v>
      </c>
      <c r="BK399" s="98" t="s">
        <v>85</v>
      </c>
      <c r="BL399" s="63" t="s">
        <v>85</v>
      </c>
    </row>
    <row r="400" spans="1:64" s="52" customFormat="1" ht="114" hidden="1" customHeight="1">
      <c r="A400" s="108">
        <v>1398</v>
      </c>
      <c r="B400" s="139" t="s">
        <v>1867</v>
      </c>
      <c r="C400" s="142" t="s">
        <v>1868</v>
      </c>
      <c r="D400" s="133" t="s">
        <v>1869</v>
      </c>
      <c r="E400" s="126" t="s">
        <v>1870</v>
      </c>
      <c r="F400" s="136" t="s">
        <v>77</v>
      </c>
      <c r="G400" s="136" t="s">
        <v>78</v>
      </c>
      <c r="H400" s="144" t="s">
        <v>79</v>
      </c>
      <c r="I400" s="134" t="s">
        <v>309</v>
      </c>
      <c r="J400" s="133" t="s">
        <v>1870</v>
      </c>
      <c r="K400" s="134" t="s">
        <v>1651</v>
      </c>
      <c r="L400" s="64" t="s">
        <v>1</v>
      </c>
      <c r="M400" s="64" t="s">
        <v>2</v>
      </c>
      <c r="N400" s="130" t="s">
        <v>91</v>
      </c>
      <c r="O400" s="64" t="s">
        <v>85</v>
      </c>
      <c r="P400" s="129" t="str" cm="1">
        <f t="array" ref="P400">_xlfn.TEXTJOIN(", ", TRUE, IF('HABILITADOS Y RECHAZADOS LOTE 1'!$Q400:$AN400="SI", 'HABILITADOS Y RECHAZADOS LOTE 1'!$Q$2:$AN$2, ""))</f>
        <v>Carnes Frescas (Refrigeradas o Congeladas)</v>
      </c>
      <c r="Q400" s="96"/>
      <c r="R400" s="96" t="s">
        <v>2</v>
      </c>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t="s">
        <v>1</v>
      </c>
      <c r="AP400" s="96" t="s">
        <v>1</v>
      </c>
      <c r="AQ400" s="96" t="s">
        <v>1</v>
      </c>
      <c r="AR400" s="96" t="s">
        <v>1</v>
      </c>
      <c r="AS400" s="96" t="s">
        <v>1</v>
      </c>
      <c r="AT400" s="96" t="s">
        <v>1</v>
      </c>
      <c r="AU400" s="96" t="s">
        <v>2</v>
      </c>
      <c r="AV400" s="96" t="s">
        <v>2</v>
      </c>
      <c r="AW400" s="96" t="s">
        <v>99</v>
      </c>
      <c r="AX400" s="98">
        <v>0</v>
      </c>
      <c r="AY400" s="98">
        <v>6</v>
      </c>
      <c r="AZ400" s="98">
        <v>6</v>
      </c>
      <c r="BA400" s="98">
        <v>5</v>
      </c>
      <c r="BB400" s="98">
        <v>5</v>
      </c>
      <c r="BC400" s="98">
        <v>10</v>
      </c>
      <c r="BD400" s="98">
        <v>0</v>
      </c>
      <c r="BE400" s="98">
        <v>0</v>
      </c>
      <c r="BF400" s="98">
        <v>0</v>
      </c>
      <c r="BG400" s="98">
        <v>0.25</v>
      </c>
      <c r="BH400" s="98">
        <v>0</v>
      </c>
      <c r="BI400" s="98" cm="1">
        <f t="array" ref="BI400">SUM(IF('HABILITADOS Y RECHAZADOS LOTE 1'!$AX400:$BH400&lt;&gt;"", 'HABILITADOS Y RECHAZADOS LOTE 1'!$AX400:$BH400, 0))</f>
        <v>32.25</v>
      </c>
      <c r="BJ400" s="98" t="s">
        <v>195</v>
      </c>
      <c r="BK400" s="98" t="s">
        <v>85</v>
      </c>
      <c r="BL400" s="63" t="s">
        <v>85</v>
      </c>
    </row>
    <row r="401" spans="1:64" s="52" customFormat="1" ht="142.5" hidden="1" customHeight="1">
      <c r="A401" s="93">
        <v>1399</v>
      </c>
      <c r="B401" s="134" t="s">
        <v>1195</v>
      </c>
      <c r="C401" s="142" t="s">
        <v>1871</v>
      </c>
      <c r="D401" s="127" t="s">
        <v>224</v>
      </c>
      <c r="E401" s="142" t="s">
        <v>1872</v>
      </c>
      <c r="F401" s="127"/>
      <c r="G401" s="127"/>
      <c r="H401" s="144" t="s">
        <v>83</v>
      </c>
      <c r="I401" s="134" t="s">
        <v>1182</v>
      </c>
      <c r="J401" s="133" t="s">
        <v>1872</v>
      </c>
      <c r="K401" s="143"/>
      <c r="L401" s="64"/>
      <c r="M401" s="64" t="s">
        <v>85</v>
      </c>
      <c r="N401" s="144" t="s">
        <v>83</v>
      </c>
      <c r="O401" s="134" t="s">
        <v>1182</v>
      </c>
      <c r="P401" s="64" t="s">
        <v>85</v>
      </c>
      <c r="Q401" s="96" t="s">
        <v>1</v>
      </c>
      <c r="R401" s="96" t="s">
        <v>1</v>
      </c>
      <c r="S401" s="96" t="s">
        <v>1</v>
      </c>
      <c r="T401" s="96" t="s">
        <v>1</v>
      </c>
      <c r="U401" s="96" t="s">
        <v>1</v>
      </c>
      <c r="V401" s="96" t="s">
        <v>1</v>
      </c>
      <c r="W401" s="96" t="s">
        <v>1</v>
      </c>
      <c r="X401" s="96" t="s">
        <v>1</v>
      </c>
      <c r="Y401" s="96" t="s">
        <v>1</v>
      </c>
      <c r="Z401" s="96" t="s">
        <v>1</v>
      </c>
      <c r="AA401" s="96" t="s">
        <v>1</v>
      </c>
      <c r="AB401" s="96" t="s">
        <v>1</v>
      </c>
      <c r="AC401" s="96" t="s">
        <v>1</v>
      </c>
      <c r="AD401" s="96" t="s">
        <v>1</v>
      </c>
      <c r="AE401" s="96" t="s">
        <v>1</v>
      </c>
      <c r="AF401" s="96" t="s">
        <v>1</v>
      </c>
      <c r="AG401" s="96" t="s">
        <v>1</v>
      </c>
      <c r="AH401" s="96" t="s">
        <v>1</v>
      </c>
      <c r="AI401" s="96" t="s">
        <v>1</v>
      </c>
      <c r="AJ401" s="96" t="s">
        <v>1</v>
      </c>
      <c r="AK401" s="96" t="s">
        <v>1</v>
      </c>
      <c r="AL401" s="96" t="s">
        <v>1</v>
      </c>
      <c r="AM401" s="96" t="s">
        <v>1</v>
      </c>
      <c r="AN401" s="96" t="s">
        <v>1</v>
      </c>
      <c r="AO401" s="96"/>
      <c r="AP401" s="96"/>
      <c r="AQ401" s="96"/>
      <c r="AR401" s="96"/>
      <c r="AS401" s="96"/>
      <c r="AT401" s="96"/>
      <c r="AU401" s="96"/>
      <c r="AV401" s="96"/>
      <c r="AW401" s="96" t="s">
        <v>650</v>
      </c>
      <c r="AX401" s="98"/>
      <c r="AY401" s="98"/>
      <c r="AZ401" s="98"/>
      <c r="BA401" s="98"/>
      <c r="BB401" s="98"/>
      <c r="BC401" s="98"/>
      <c r="BD401" s="98"/>
      <c r="BE401" s="98"/>
      <c r="BF401" s="98"/>
      <c r="BG401" s="98"/>
      <c r="BH401" s="98"/>
      <c r="BI401" s="98" cm="1">
        <f t="array" ref="BI401">SUM(IF('HABILITADOS Y RECHAZADOS LOTE 1'!$AX401:$BH401&lt;&gt;"", 'HABILITADOS Y RECHAZADOS LOTE 1'!$AX401:$BH401, 0))</f>
        <v>0</v>
      </c>
      <c r="BJ401" s="98" t="s">
        <v>784</v>
      </c>
      <c r="BK401" s="98" t="s">
        <v>85</v>
      </c>
      <c r="BL401" s="63" t="s">
        <v>85</v>
      </c>
    </row>
    <row r="402" spans="1:64" s="52" customFormat="1" ht="85.5" hidden="1" customHeight="1">
      <c r="A402" s="93">
        <v>1400</v>
      </c>
      <c r="B402" s="134" t="s">
        <v>1195</v>
      </c>
      <c r="C402" s="142" t="s">
        <v>1873</v>
      </c>
      <c r="D402" s="136" t="s">
        <v>224</v>
      </c>
      <c r="E402" s="142" t="s">
        <v>1874</v>
      </c>
      <c r="F402" s="127"/>
      <c r="G402" s="127"/>
      <c r="H402" s="144" t="s">
        <v>83</v>
      </c>
      <c r="I402" s="134" t="s">
        <v>1182</v>
      </c>
      <c r="J402" s="133" t="s">
        <v>1874</v>
      </c>
      <c r="K402" s="143"/>
      <c r="L402" s="64"/>
      <c r="M402" s="64" t="s">
        <v>85</v>
      </c>
      <c r="N402" s="144" t="s">
        <v>83</v>
      </c>
      <c r="O402" s="134" t="s">
        <v>1182</v>
      </c>
      <c r="P402" s="64" t="s">
        <v>85</v>
      </c>
      <c r="Q402" s="96" t="s">
        <v>1</v>
      </c>
      <c r="R402" s="96" t="s">
        <v>1</v>
      </c>
      <c r="S402" s="96" t="s">
        <v>1</v>
      </c>
      <c r="T402" s="96" t="s">
        <v>1</v>
      </c>
      <c r="U402" s="96" t="s">
        <v>1</v>
      </c>
      <c r="V402" s="96" t="s">
        <v>1</v>
      </c>
      <c r="W402" s="96" t="s">
        <v>1</v>
      </c>
      <c r="X402" s="96" t="s">
        <v>1</v>
      </c>
      <c r="Y402" s="96" t="s">
        <v>1</v>
      </c>
      <c r="Z402" s="96" t="s">
        <v>1</v>
      </c>
      <c r="AA402" s="96" t="s">
        <v>1</v>
      </c>
      <c r="AB402" s="96" t="s">
        <v>1</v>
      </c>
      <c r="AC402" s="96" t="s">
        <v>1</v>
      </c>
      <c r="AD402" s="96" t="s">
        <v>1</v>
      </c>
      <c r="AE402" s="96" t="s">
        <v>1</v>
      </c>
      <c r="AF402" s="96" t="s">
        <v>1</v>
      </c>
      <c r="AG402" s="96" t="s">
        <v>1</v>
      </c>
      <c r="AH402" s="96" t="s">
        <v>1</v>
      </c>
      <c r="AI402" s="96" t="s">
        <v>1</v>
      </c>
      <c r="AJ402" s="96" t="s">
        <v>1</v>
      </c>
      <c r="AK402" s="96" t="s">
        <v>1</v>
      </c>
      <c r="AL402" s="96" t="s">
        <v>1</v>
      </c>
      <c r="AM402" s="96" t="s">
        <v>1</v>
      </c>
      <c r="AN402" s="96" t="s">
        <v>1</v>
      </c>
      <c r="AO402" s="96"/>
      <c r="AP402" s="96"/>
      <c r="AQ402" s="96"/>
      <c r="AR402" s="96"/>
      <c r="AS402" s="96"/>
      <c r="AT402" s="96"/>
      <c r="AU402" s="96"/>
      <c r="AV402" s="96"/>
      <c r="AW402" s="96" t="s">
        <v>650</v>
      </c>
      <c r="AX402" s="98"/>
      <c r="AY402" s="98"/>
      <c r="AZ402" s="98"/>
      <c r="BA402" s="98"/>
      <c r="BB402" s="98"/>
      <c r="BC402" s="98"/>
      <c r="BD402" s="98"/>
      <c r="BE402" s="98"/>
      <c r="BF402" s="98"/>
      <c r="BG402" s="98"/>
      <c r="BH402" s="98"/>
      <c r="BI402" s="98" cm="1">
        <f t="array" ref="BI402">SUM(IF('HABILITADOS Y RECHAZADOS LOTE 1'!$AX402:$BH402&lt;&gt;"", 'HABILITADOS Y RECHAZADOS LOTE 1'!$AX402:$BH402, 0))</f>
        <v>0</v>
      </c>
      <c r="BJ402" s="98" t="s">
        <v>784</v>
      </c>
      <c r="BK402" s="98" t="s">
        <v>85</v>
      </c>
      <c r="BL402" s="63" t="s">
        <v>85</v>
      </c>
    </row>
    <row r="403" spans="1:64" ht="114" hidden="1" customHeight="1">
      <c r="A403" s="105">
        <v>1401</v>
      </c>
      <c r="B403" s="123" t="s">
        <v>1214</v>
      </c>
      <c r="C403" s="124" t="s">
        <v>1875</v>
      </c>
      <c r="D403" s="132" t="s">
        <v>89</v>
      </c>
      <c r="E403" s="124" t="s">
        <v>1876</v>
      </c>
      <c r="F403" s="127"/>
      <c r="G403" s="127"/>
      <c r="H403" s="144" t="s">
        <v>83</v>
      </c>
      <c r="I403" s="134" t="s">
        <v>1182</v>
      </c>
      <c r="J403" s="125" t="s">
        <v>1876</v>
      </c>
      <c r="K403" s="123"/>
      <c r="L403" s="125"/>
      <c r="M403" s="125" t="s">
        <v>85</v>
      </c>
      <c r="N403" s="144" t="s">
        <v>83</v>
      </c>
      <c r="O403" s="134" t="s">
        <v>1182</v>
      </c>
      <c r="P403" s="125" t="s">
        <v>85</v>
      </c>
      <c r="Q403" s="94" t="s">
        <v>1</v>
      </c>
      <c r="R403" s="94" t="s">
        <v>1</v>
      </c>
      <c r="S403" s="94" t="s">
        <v>1</v>
      </c>
      <c r="T403" s="94" t="s">
        <v>1</v>
      </c>
      <c r="U403" s="94" t="s">
        <v>1</v>
      </c>
      <c r="V403" s="94" t="s">
        <v>1</v>
      </c>
      <c r="W403" s="94" t="s">
        <v>1</v>
      </c>
      <c r="X403" s="94" t="s">
        <v>1</v>
      </c>
      <c r="Y403" s="94" t="s">
        <v>1</v>
      </c>
      <c r="Z403" s="94" t="s">
        <v>1</v>
      </c>
      <c r="AA403" s="94" t="s">
        <v>1</v>
      </c>
      <c r="AB403" s="94" t="s">
        <v>1</v>
      </c>
      <c r="AC403" s="94" t="s">
        <v>1</v>
      </c>
      <c r="AD403" s="94" t="s">
        <v>1</v>
      </c>
      <c r="AE403" s="94" t="s">
        <v>1</v>
      </c>
      <c r="AF403" s="94" t="s">
        <v>1</v>
      </c>
      <c r="AG403" s="94" t="s">
        <v>1</v>
      </c>
      <c r="AH403" s="94" t="s">
        <v>1</v>
      </c>
      <c r="AI403" s="94" t="s">
        <v>1</v>
      </c>
      <c r="AJ403" s="94" t="s">
        <v>1</v>
      </c>
      <c r="AK403" s="94" t="s">
        <v>1</v>
      </c>
      <c r="AL403" s="94" t="s">
        <v>1</v>
      </c>
      <c r="AM403" s="94" t="s">
        <v>1</v>
      </c>
      <c r="AN403" s="94" t="s">
        <v>1</v>
      </c>
      <c r="AO403" s="94"/>
      <c r="AP403" s="94"/>
      <c r="AQ403" s="94"/>
      <c r="AR403" s="94"/>
      <c r="AS403" s="94"/>
      <c r="AT403" s="94"/>
      <c r="AU403" s="94"/>
      <c r="AV403" s="94"/>
      <c r="AW403" s="94" t="s">
        <v>650</v>
      </c>
      <c r="AX403" s="107"/>
      <c r="AY403" s="107"/>
      <c r="AZ403" s="107"/>
      <c r="BA403" s="107"/>
      <c r="BB403" s="107"/>
      <c r="BC403" s="107"/>
      <c r="BD403" s="107"/>
      <c r="BE403" s="107"/>
      <c r="BF403" s="107"/>
      <c r="BG403" s="107"/>
      <c r="BH403" s="107"/>
      <c r="BI403" s="107" cm="1">
        <f t="array" ref="BI403">SUM(IF('HABILITADOS Y RECHAZADOS LOTE 1'!$AX403:$BH403&lt;&gt;"", 'HABILITADOS Y RECHAZADOS LOTE 1'!$AX403:$BH403, 0))</f>
        <v>0</v>
      </c>
      <c r="BJ403" s="107" t="s">
        <v>784</v>
      </c>
      <c r="BK403" s="107" t="s">
        <v>85</v>
      </c>
      <c r="BL403" s="63" t="s">
        <v>85</v>
      </c>
    </row>
    <row r="404" spans="1:64" s="52" customFormat="1" ht="171" hidden="1" customHeight="1">
      <c r="A404" s="93">
        <v>1402</v>
      </c>
      <c r="B404" s="131" t="s">
        <v>1877</v>
      </c>
      <c r="C404" s="124" t="s">
        <v>1878</v>
      </c>
      <c r="D404" s="125" t="s">
        <v>224</v>
      </c>
      <c r="E404" s="126" t="s">
        <v>1879</v>
      </c>
      <c r="F404" s="127" t="s">
        <v>77</v>
      </c>
      <c r="G404" s="127" t="s">
        <v>77</v>
      </c>
      <c r="H404" s="128" t="s">
        <v>79</v>
      </c>
      <c r="I404" s="129" t="s">
        <v>1880</v>
      </c>
      <c r="J404" s="64" t="s">
        <v>1879</v>
      </c>
      <c r="K404" s="129" t="s">
        <v>1881</v>
      </c>
      <c r="L404" s="64" t="s">
        <v>1</v>
      </c>
      <c r="M404" s="64" t="s">
        <v>2</v>
      </c>
      <c r="N404" s="130" t="s">
        <v>83</v>
      </c>
      <c r="O404" s="129" t="s">
        <v>1882</v>
      </c>
      <c r="P404" s="64" t="s">
        <v>85</v>
      </c>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8"/>
      <c r="AY404" s="98"/>
      <c r="AZ404" s="98"/>
      <c r="BA404" s="98"/>
      <c r="BB404" s="98"/>
      <c r="BC404" s="98"/>
      <c r="BD404" s="98"/>
      <c r="BE404" s="98"/>
      <c r="BF404" s="98"/>
      <c r="BG404" s="98"/>
      <c r="BH404" s="98"/>
      <c r="BI404" s="98" cm="1">
        <f t="array" ref="BI404">SUM(IF('HABILITADOS Y RECHAZADOS LOTE 1'!$AX404:$BH404&lt;&gt;"", 'HABILITADOS Y RECHAZADOS LOTE 1'!$AX404:$BH404, 0))</f>
        <v>0</v>
      </c>
      <c r="BJ404" s="98" t="s">
        <v>367</v>
      </c>
      <c r="BK404" s="98" t="s">
        <v>85</v>
      </c>
      <c r="BL404" s="63" t="s">
        <v>85</v>
      </c>
    </row>
    <row r="405" spans="1:64" s="52" customFormat="1" ht="85.5" hidden="1" customHeight="1">
      <c r="A405" s="108">
        <v>1403</v>
      </c>
      <c r="B405" s="139" t="s">
        <v>1883</v>
      </c>
      <c r="C405" s="142" t="s">
        <v>1884</v>
      </c>
      <c r="D405" s="125" t="s">
        <v>224</v>
      </c>
      <c r="E405" s="126" t="s">
        <v>1885</v>
      </c>
      <c r="F405" s="136" t="s">
        <v>1176</v>
      </c>
      <c r="G405" s="136" t="s">
        <v>1176</v>
      </c>
      <c r="H405" s="128" t="s">
        <v>91</v>
      </c>
      <c r="I405" s="134" t="s">
        <v>494</v>
      </c>
      <c r="J405" s="133" t="s">
        <v>1885</v>
      </c>
      <c r="K405" s="134" t="s">
        <v>494</v>
      </c>
      <c r="L405" s="64"/>
      <c r="M405" s="64" t="s">
        <v>85</v>
      </c>
      <c r="N405" s="128" t="s">
        <v>91</v>
      </c>
      <c r="O405" s="64" t="s">
        <v>85</v>
      </c>
      <c r="P405" s="129" t="str" cm="1">
        <f t="array" ref="P405">_xlfn.TEXTJOIN(", ", TRUE, IF('HABILITADOS Y RECHAZADOS LOTE 1'!$Q405:$AN405="SI", 'HABILITADOS Y RECHAZADOS LOTE 1'!$Q$2:$AN$2, ""))</f>
        <v>Alimentos nativos, Huevos, Frutas frescas, Fruta procesada, Verduras, hortalizas y derivados</v>
      </c>
      <c r="Q405" s="96" t="s">
        <v>2</v>
      </c>
      <c r="R405" s="96"/>
      <c r="S405" s="96"/>
      <c r="T405" s="96" t="s">
        <v>2</v>
      </c>
      <c r="U405" s="96"/>
      <c r="V405" s="96"/>
      <c r="W405" s="96"/>
      <c r="X405" s="96"/>
      <c r="Y405" s="96"/>
      <c r="Z405" s="96"/>
      <c r="AA405" s="96" t="s">
        <v>2</v>
      </c>
      <c r="AB405" s="96" t="s">
        <v>2</v>
      </c>
      <c r="AC405" s="96"/>
      <c r="AD405" s="96"/>
      <c r="AE405" s="96"/>
      <c r="AF405" s="96"/>
      <c r="AG405" s="96"/>
      <c r="AH405" s="96"/>
      <c r="AI405" s="96"/>
      <c r="AJ405" s="96"/>
      <c r="AK405" s="96"/>
      <c r="AL405" s="96"/>
      <c r="AM405" s="96" t="s">
        <v>2</v>
      </c>
      <c r="AN405" s="96"/>
      <c r="AO405" s="96" t="s">
        <v>1</v>
      </c>
      <c r="AP405" s="96" t="s">
        <v>1</v>
      </c>
      <c r="AQ405" s="96" t="s">
        <v>1</v>
      </c>
      <c r="AR405" s="96" t="s">
        <v>1</v>
      </c>
      <c r="AS405" s="96" t="s">
        <v>1</v>
      </c>
      <c r="AT405" s="96" t="s">
        <v>1</v>
      </c>
      <c r="AU405" s="96" t="s">
        <v>2</v>
      </c>
      <c r="AV405" s="96" t="s">
        <v>1</v>
      </c>
      <c r="AW405" s="96" t="s">
        <v>92</v>
      </c>
      <c r="AX405" s="98">
        <v>6</v>
      </c>
      <c r="AY405" s="98">
        <v>6</v>
      </c>
      <c r="AZ405" s="98">
        <v>0</v>
      </c>
      <c r="BA405" s="98">
        <v>0</v>
      </c>
      <c r="BB405" s="98">
        <v>0</v>
      </c>
      <c r="BC405" s="98">
        <v>0</v>
      </c>
      <c r="BD405" s="98">
        <v>0</v>
      </c>
      <c r="BE405" s="98">
        <v>0</v>
      </c>
      <c r="BF405" s="98">
        <v>0</v>
      </c>
      <c r="BG405" s="98">
        <v>0.25</v>
      </c>
      <c r="BH405" s="98">
        <v>10</v>
      </c>
      <c r="BI405" s="98" cm="1">
        <f t="array" ref="BI405">SUM(IF('HABILITADOS Y RECHAZADOS LOTE 1'!$AX405:$BH405&lt;&gt;"", 'HABILITADOS Y RECHAZADOS LOTE 1'!$AX405:$BH405, 0))</f>
        <v>22.25</v>
      </c>
      <c r="BJ405" s="98" t="s">
        <v>305</v>
      </c>
      <c r="BK405" s="98" t="s">
        <v>85</v>
      </c>
      <c r="BL405" s="63" t="s">
        <v>85</v>
      </c>
    </row>
    <row r="406" spans="1:64" s="52" customFormat="1" ht="285" hidden="1" customHeight="1">
      <c r="A406" s="93">
        <v>1404</v>
      </c>
      <c r="B406" s="143" t="s">
        <v>1886</v>
      </c>
      <c r="C406" s="124" t="s">
        <v>1887</v>
      </c>
      <c r="D406" s="125" t="s">
        <v>224</v>
      </c>
      <c r="E406" s="126" t="s">
        <v>1888</v>
      </c>
      <c r="F406" s="127" t="s">
        <v>78</v>
      </c>
      <c r="G406" s="127" t="s">
        <v>77</v>
      </c>
      <c r="H406" s="128" t="s">
        <v>79</v>
      </c>
      <c r="I406" s="129" t="s">
        <v>209</v>
      </c>
      <c r="J406" s="64" t="s">
        <v>1888</v>
      </c>
      <c r="K406" s="134" t="s">
        <v>1889</v>
      </c>
      <c r="L406" s="64" t="s">
        <v>1</v>
      </c>
      <c r="M406" s="64" t="s">
        <v>2</v>
      </c>
      <c r="N406" s="130" t="s">
        <v>91</v>
      </c>
      <c r="O406" s="64" t="s">
        <v>85</v>
      </c>
      <c r="P406" s="129" t="str" cm="1">
        <f t="array" ref="P406">_xlfn.TEXTJOIN(", ", TRUE, IF('HABILITADOS Y RECHAZADOS LOTE 1'!$Q406:$AN406="SI", 'HABILITADOS Y RECHAZADOS LOTE 1'!$Q$2:$AN$2, ""))</f>
        <v>Carnes Frescas (Refrigeradas o Congeladas), Huevos, Pescados y mariscos</v>
      </c>
      <c r="Q406" s="96" t="s">
        <v>1</v>
      </c>
      <c r="R406" s="96" t="s">
        <v>2</v>
      </c>
      <c r="S406" s="96" t="s">
        <v>1</v>
      </c>
      <c r="T406" s="96" t="s">
        <v>2</v>
      </c>
      <c r="U406" s="96" t="s">
        <v>1</v>
      </c>
      <c r="V406" s="96" t="s">
        <v>1</v>
      </c>
      <c r="W406" s="96" t="s">
        <v>1</v>
      </c>
      <c r="X406" s="96" t="s">
        <v>1</v>
      </c>
      <c r="Y406" s="96" t="s">
        <v>1</v>
      </c>
      <c r="Z406" s="96" t="s">
        <v>1</v>
      </c>
      <c r="AA406" s="96" t="s">
        <v>1</v>
      </c>
      <c r="AB406" s="96" t="s">
        <v>1</v>
      </c>
      <c r="AC406" s="96" t="s">
        <v>1</v>
      </c>
      <c r="AD406" s="96" t="s">
        <v>1</v>
      </c>
      <c r="AE406" s="96" t="s">
        <v>1</v>
      </c>
      <c r="AF406" s="96" t="s">
        <v>1</v>
      </c>
      <c r="AG406" s="96" t="s">
        <v>1</v>
      </c>
      <c r="AH406" s="96" t="s">
        <v>1</v>
      </c>
      <c r="AI406" s="96" t="s">
        <v>1</v>
      </c>
      <c r="AJ406" s="96" t="s">
        <v>1</v>
      </c>
      <c r="AK406" s="96" t="s">
        <v>2</v>
      </c>
      <c r="AL406" s="96" t="s">
        <v>1</v>
      </c>
      <c r="AM406" s="96" t="s">
        <v>1</v>
      </c>
      <c r="AN406" s="96" t="s">
        <v>1</v>
      </c>
      <c r="AO406" s="96" t="s">
        <v>2</v>
      </c>
      <c r="AP406" s="96" t="s">
        <v>1</v>
      </c>
      <c r="AQ406" s="96" t="s">
        <v>1</v>
      </c>
      <c r="AR406" s="96" t="s">
        <v>1</v>
      </c>
      <c r="AS406" s="96" t="s">
        <v>1</v>
      </c>
      <c r="AT406" s="96" t="s">
        <v>2</v>
      </c>
      <c r="AU406" s="96" t="s">
        <v>2</v>
      </c>
      <c r="AV406" s="96" t="s">
        <v>1</v>
      </c>
      <c r="AW406" s="96" t="s">
        <v>92</v>
      </c>
      <c r="AX406" s="98">
        <v>6</v>
      </c>
      <c r="AY406" s="98">
        <v>6</v>
      </c>
      <c r="AZ406" s="98">
        <v>0</v>
      </c>
      <c r="BA406" s="98">
        <v>0</v>
      </c>
      <c r="BB406" s="98">
        <v>0</v>
      </c>
      <c r="BC406" s="98">
        <v>0</v>
      </c>
      <c r="BD406" s="98">
        <v>0</v>
      </c>
      <c r="BE406" s="98">
        <v>0</v>
      </c>
      <c r="BF406" s="98">
        <v>0.25</v>
      </c>
      <c r="BG406" s="98">
        <v>0.25</v>
      </c>
      <c r="BH406" s="98">
        <v>10</v>
      </c>
      <c r="BI406" s="98" cm="1">
        <f t="array" ref="BI406">SUM(IF('HABILITADOS Y RECHAZADOS LOTE 1'!$AX406:$BH406&lt;&gt;"", 'HABILITADOS Y RECHAZADOS LOTE 1'!$AX406:$BH406, 0))</f>
        <v>22.5</v>
      </c>
      <c r="BJ406" s="98" t="s">
        <v>586</v>
      </c>
      <c r="BK406" s="98" t="s">
        <v>85</v>
      </c>
      <c r="BL406" s="63" t="s">
        <v>85</v>
      </c>
    </row>
    <row r="407" spans="1:64" ht="156" hidden="1" customHeight="1">
      <c r="A407" s="105">
        <v>1405</v>
      </c>
      <c r="B407" s="141" t="s">
        <v>1214</v>
      </c>
      <c r="C407" s="124" t="s">
        <v>1890</v>
      </c>
      <c r="D407" s="132" t="s">
        <v>89</v>
      </c>
      <c r="E407" s="124" t="s">
        <v>1891</v>
      </c>
      <c r="F407" s="127"/>
      <c r="G407" s="127"/>
      <c r="H407" s="144" t="s">
        <v>83</v>
      </c>
      <c r="I407" s="134" t="s">
        <v>1182</v>
      </c>
      <c r="J407" s="125" t="s">
        <v>1892</v>
      </c>
      <c r="K407" s="123"/>
      <c r="L407" s="125"/>
      <c r="M407" s="125" t="s">
        <v>85</v>
      </c>
      <c r="N407" s="144" t="s">
        <v>83</v>
      </c>
      <c r="O407" s="134" t="s">
        <v>1182</v>
      </c>
      <c r="P407" s="125" t="s">
        <v>85</v>
      </c>
      <c r="Q407" s="94" t="s">
        <v>1</v>
      </c>
      <c r="R407" s="94" t="s">
        <v>1</v>
      </c>
      <c r="S407" s="94" t="s">
        <v>1</v>
      </c>
      <c r="T407" s="94" t="s">
        <v>1</v>
      </c>
      <c r="U407" s="94" t="s">
        <v>1</v>
      </c>
      <c r="V407" s="94" t="s">
        <v>1</v>
      </c>
      <c r="W407" s="94" t="s">
        <v>1</v>
      </c>
      <c r="X407" s="94" t="s">
        <v>1</v>
      </c>
      <c r="Y407" s="94" t="s">
        <v>1</v>
      </c>
      <c r="Z407" s="94" t="s">
        <v>1</v>
      </c>
      <c r="AA407" s="94" t="s">
        <v>1</v>
      </c>
      <c r="AB407" s="94" t="s">
        <v>1</v>
      </c>
      <c r="AC407" s="94" t="s">
        <v>1</v>
      </c>
      <c r="AD407" s="94" t="s">
        <v>1</v>
      </c>
      <c r="AE407" s="94" t="s">
        <v>1</v>
      </c>
      <c r="AF407" s="94" t="s">
        <v>1</v>
      </c>
      <c r="AG407" s="94" t="s">
        <v>1</v>
      </c>
      <c r="AH407" s="94" t="s">
        <v>1</v>
      </c>
      <c r="AI407" s="94" t="s">
        <v>1</v>
      </c>
      <c r="AJ407" s="94" t="s">
        <v>1</v>
      </c>
      <c r="AK407" s="94" t="s">
        <v>1</v>
      </c>
      <c r="AL407" s="94" t="s">
        <v>1</v>
      </c>
      <c r="AM407" s="94" t="s">
        <v>1</v>
      </c>
      <c r="AN407" s="94" t="s">
        <v>1</v>
      </c>
      <c r="AO407" s="94"/>
      <c r="AP407" s="94"/>
      <c r="AQ407" s="94"/>
      <c r="AR407" s="94"/>
      <c r="AS407" s="94"/>
      <c r="AT407" s="94"/>
      <c r="AU407" s="94"/>
      <c r="AV407" s="94"/>
      <c r="AW407" s="94" t="s">
        <v>650</v>
      </c>
      <c r="AX407" s="107"/>
      <c r="AY407" s="107"/>
      <c r="AZ407" s="107"/>
      <c r="BA407" s="107"/>
      <c r="BB407" s="107"/>
      <c r="BC407" s="107"/>
      <c r="BD407" s="107"/>
      <c r="BE407" s="107"/>
      <c r="BF407" s="107"/>
      <c r="BG407" s="107"/>
      <c r="BH407" s="107"/>
      <c r="BI407" s="107" cm="1">
        <f t="array" ref="BI407">SUM(IF('HABILITADOS Y RECHAZADOS LOTE 1'!$AX407:$BH407&lt;&gt;"", 'HABILITADOS Y RECHAZADOS LOTE 1'!$AX407:$BH407, 0))</f>
        <v>0</v>
      </c>
      <c r="BJ407" s="107" t="s">
        <v>784</v>
      </c>
      <c r="BK407" s="107" t="s">
        <v>85</v>
      </c>
      <c r="BL407" s="63" t="s">
        <v>85</v>
      </c>
    </row>
    <row r="408" spans="1:64" s="52" customFormat="1" ht="199.5" hidden="1" customHeight="1">
      <c r="A408" s="93">
        <v>1406</v>
      </c>
      <c r="B408" s="131" t="s">
        <v>1893</v>
      </c>
      <c r="C408" s="124" t="s">
        <v>1894</v>
      </c>
      <c r="D408" s="125" t="s">
        <v>89</v>
      </c>
      <c r="E408" s="126" t="s">
        <v>1895</v>
      </c>
      <c r="F408" s="127" t="s">
        <v>77</v>
      </c>
      <c r="G408" s="127" t="s">
        <v>77</v>
      </c>
      <c r="H408" s="128" t="s">
        <v>79</v>
      </c>
      <c r="I408" s="129" t="s">
        <v>1896</v>
      </c>
      <c r="J408" s="64" t="s">
        <v>1895</v>
      </c>
      <c r="K408" s="129" t="s">
        <v>1897</v>
      </c>
      <c r="L408" s="64"/>
      <c r="M408" s="64" t="s">
        <v>2</v>
      </c>
      <c r="N408" s="130" t="s">
        <v>147</v>
      </c>
      <c r="O408" s="134" t="s">
        <v>1898</v>
      </c>
      <c r="P408" s="129" t="str" cm="1">
        <f t="array" ref="P408">_xlfn.TEXTJOIN(", ", TRUE, IF('HABILITADOS Y RECHAZADOS LOTE 1'!$Q408:$AN408="SI", "'"&amp;'HABILITADOS Y RECHAZADOS LOTE 1'!$Q$2:$AN$2&amp;"'", ""))</f>
        <v>'Huevos', 'Verduras, hortalizas y derivados'</v>
      </c>
      <c r="Q408" s="96" t="s">
        <v>1</v>
      </c>
      <c r="R408" s="96" t="s">
        <v>1</v>
      </c>
      <c r="S408" s="96" t="s">
        <v>1</v>
      </c>
      <c r="T408" s="96" t="s">
        <v>2</v>
      </c>
      <c r="U408" s="96" t="s">
        <v>1</v>
      </c>
      <c r="V408" s="96" t="s">
        <v>1</v>
      </c>
      <c r="W408" s="96" t="s">
        <v>1</v>
      </c>
      <c r="X408" s="96" t="s">
        <v>1</v>
      </c>
      <c r="Y408" s="96" t="s">
        <v>1</v>
      </c>
      <c r="Z408" s="96" t="s">
        <v>1</v>
      </c>
      <c r="AA408" s="96" t="s">
        <v>1</v>
      </c>
      <c r="AB408" s="96" t="s">
        <v>1</v>
      </c>
      <c r="AC408" s="96" t="s">
        <v>1</v>
      </c>
      <c r="AD408" s="96" t="s">
        <v>1</v>
      </c>
      <c r="AE408" s="96" t="s">
        <v>1</v>
      </c>
      <c r="AF408" s="96" t="s">
        <v>1</v>
      </c>
      <c r="AG408" s="96" t="s">
        <v>1</v>
      </c>
      <c r="AH408" s="96" t="s">
        <v>1</v>
      </c>
      <c r="AI408" s="96" t="s">
        <v>1</v>
      </c>
      <c r="AJ408" s="96" t="s">
        <v>1</v>
      </c>
      <c r="AK408" s="96" t="s">
        <v>1</v>
      </c>
      <c r="AL408" s="96" t="s">
        <v>1</v>
      </c>
      <c r="AM408" s="96" t="s">
        <v>2</v>
      </c>
      <c r="AN408" s="96" t="s">
        <v>1</v>
      </c>
      <c r="AO408" s="96" t="s">
        <v>1</v>
      </c>
      <c r="AP408" s="96" t="s">
        <v>1</v>
      </c>
      <c r="AQ408" s="96" t="s">
        <v>1</v>
      </c>
      <c r="AR408" s="96" t="s">
        <v>1</v>
      </c>
      <c r="AS408" s="96" t="s">
        <v>1</v>
      </c>
      <c r="AT408" s="96" t="s">
        <v>1</v>
      </c>
      <c r="AU408" s="96" t="s">
        <v>1</v>
      </c>
      <c r="AV408" s="96" t="s">
        <v>1</v>
      </c>
      <c r="AW408" s="96" t="s">
        <v>99</v>
      </c>
      <c r="AX408" s="98">
        <v>0</v>
      </c>
      <c r="AY408" s="98">
        <v>6</v>
      </c>
      <c r="AZ408" s="98">
        <v>0</v>
      </c>
      <c r="BA408" s="98">
        <v>0</v>
      </c>
      <c r="BB408" s="98">
        <v>0</v>
      </c>
      <c r="BC408" s="98">
        <v>0</v>
      </c>
      <c r="BD408" s="98">
        <v>0</v>
      </c>
      <c r="BE408" s="98">
        <v>0</v>
      </c>
      <c r="BF408" s="98">
        <v>0.25</v>
      </c>
      <c r="BG408" s="98">
        <v>0</v>
      </c>
      <c r="BH408" s="98">
        <v>0</v>
      </c>
      <c r="BI408" s="98" cm="1">
        <f t="array" ref="BI408">SUM(IF('HABILITADOS Y RECHAZADOS LOTE 1'!$AX408:$BH408&lt;&gt;"", 'HABILITADOS Y RECHAZADOS LOTE 1'!$AX408:$BH408, 0))</f>
        <v>6.25</v>
      </c>
      <c r="BJ408" s="98" t="s">
        <v>112</v>
      </c>
      <c r="BK408" s="98" t="s">
        <v>85</v>
      </c>
      <c r="BL408" s="63" t="s">
        <v>85</v>
      </c>
    </row>
    <row r="409" spans="1:64" s="52" customFormat="1" ht="57" hidden="1" customHeight="1">
      <c r="A409" s="108">
        <v>1407</v>
      </c>
      <c r="B409" s="139" t="s">
        <v>1899</v>
      </c>
      <c r="C409" s="142" t="s">
        <v>1900</v>
      </c>
      <c r="D409" s="133"/>
      <c r="E409" s="126" t="s">
        <v>1901</v>
      </c>
      <c r="F409" s="136" t="s">
        <v>77</v>
      </c>
      <c r="G409" s="136" t="s">
        <v>77</v>
      </c>
      <c r="H409" s="144" t="s">
        <v>79</v>
      </c>
      <c r="I409" s="134" t="s">
        <v>738</v>
      </c>
      <c r="J409" s="133" t="s">
        <v>1901</v>
      </c>
      <c r="K409" s="134" t="s">
        <v>1902</v>
      </c>
      <c r="L409" s="64" t="s">
        <v>1</v>
      </c>
      <c r="M409" s="64" t="s">
        <v>2</v>
      </c>
      <c r="N409" s="130" t="s">
        <v>147</v>
      </c>
      <c r="O409" s="129" t="s">
        <v>1903</v>
      </c>
      <c r="P409" s="129" t="str" cm="1">
        <f t="array" ref="P409">_xlfn.TEXTJOIN(", ", TRUE, IF('HABILITADOS Y RECHAZADOS LOTE 1'!$Q409:$AN409="SI", "'"&amp;'HABILITADOS Y RECHAZADOS LOTE 1'!$Q$2:$AN$2&amp;"'", ""))</f>
        <v>'Leguminosas y derivados'</v>
      </c>
      <c r="Q409" s="96"/>
      <c r="R409" s="96"/>
      <c r="S409" s="96"/>
      <c r="T409" s="96"/>
      <c r="U409" s="96"/>
      <c r="V409" s="96"/>
      <c r="W409" s="96"/>
      <c r="X409" s="96"/>
      <c r="Y409" s="96"/>
      <c r="Z409" s="96" t="s">
        <v>1</v>
      </c>
      <c r="AA409" s="96"/>
      <c r="AB409" s="96"/>
      <c r="AC409" s="96"/>
      <c r="AD409" s="96"/>
      <c r="AE409" s="96"/>
      <c r="AF409" s="96"/>
      <c r="AG409" s="96"/>
      <c r="AH409" s="96"/>
      <c r="AI409" s="96"/>
      <c r="AJ409" s="96" t="s">
        <v>2</v>
      </c>
      <c r="AK409" s="96"/>
      <c r="AL409" s="96"/>
      <c r="AM409" s="96"/>
      <c r="AN409" s="96"/>
      <c r="AO409" s="96" t="s">
        <v>1</v>
      </c>
      <c r="AP409" s="96" t="s">
        <v>1</v>
      </c>
      <c r="AQ409" s="96" t="s">
        <v>1</v>
      </c>
      <c r="AR409" s="96" t="s">
        <v>1</v>
      </c>
      <c r="AS409" s="96" t="s">
        <v>1</v>
      </c>
      <c r="AT409" s="96" t="s">
        <v>1</v>
      </c>
      <c r="AU409" s="96" t="s">
        <v>2</v>
      </c>
      <c r="AV409" s="96" t="s">
        <v>1</v>
      </c>
      <c r="AW409" s="96" t="s">
        <v>99</v>
      </c>
      <c r="AX409" s="98">
        <v>10</v>
      </c>
      <c r="AY409" s="98">
        <v>6</v>
      </c>
      <c r="AZ409" s="98">
        <v>0</v>
      </c>
      <c r="BA409" s="98">
        <v>5</v>
      </c>
      <c r="BB409" s="98">
        <v>5</v>
      </c>
      <c r="BC409" s="98">
        <v>0</v>
      </c>
      <c r="BD409" s="98">
        <v>0</v>
      </c>
      <c r="BE409" s="98">
        <v>0</v>
      </c>
      <c r="BF409" s="98">
        <v>0</v>
      </c>
      <c r="BG409" s="98">
        <v>0.25</v>
      </c>
      <c r="BH409" s="98">
        <v>0</v>
      </c>
      <c r="BI409" s="98" cm="1">
        <f t="array" ref="BI409">SUM(IF('HABILITADOS Y RECHAZADOS LOTE 1'!$AX409:$BH409&lt;&gt;"", 'HABILITADOS Y RECHAZADOS LOTE 1'!$AX409:$BH409, 0))</f>
        <v>26.25</v>
      </c>
      <c r="BJ409" s="98" t="s">
        <v>195</v>
      </c>
      <c r="BK409" s="98" t="s">
        <v>85</v>
      </c>
      <c r="BL409" s="63" t="s">
        <v>85</v>
      </c>
    </row>
    <row r="410" spans="1:64" ht="189" hidden="1" customHeight="1">
      <c r="A410" s="105">
        <v>1408</v>
      </c>
      <c r="B410" s="123" t="s">
        <v>1214</v>
      </c>
      <c r="C410" s="124" t="s">
        <v>1904</v>
      </c>
      <c r="D410" s="132" t="s">
        <v>224</v>
      </c>
      <c r="E410" s="124" t="s">
        <v>1905</v>
      </c>
      <c r="F410" s="127"/>
      <c r="G410" s="127"/>
      <c r="H410" s="144" t="s">
        <v>83</v>
      </c>
      <c r="I410" s="134" t="s">
        <v>1182</v>
      </c>
      <c r="J410" s="146" t="s">
        <v>1906</v>
      </c>
      <c r="K410" s="123"/>
      <c r="L410" s="125"/>
      <c r="M410" s="125" t="s">
        <v>85</v>
      </c>
      <c r="N410" s="144" t="s">
        <v>83</v>
      </c>
      <c r="O410" s="134" t="s">
        <v>1182</v>
      </c>
      <c r="P410" s="125" t="s">
        <v>85</v>
      </c>
      <c r="Q410" s="94" t="s">
        <v>1</v>
      </c>
      <c r="R410" s="94" t="s">
        <v>1</v>
      </c>
      <c r="S410" s="94" t="s">
        <v>1</v>
      </c>
      <c r="T410" s="94" t="s">
        <v>1</v>
      </c>
      <c r="U410" s="94" t="s">
        <v>1</v>
      </c>
      <c r="V410" s="94" t="s">
        <v>1</v>
      </c>
      <c r="W410" s="94" t="s">
        <v>1</v>
      </c>
      <c r="X410" s="94" t="s">
        <v>1</v>
      </c>
      <c r="Y410" s="94" t="s">
        <v>1</v>
      </c>
      <c r="Z410" s="94" t="s">
        <v>1</v>
      </c>
      <c r="AA410" s="94" t="s">
        <v>1</v>
      </c>
      <c r="AB410" s="94" t="s">
        <v>1</v>
      </c>
      <c r="AC410" s="94" t="s">
        <v>1</v>
      </c>
      <c r="AD410" s="94" t="s">
        <v>1</v>
      </c>
      <c r="AE410" s="94" t="s">
        <v>1</v>
      </c>
      <c r="AF410" s="94" t="s">
        <v>1</v>
      </c>
      <c r="AG410" s="94" t="s">
        <v>1</v>
      </c>
      <c r="AH410" s="94" t="s">
        <v>1</v>
      </c>
      <c r="AI410" s="94" t="s">
        <v>1</v>
      </c>
      <c r="AJ410" s="94" t="s">
        <v>1</v>
      </c>
      <c r="AK410" s="94" t="s">
        <v>1</v>
      </c>
      <c r="AL410" s="94" t="s">
        <v>1</v>
      </c>
      <c r="AM410" s="94" t="s">
        <v>1</v>
      </c>
      <c r="AN410" s="94" t="s">
        <v>1</v>
      </c>
      <c r="AO410" s="94"/>
      <c r="AP410" s="94"/>
      <c r="AQ410" s="94"/>
      <c r="AR410" s="94"/>
      <c r="AS410" s="94"/>
      <c r="AT410" s="94"/>
      <c r="AU410" s="94"/>
      <c r="AV410" s="94"/>
      <c r="AW410" s="94" t="s">
        <v>650</v>
      </c>
      <c r="AX410" s="107"/>
      <c r="AY410" s="107"/>
      <c r="AZ410" s="107"/>
      <c r="BA410" s="107"/>
      <c r="BB410" s="107"/>
      <c r="BC410" s="107"/>
      <c r="BD410" s="107"/>
      <c r="BE410" s="107"/>
      <c r="BF410" s="107"/>
      <c r="BG410" s="107"/>
      <c r="BH410" s="107"/>
      <c r="BI410" s="107" cm="1">
        <f t="array" ref="BI410">SUM(IF('HABILITADOS Y RECHAZADOS LOTE 1'!$AX410:$BH410&lt;&gt;"", 'HABILITADOS Y RECHAZADOS LOTE 1'!$AX410:$BH410, 0))</f>
        <v>0</v>
      </c>
      <c r="BJ410" s="107" t="s">
        <v>784</v>
      </c>
      <c r="BK410" s="107" t="s">
        <v>85</v>
      </c>
      <c r="BL410" s="63" t="s">
        <v>85</v>
      </c>
    </row>
    <row r="411" spans="1:64" s="34" customFormat="1" ht="213.75" hidden="1" customHeight="1">
      <c r="A411" s="108">
        <v>1409</v>
      </c>
      <c r="B411" s="139" t="s">
        <v>1907</v>
      </c>
      <c r="C411" s="142" t="s">
        <v>1908</v>
      </c>
      <c r="D411" s="125" t="s">
        <v>224</v>
      </c>
      <c r="E411" s="126" t="s">
        <v>1909</v>
      </c>
      <c r="F411" s="136" t="s">
        <v>77</v>
      </c>
      <c r="G411" s="136" t="s">
        <v>1176</v>
      </c>
      <c r="H411" s="128" t="s">
        <v>79</v>
      </c>
      <c r="I411" s="134" t="s">
        <v>1910</v>
      </c>
      <c r="J411" s="133" t="s">
        <v>1909</v>
      </c>
      <c r="K411" s="134" t="s">
        <v>1911</v>
      </c>
      <c r="L411" s="64"/>
      <c r="M411" s="64" t="s">
        <v>1</v>
      </c>
      <c r="N411" s="130" t="s">
        <v>83</v>
      </c>
      <c r="O411" s="129" t="s">
        <v>1912</v>
      </c>
      <c r="P411" s="64" t="s">
        <v>85</v>
      </c>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8"/>
      <c r="AY411" s="98"/>
      <c r="AZ411" s="98"/>
      <c r="BA411" s="98"/>
      <c r="BB411" s="98"/>
      <c r="BC411" s="98"/>
      <c r="BD411" s="98"/>
      <c r="BE411" s="98"/>
      <c r="BF411" s="98"/>
      <c r="BG411" s="98"/>
      <c r="BH411" s="98"/>
      <c r="BI411" s="98" cm="1">
        <f t="array" ref="BI411">SUM(IF('HABILITADOS Y RECHAZADOS LOTE 1'!$AX411:$BH411&lt;&gt;"", 'HABILITADOS Y RECHAZADOS LOTE 1'!$AX411:$BH411, 0))</f>
        <v>0</v>
      </c>
      <c r="BJ411" s="111" t="s">
        <v>305</v>
      </c>
      <c r="BK411" s="98" t="s">
        <v>85</v>
      </c>
      <c r="BL411" s="63" t="s">
        <v>85</v>
      </c>
    </row>
    <row r="412" spans="1:64" s="52" customFormat="1" ht="133.5" hidden="1" customHeight="1">
      <c r="A412" s="108">
        <v>1410</v>
      </c>
      <c r="B412" s="139" t="s">
        <v>1913</v>
      </c>
      <c r="C412" s="142" t="s">
        <v>1914</v>
      </c>
      <c r="D412" s="125" t="s">
        <v>224</v>
      </c>
      <c r="E412" s="126" t="s">
        <v>1915</v>
      </c>
      <c r="F412" s="136" t="s">
        <v>1176</v>
      </c>
      <c r="G412" s="136" t="s">
        <v>1176</v>
      </c>
      <c r="H412" s="128" t="s">
        <v>91</v>
      </c>
      <c r="I412" s="134" t="s">
        <v>494</v>
      </c>
      <c r="J412" s="133" t="s">
        <v>1915</v>
      </c>
      <c r="K412" s="134" t="s">
        <v>494</v>
      </c>
      <c r="L412" s="64" t="s">
        <v>1</v>
      </c>
      <c r="M412" s="64" t="s">
        <v>85</v>
      </c>
      <c r="N412" s="128" t="s">
        <v>91</v>
      </c>
      <c r="O412" s="64" t="s">
        <v>85</v>
      </c>
      <c r="P412" s="129" t="str" cm="1">
        <f t="array" ref="P412">_xlfn.TEXTJOIN(", ", TRUE, IF('HABILITADOS Y RECHAZADOS LOTE 1'!$Q412:$AN412="SI", 'HABILITADOS Y RECHAZADOS LOTE 1'!$Q$2:$AN$2, ""))</f>
        <v>Verduras, hortalizas y derivados</v>
      </c>
      <c r="Q412" s="96" t="s">
        <v>1</v>
      </c>
      <c r="R412" s="96" t="s">
        <v>1</v>
      </c>
      <c r="S412" s="96" t="s">
        <v>1</v>
      </c>
      <c r="T412" s="96" t="s">
        <v>1</v>
      </c>
      <c r="U412" s="96" t="s">
        <v>1</v>
      </c>
      <c r="V412" s="96" t="s">
        <v>1</v>
      </c>
      <c r="W412" s="96" t="s">
        <v>1</v>
      </c>
      <c r="X412" s="96" t="s">
        <v>1</v>
      </c>
      <c r="Y412" s="96" t="s">
        <v>1</v>
      </c>
      <c r="Z412" s="96" t="s">
        <v>1</v>
      </c>
      <c r="AA412" s="96" t="s">
        <v>1</v>
      </c>
      <c r="AB412" s="96" t="s">
        <v>1</v>
      </c>
      <c r="AC412" s="96" t="s">
        <v>1</v>
      </c>
      <c r="AD412" s="96" t="s">
        <v>1</v>
      </c>
      <c r="AE412" s="96" t="s">
        <v>1</v>
      </c>
      <c r="AF412" s="96" t="s">
        <v>1</v>
      </c>
      <c r="AG412" s="96" t="s">
        <v>1</v>
      </c>
      <c r="AH412" s="96" t="s">
        <v>1</v>
      </c>
      <c r="AI412" s="96" t="s">
        <v>1</v>
      </c>
      <c r="AJ412" s="96" t="s">
        <v>1</v>
      </c>
      <c r="AK412" s="96" t="s">
        <v>1</v>
      </c>
      <c r="AL412" s="96" t="s">
        <v>1</v>
      </c>
      <c r="AM412" s="96" t="s">
        <v>2</v>
      </c>
      <c r="AN412" s="96" t="s">
        <v>1</v>
      </c>
      <c r="AO412" s="96" t="s">
        <v>1</v>
      </c>
      <c r="AP412" s="96" t="s">
        <v>1</v>
      </c>
      <c r="AQ412" s="96" t="s">
        <v>1</v>
      </c>
      <c r="AR412" s="96" t="s">
        <v>1</v>
      </c>
      <c r="AS412" s="96" t="s">
        <v>1</v>
      </c>
      <c r="AT412" s="96" t="s">
        <v>1</v>
      </c>
      <c r="AU412" s="96" t="s">
        <v>2</v>
      </c>
      <c r="AV412" s="96" t="s">
        <v>1</v>
      </c>
      <c r="AW412" s="96" t="s">
        <v>92</v>
      </c>
      <c r="AX412" s="98">
        <v>6</v>
      </c>
      <c r="AY412" s="98">
        <v>6</v>
      </c>
      <c r="AZ412" s="98">
        <v>0</v>
      </c>
      <c r="BA412" s="98">
        <v>0</v>
      </c>
      <c r="BB412" s="98">
        <v>0</v>
      </c>
      <c r="BC412" s="98">
        <v>10</v>
      </c>
      <c r="BD412" s="98">
        <v>0</v>
      </c>
      <c r="BE412" s="98">
        <v>0</v>
      </c>
      <c r="BF412" s="98">
        <v>0</v>
      </c>
      <c r="BG412" s="98">
        <v>0.25</v>
      </c>
      <c r="BH412" s="98">
        <v>10</v>
      </c>
      <c r="BI412" s="98" cm="1">
        <f t="array" ref="BI412">SUM(IF('HABILITADOS Y RECHAZADOS LOTE 1'!$AX412:$BH412&lt;&gt;"", 'HABILITADOS Y RECHAZADOS LOTE 1'!$AX412:$BH412, 0))</f>
        <v>32.25</v>
      </c>
      <c r="BJ412" s="98" t="s">
        <v>586</v>
      </c>
      <c r="BK412" s="98" t="s">
        <v>85</v>
      </c>
      <c r="BL412" s="63" t="s">
        <v>85</v>
      </c>
    </row>
    <row r="413" spans="1:64" s="52" customFormat="1" ht="55.2" hidden="1">
      <c r="A413" s="108">
        <v>1411</v>
      </c>
      <c r="B413" s="139" t="s">
        <v>1916</v>
      </c>
      <c r="C413" s="142" t="s">
        <v>1917</v>
      </c>
      <c r="D413" s="133" t="s">
        <v>89</v>
      </c>
      <c r="E413" s="126" t="s">
        <v>1918</v>
      </c>
      <c r="F413" s="136" t="s">
        <v>77</v>
      </c>
      <c r="G413" s="136" t="s">
        <v>1176</v>
      </c>
      <c r="H413" s="128" t="s">
        <v>79</v>
      </c>
      <c r="I413" s="134" t="s">
        <v>1419</v>
      </c>
      <c r="J413" s="133" t="s">
        <v>1918</v>
      </c>
      <c r="K413" s="134" t="s">
        <v>1021</v>
      </c>
      <c r="L413" s="64" t="s">
        <v>1</v>
      </c>
      <c r="M413" s="64" t="s">
        <v>2</v>
      </c>
      <c r="N413" s="130" t="s">
        <v>91</v>
      </c>
      <c r="O413" s="64" t="s">
        <v>85</v>
      </c>
      <c r="P413" s="129" t="str" cm="1">
        <f t="array" ref="P413">_xlfn.TEXTJOIN(", ", TRUE, IF('HABILITADOS Y RECHAZADOS LOTE 1'!$Q413:$AN413="SI", 'HABILITADOS Y RECHAZADOS LOTE 1'!$Q$2:$AN$2, ""))</f>
        <v>Frutas frescas, Verduras, hortalizas y derivados</v>
      </c>
      <c r="Q413" s="96" t="s">
        <v>1</v>
      </c>
      <c r="R413" s="96" t="s">
        <v>1</v>
      </c>
      <c r="S413" s="96" t="s">
        <v>1</v>
      </c>
      <c r="T413" s="96" t="s">
        <v>1</v>
      </c>
      <c r="U413" s="96" t="s">
        <v>1</v>
      </c>
      <c r="V413" s="96" t="s">
        <v>1</v>
      </c>
      <c r="W413" s="96" t="s">
        <v>1</v>
      </c>
      <c r="X413" s="96" t="s">
        <v>1</v>
      </c>
      <c r="Y413" s="96" t="s">
        <v>1</v>
      </c>
      <c r="Z413" s="96" t="s">
        <v>1</v>
      </c>
      <c r="AA413" s="96" t="s">
        <v>2</v>
      </c>
      <c r="AB413" s="96" t="s">
        <v>1</v>
      </c>
      <c r="AC413" s="96" t="s">
        <v>1</v>
      </c>
      <c r="AD413" s="96" t="s">
        <v>1</v>
      </c>
      <c r="AE413" s="96" t="s">
        <v>1</v>
      </c>
      <c r="AF413" s="96" t="s">
        <v>1</v>
      </c>
      <c r="AG413" s="96" t="s">
        <v>1</v>
      </c>
      <c r="AH413" s="96" t="s">
        <v>1</v>
      </c>
      <c r="AI413" s="96" t="s">
        <v>1</v>
      </c>
      <c r="AJ413" s="96" t="s">
        <v>1</v>
      </c>
      <c r="AK413" s="96" t="s">
        <v>1</v>
      </c>
      <c r="AL413" s="96" t="s">
        <v>1</v>
      </c>
      <c r="AM413" s="96" t="s">
        <v>2</v>
      </c>
      <c r="AN413" s="96" t="s">
        <v>1</v>
      </c>
      <c r="AO413" s="96" t="s">
        <v>1</v>
      </c>
      <c r="AP413" s="96" t="s">
        <v>1</v>
      </c>
      <c r="AQ413" s="96" t="s">
        <v>1</v>
      </c>
      <c r="AR413" s="96" t="s">
        <v>1</v>
      </c>
      <c r="AS413" s="96" t="s">
        <v>1</v>
      </c>
      <c r="AT413" s="96" t="s">
        <v>1</v>
      </c>
      <c r="AU413" s="96" t="s">
        <v>2</v>
      </c>
      <c r="AV413" s="96" t="s">
        <v>1</v>
      </c>
      <c r="AW413" s="96" t="s">
        <v>92</v>
      </c>
      <c r="AX413" s="98">
        <v>0</v>
      </c>
      <c r="AY413" s="98">
        <v>0</v>
      </c>
      <c r="AZ413" s="98">
        <v>0</v>
      </c>
      <c r="BA413" s="98">
        <v>0</v>
      </c>
      <c r="BB413" s="98">
        <v>0</v>
      </c>
      <c r="BC413" s="98">
        <v>0</v>
      </c>
      <c r="BD413" s="98">
        <v>0</v>
      </c>
      <c r="BE413" s="98">
        <v>0</v>
      </c>
      <c r="BF413" s="98">
        <v>0</v>
      </c>
      <c r="BG413" s="98">
        <v>0.25</v>
      </c>
      <c r="BH413" s="98">
        <v>10</v>
      </c>
      <c r="BI413" s="98" cm="1">
        <f t="array" ref="BI413">SUM(IF('HABILITADOS Y RECHAZADOS LOTE 1'!$AX413:$BH413&lt;&gt;"", 'HABILITADOS Y RECHAZADOS LOTE 1'!$AX413:$BH413, 0))</f>
        <v>10.25</v>
      </c>
      <c r="BJ413" s="98" t="s">
        <v>305</v>
      </c>
      <c r="BK413" s="98" t="s">
        <v>85</v>
      </c>
      <c r="BL413" s="63" t="s">
        <v>85</v>
      </c>
    </row>
    <row r="414" spans="1:64" s="52" customFormat="1" ht="57" hidden="1" customHeight="1">
      <c r="A414" s="108">
        <v>1412</v>
      </c>
      <c r="B414" s="139" t="s">
        <v>1919</v>
      </c>
      <c r="C414" s="142" t="s">
        <v>1920</v>
      </c>
      <c r="D414" s="133"/>
      <c r="E414" s="126" t="s">
        <v>1921</v>
      </c>
      <c r="F414" s="136" t="s">
        <v>77</v>
      </c>
      <c r="G414" s="136" t="s">
        <v>78</v>
      </c>
      <c r="H414" s="144" t="s">
        <v>79</v>
      </c>
      <c r="I414" s="134" t="s">
        <v>1922</v>
      </c>
      <c r="J414" s="133" t="s">
        <v>1921</v>
      </c>
      <c r="K414" s="134" t="s">
        <v>1923</v>
      </c>
      <c r="L414" s="64"/>
      <c r="M414" s="64" t="s">
        <v>2</v>
      </c>
      <c r="N414" s="130" t="s">
        <v>91</v>
      </c>
      <c r="O414" s="64" t="s">
        <v>85</v>
      </c>
      <c r="P414" s="129" t="str" cm="1">
        <f t="array" ref="P414">_xlfn.TEXTJOIN(", ", TRUE, IF('HABILITADOS Y RECHAZADOS LOTE 1'!$Q414:$AN414="SI", 'HABILITADOS Y RECHAZADOS LOTE 1'!$Q$2:$AN$2, ""))</f>
        <v>Alimentos nativos,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Productos azucarados, Verduras, hortalizas y derivados, Bebidas</v>
      </c>
      <c r="Q414" s="96" t="s">
        <v>2</v>
      </c>
      <c r="R414" s="96" t="s">
        <v>1</v>
      </c>
      <c r="S414" s="96" t="s">
        <v>1</v>
      </c>
      <c r="T414" s="96" t="s">
        <v>2</v>
      </c>
      <c r="U414" s="96" t="s">
        <v>2</v>
      </c>
      <c r="V414" s="96" t="s">
        <v>2</v>
      </c>
      <c r="W414" s="96" t="s">
        <v>1</v>
      </c>
      <c r="X414" s="96" t="s">
        <v>2</v>
      </c>
      <c r="Y414" s="96" t="s">
        <v>2</v>
      </c>
      <c r="Z414" s="96" t="s">
        <v>2</v>
      </c>
      <c r="AA414" s="96" t="s">
        <v>2</v>
      </c>
      <c r="AB414" s="96" t="s">
        <v>2</v>
      </c>
      <c r="AC414" s="96" t="s">
        <v>2</v>
      </c>
      <c r="AD414" s="96" t="s">
        <v>2</v>
      </c>
      <c r="AE414" s="96" t="s">
        <v>2</v>
      </c>
      <c r="AF414" s="96" t="s">
        <v>2</v>
      </c>
      <c r="AG414" s="96" t="s">
        <v>2</v>
      </c>
      <c r="AH414" s="96" t="s">
        <v>2</v>
      </c>
      <c r="AI414" s="96" t="s">
        <v>2</v>
      </c>
      <c r="AJ414" s="96" t="s">
        <v>2</v>
      </c>
      <c r="AK414" s="96" t="s">
        <v>1</v>
      </c>
      <c r="AL414" s="96" t="s">
        <v>2</v>
      </c>
      <c r="AM414" s="96" t="s">
        <v>2</v>
      </c>
      <c r="AN414" s="96" t="s">
        <v>2</v>
      </c>
      <c r="AO414" s="96" t="s">
        <v>2</v>
      </c>
      <c r="AP414" s="96" t="s">
        <v>2</v>
      </c>
      <c r="AQ414" s="96" t="s">
        <v>2</v>
      </c>
      <c r="AR414" s="96" t="s">
        <v>2</v>
      </c>
      <c r="AS414" s="96" t="s">
        <v>2</v>
      </c>
      <c r="AT414" s="96" t="s">
        <v>2</v>
      </c>
      <c r="AU414" s="96" t="s">
        <v>2</v>
      </c>
      <c r="AV414" s="96" t="s">
        <v>2</v>
      </c>
      <c r="AW414" s="96" t="s">
        <v>92</v>
      </c>
      <c r="AX414" s="98">
        <v>0</v>
      </c>
      <c r="AY414" s="98">
        <v>6</v>
      </c>
      <c r="AZ414" s="98">
        <v>0</v>
      </c>
      <c r="BA414" s="98">
        <v>0</v>
      </c>
      <c r="BB414" s="98">
        <v>0</v>
      </c>
      <c r="BC414" s="98">
        <v>10</v>
      </c>
      <c r="BD414" s="98">
        <v>10</v>
      </c>
      <c r="BE414" s="98">
        <v>1</v>
      </c>
      <c r="BF414" s="98">
        <v>0.25</v>
      </c>
      <c r="BG414" s="98">
        <v>0.25</v>
      </c>
      <c r="BH414" s="98">
        <v>10</v>
      </c>
      <c r="BI414" s="98" cm="1">
        <f t="array" ref="BI414">SUM(IF('HABILITADOS Y RECHAZADOS LOTE 1'!$AX414:$BH414&lt;&gt;"", 'HABILITADOS Y RECHAZADOS LOTE 1'!$AX414:$BH414, 0))</f>
        <v>37.5</v>
      </c>
      <c r="BJ414" s="98" t="s">
        <v>469</v>
      </c>
      <c r="BK414" s="98" t="s">
        <v>85</v>
      </c>
      <c r="BL414" s="63" t="s">
        <v>85</v>
      </c>
    </row>
    <row r="415" spans="1:64" s="52" customFormat="1" ht="57" hidden="1" customHeight="1">
      <c r="A415" s="108">
        <v>1413</v>
      </c>
      <c r="B415" s="139" t="s">
        <v>1924</v>
      </c>
      <c r="C415" s="142" t="s">
        <v>1925</v>
      </c>
      <c r="D415" s="133" t="s">
        <v>89</v>
      </c>
      <c r="E415" s="126" t="s">
        <v>1926</v>
      </c>
      <c r="F415" s="136" t="s">
        <v>77</v>
      </c>
      <c r="G415" s="136" t="s">
        <v>77</v>
      </c>
      <c r="H415" s="128" t="s">
        <v>79</v>
      </c>
      <c r="I415" s="134" t="s">
        <v>1927</v>
      </c>
      <c r="J415" s="133" t="s">
        <v>1926</v>
      </c>
      <c r="K415" s="134" t="s">
        <v>1928</v>
      </c>
      <c r="L415" s="64"/>
      <c r="M415" s="64" t="s">
        <v>2</v>
      </c>
      <c r="N415" s="130" t="s">
        <v>91</v>
      </c>
      <c r="O415" s="64" t="s">
        <v>85</v>
      </c>
      <c r="P415" s="129" t="str" cm="1">
        <f t="array" ref="P415">_xlfn.TEXTJOIN(", ", TRUE, IF('HABILITADOS Y RECHAZADOS LOTE 1'!$Q415:$AN415="SI", 'HABILITADOS Y RECHAZADOS LOTE 1'!$Q$2:$AN$2, ""))</f>
        <v>Alimentos nativos, Carnes Frescas (Refrigeradas o Congeladas), Derivados cárnicos, Huevos, Cereales y derivados, Alimentos manufacturados, Enlatados cárnicos y derivados, Conservas de frutas/ hortalizas/ leguminosas, Especias y derivados, Frutas frescas, Fruta procesada, Amasijos, Galletas, Productos de panificación, Grasas, aceites y derivados, Lácteos no fermentados, Lácteos fermentados, Quesos, Leguminosas y derivados, Productos azucarados, Verduras, hortalizas y derivados, Bebidas</v>
      </c>
      <c r="Q415" s="96" t="s">
        <v>2</v>
      </c>
      <c r="R415" s="96" t="s">
        <v>2</v>
      </c>
      <c r="S415" s="96" t="s">
        <v>2</v>
      </c>
      <c r="T415" s="96" t="s">
        <v>2</v>
      </c>
      <c r="U415" s="96" t="s">
        <v>2</v>
      </c>
      <c r="V415" s="96" t="s">
        <v>2</v>
      </c>
      <c r="W415" s="96" t="s">
        <v>2</v>
      </c>
      <c r="X415" s="96" t="s">
        <v>2</v>
      </c>
      <c r="Y415" s="96" t="s">
        <v>2</v>
      </c>
      <c r="Z415" s="96" t="s">
        <v>1</v>
      </c>
      <c r="AA415" s="96" t="s">
        <v>2</v>
      </c>
      <c r="AB415" s="96" t="s">
        <v>2</v>
      </c>
      <c r="AC415" s="96" t="s">
        <v>2</v>
      </c>
      <c r="AD415" s="96" t="s">
        <v>2</v>
      </c>
      <c r="AE415" s="96" t="s">
        <v>2</v>
      </c>
      <c r="AF415" s="96" t="s">
        <v>2</v>
      </c>
      <c r="AG415" s="96" t="s">
        <v>2</v>
      </c>
      <c r="AH415" s="96" t="s">
        <v>2</v>
      </c>
      <c r="AI415" s="96" t="s">
        <v>2</v>
      </c>
      <c r="AJ415" s="96" t="s">
        <v>2</v>
      </c>
      <c r="AK415" s="96" t="s">
        <v>1</v>
      </c>
      <c r="AL415" s="96" t="s">
        <v>2</v>
      </c>
      <c r="AM415" s="96" t="s">
        <v>2</v>
      </c>
      <c r="AN415" s="96" t="s">
        <v>2</v>
      </c>
      <c r="AO415" s="96" t="s">
        <v>1</v>
      </c>
      <c r="AP415" s="96" t="s">
        <v>1</v>
      </c>
      <c r="AQ415" s="96" t="s">
        <v>1</v>
      </c>
      <c r="AR415" s="96" t="s">
        <v>1</v>
      </c>
      <c r="AS415" s="96" t="s">
        <v>1</v>
      </c>
      <c r="AT415" s="96" t="s">
        <v>1</v>
      </c>
      <c r="AU415" s="96" t="s">
        <v>2</v>
      </c>
      <c r="AV415" s="96" t="s">
        <v>1</v>
      </c>
      <c r="AW415" s="96" t="s">
        <v>92</v>
      </c>
      <c r="AX415" s="98">
        <v>6</v>
      </c>
      <c r="AY415" s="98">
        <v>6</v>
      </c>
      <c r="AZ415" s="98">
        <v>0</v>
      </c>
      <c r="BA415" s="98">
        <v>0</v>
      </c>
      <c r="BB415" s="98">
        <v>0</v>
      </c>
      <c r="BC415" s="98">
        <v>10</v>
      </c>
      <c r="BD415" s="98">
        <v>10</v>
      </c>
      <c r="BE415" s="98">
        <v>0</v>
      </c>
      <c r="BF415" s="98">
        <v>0</v>
      </c>
      <c r="BG415" s="98">
        <v>0</v>
      </c>
      <c r="BH415" s="98">
        <v>0</v>
      </c>
      <c r="BI415" s="98" cm="1">
        <f t="array" ref="BI415">SUM(IF('HABILITADOS Y RECHAZADOS LOTE 1'!$AX415:$BH415&lt;&gt;"", 'HABILITADOS Y RECHAZADOS LOTE 1'!$AX415:$BH415, 0))</f>
        <v>32</v>
      </c>
      <c r="BJ415" s="98" t="s">
        <v>469</v>
      </c>
      <c r="BK415" s="98" t="s">
        <v>85</v>
      </c>
      <c r="BL415" s="63" t="s">
        <v>85</v>
      </c>
    </row>
    <row r="416" spans="1:64" ht="57" hidden="1" customHeight="1">
      <c r="A416" s="105">
        <v>1414</v>
      </c>
      <c r="B416" s="123" t="s">
        <v>1214</v>
      </c>
      <c r="C416" s="124" t="s">
        <v>1929</v>
      </c>
      <c r="D416" s="132" t="s">
        <v>89</v>
      </c>
      <c r="E416" s="124" t="s">
        <v>1930</v>
      </c>
      <c r="F416" s="127"/>
      <c r="G416" s="127"/>
      <c r="H416" s="144" t="s">
        <v>83</v>
      </c>
      <c r="I416" s="134" t="s">
        <v>1182</v>
      </c>
      <c r="J416" s="125" t="s">
        <v>1930</v>
      </c>
      <c r="K416" s="123"/>
      <c r="L416" s="125"/>
      <c r="M416" s="125" t="s">
        <v>85</v>
      </c>
      <c r="N416" s="144" t="s">
        <v>83</v>
      </c>
      <c r="O416" s="134" t="s">
        <v>1182</v>
      </c>
      <c r="P416" s="125" t="s">
        <v>85</v>
      </c>
      <c r="Q416" s="94" t="s">
        <v>1</v>
      </c>
      <c r="R416" s="94" t="s">
        <v>1</v>
      </c>
      <c r="S416" s="94" t="s">
        <v>1</v>
      </c>
      <c r="T416" s="94" t="s">
        <v>1</v>
      </c>
      <c r="U416" s="94" t="s">
        <v>1</v>
      </c>
      <c r="V416" s="94" t="s">
        <v>1</v>
      </c>
      <c r="W416" s="94" t="s">
        <v>1</v>
      </c>
      <c r="X416" s="94" t="s">
        <v>1</v>
      </c>
      <c r="Y416" s="94" t="s">
        <v>1</v>
      </c>
      <c r="Z416" s="94" t="s">
        <v>1</v>
      </c>
      <c r="AA416" s="94" t="s">
        <v>1</v>
      </c>
      <c r="AB416" s="94" t="s">
        <v>1</v>
      </c>
      <c r="AC416" s="94" t="s">
        <v>1</v>
      </c>
      <c r="AD416" s="94" t="s">
        <v>1</v>
      </c>
      <c r="AE416" s="94" t="s">
        <v>1</v>
      </c>
      <c r="AF416" s="94" t="s">
        <v>1</v>
      </c>
      <c r="AG416" s="94" t="s">
        <v>1</v>
      </c>
      <c r="AH416" s="94" t="s">
        <v>1</v>
      </c>
      <c r="AI416" s="94" t="s">
        <v>1</v>
      </c>
      <c r="AJ416" s="94" t="s">
        <v>1</v>
      </c>
      <c r="AK416" s="94" t="s">
        <v>1</v>
      </c>
      <c r="AL416" s="94" t="s">
        <v>1</v>
      </c>
      <c r="AM416" s="94" t="s">
        <v>1</v>
      </c>
      <c r="AN416" s="94" t="s">
        <v>1</v>
      </c>
      <c r="AO416" s="94"/>
      <c r="AP416" s="94"/>
      <c r="AQ416" s="94"/>
      <c r="AR416" s="94"/>
      <c r="AS416" s="94"/>
      <c r="AT416" s="94"/>
      <c r="AU416" s="94"/>
      <c r="AV416" s="94"/>
      <c r="AW416" s="94" t="s">
        <v>650</v>
      </c>
      <c r="AX416" s="107"/>
      <c r="AY416" s="107"/>
      <c r="AZ416" s="107"/>
      <c r="BA416" s="107"/>
      <c r="BB416" s="107"/>
      <c r="BC416" s="107"/>
      <c r="BD416" s="107"/>
      <c r="BE416" s="107"/>
      <c r="BF416" s="107"/>
      <c r="BG416" s="107"/>
      <c r="BH416" s="107"/>
      <c r="BI416" s="107" cm="1">
        <f t="array" ref="BI416">SUM(IF('HABILITADOS Y RECHAZADOS LOTE 1'!$AX416:$BH416&lt;&gt;"", 'HABILITADOS Y RECHAZADOS LOTE 1'!$AX416:$BH416, 0))</f>
        <v>0</v>
      </c>
      <c r="BJ416" s="107" t="s">
        <v>784</v>
      </c>
      <c r="BK416" s="107" t="s">
        <v>85</v>
      </c>
      <c r="BL416" s="63" t="s">
        <v>85</v>
      </c>
    </row>
    <row r="417" spans="1:64" s="52" customFormat="1" ht="42.75" hidden="1" customHeight="1">
      <c r="A417" s="108">
        <v>1415</v>
      </c>
      <c r="B417" s="139" t="s">
        <v>1931</v>
      </c>
      <c r="C417" s="142" t="s">
        <v>1932</v>
      </c>
      <c r="D417" s="125" t="s">
        <v>224</v>
      </c>
      <c r="E417" s="126" t="s">
        <v>1933</v>
      </c>
      <c r="F417" s="136" t="s">
        <v>1176</v>
      </c>
      <c r="G417" s="136" t="s">
        <v>77</v>
      </c>
      <c r="H417" s="128" t="s">
        <v>79</v>
      </c>
      <c r="I417" s="134" t="s">
        <v>1419</v>
      </c>
      <c r="J417" s="133" t="s">
        <v>1933</v>
      </c>
      <c r="K417" s="134" t="s">
        <v>1021</v>
      </c>
      <c r="L417" s="64" t="s">
        <v>1</v>
      </c>
      <c r="M417" s="64" t="s">
        <v>2</v>
      </c>
      <c r="N417" s="130" t="s">
        <v>91</v>
      </c>
      <c r="O417" s="64" t="s">
        <v>85</v>
      </c>
      <c r="P417" s="129" t="str" cm="1">
        <f t="array" ref="P417">_xlfn.TEXTJOIN(", ", TRUE, IF('HABILITADOS Y RECHAZADOS LOTE 1'!$Q417:$AN417="SI", 'HABILITADOS Y RECHAZADOS LOTE 1'!$Q$2:$AN$2, ""))</f>
        <v>Productos azucarados</v>
      </c>
      <c r="Q417" s="96" t="s">
        <v>1</v>
      </c>
      <c r="R417" s="96" t="s">
        <v>1</v>
      </c>
      <c r="S417" s="96" t="s">
        <v>1</v>
      </c>
      <c r="T417" s="96" t="s">
        <v>1</v>
      </c>
      <c r="U417" s="96" t="s">
        <v>1</v>
      </c>
      <c r="V417" s="96" t="s">
        <v>1</v>
      </c>
      <c r="W417" s="96" t="s">
        <v>1</v>
      </c>
      <c r="X417" s="96" t="s">
        <v>1</v>
      </c>
      <c r="Y417" s="96" t="s">
        <v>1</v>
      </c>
      <c r="Z417" s="96" t="s">
        <v>1</v>
      </c>
      <c r="AA417" s="96" t="s">
        <v>1</v>
      </c>
      <c r="AB417" s="96" t="s">
        <v>1</v>
      </c>
      <c r="AC417" s="96" t="s">
        <v>1</v>
      </c>
      <c r="AD417" s="96" t="s">
        <v>1</v>
      </c>
      <c r="AE417" s="96" t="s">
        <v>1</v>
      </c>
      <c r="AF417" s="96" t="s">
        <v>1</v>
      </c>
      <c r="AG417" s="96" t="s">
        <v>1</v>
      </c>
      <c r="AH417" s="96" t="s">
        <v>1</v>
      </c>
      <c r="AI417" s="96" t="s">
        <v>1</v>
      </c>
      <c r="AJ417" s="96" t="s">
        <v>1</v>
      </c>
      <c r="AK417" s="96" t="s">
        <v>1</v>
      </c>
      <c r="AL417" s="96" t="s">
        <v>2</v>
      </c>
      <c r="AM417" s="96" t="s">
        <v>1</v>
      </c>
      <c r="AN417" s="96" t="s">
        <v>1</v>
      </c>
      <c r="AO417" s="96" t="s">
        <v>1</v>
      </c>
      <c r="AP417" s="96" t="s">
        <v>1</v>
      </c>
      <c r="AQ417" s="96" t="s">
        <v>1</v>
      </c>
      <c r="AR417" s="96" t="s">
        <v>1</v>
      </c>
      <c r="AS417" s="96" t="s">
        <v>1</v>
      </c>
      <c r="AT417" s="96" t="s">
        <v>1</v>
      </c>
      <c r="AU417" s="96" t="s">
        <v>2</v>
      </c>
      <c r="AV417" s="96" t="s">
        <v>1</v>
      </c>
      <c r="AW417" s="96" t="s">
        <v>92</v>
      </c>
      <c r="AX417" s="98">
        <v>0</v>
      </c>
      <c r="AY417" s="98">
        <v>6</v>
      </c>
      <c r="AZ417" s="98">
        <v>0</v>
      </c>
      <c r="BA417" s="98">
        <v>0</v>
      </c>
      <c r="BB417" s="98">
        <v>0</v>
      </c>
      <c r="BC417" s="98">
        <v>10</v>
      </c>
      <c r="BD417" s="98">
        <v>0</v>
      </c>
      <c r="BE417" s="98">
        <v>0</v>
      </c>
      <c r="BF417" s="98">
        <v>0</v>
      </c>
      <c r="BG417" s="98">
        <v>0.25</v>
      </c>
      <c r="BH417" s="98">
        <v>10</v>
      </c>
      <c r="BI417" s="98" cm="1">
        <f t="array" ref="BI417">SUM(IF('HABILITADOS Y RECHAZADOS LOTE 1'!$AX417:$BH417&lt;&gt;"", 'HABILITADOS Y RECHAZADOS LOTE 1'!$AX417:$BH417, 0))</f>
        <v>26.25</v>
      </c>
      <c r="BJ417" s="98" t="s">
        <v>229</v>
      </c>
      <c r="BK417" s="98" t="s">
        <v>85</v>
      </c>
      <c r="BL417" s="63" t="s">
        <v>85</v>
      </c>
    </row>
    <row r="418" spans="1:64" s="52" customFormat="1" ht="120" hidden="1" customHeight="1">
      <c r="A418" s="93">
        <v>1416</v>
      </c>
      <c r="B418" s="143" t="s">
        <v>1934</v>
      </c>
      <c r="C418" s="142" t="s">
        <v>1935</v>
      </c>
      <c r="D418" s="127" t="s">
        <v>224</v>
      </c>
      <c r="E418" s="142" t="s">
        <v>1936</v>
      </c>
      <c r="F418" s="127"/>
      <c r="G418" s="127"/>
      <c r="H418" s="144" t="s">
        <v>83</v>
      </c>
      <c r="I418" s="134" t="s">
        <v>1182</v>
      </c>
      <c r="J418" s="133" t="s">
        <v>1936</v>
      </c>
      <c r="K418" s="143"/>
      <c r="L418" s="64"/>
      <c r="M418" s="64" t="s">
        <v>85</v>
      </c>
      <c r="N418" s="144" t="s">
        <v>83</v>
      </c>
      <c r="O418" s="134" t="s">
        <v>1182</v>
      </c>
      <c r="P418" s="64" t="s">
        <v>85</v>
      </c>
      <c r="Q418" s="96" t="s">
        <v>1</v>
      </c>
      <c r="R418" s="96" t="s">
        <v>1</v>
      </c>
      <c r="S418" s="96" t="s">
        <v>1</v>
      </c>
      <c r="T418" s="96" t="s">
        <v>1</v>
      </c>
      <c r="U418" s="96" t="s">
        <v>1</v>
      </c>
      <c r="V418" s="96" t="s">
        <v>1</v>
      </c>
      <c r="W418" s="96" t="s">
        <v>1</v>
      </c>
      <c r="X418" s="96" t="s">
        <v>1</v>
      </c>
      <c r="Y418" s="96" t="s">
        <v>1</v>
      </c>
      <c r="Z418" s="96" t="s">
        <v>1</v>
      </c>
      <c r="AA418" s="96" t="s">
        <v>1</v>
      </c>
      <c r="AB418" s="96" t="s">
        <v>1</v>
      </c>
      <c r="AC418" s="96" t="s">
        <v>1</v>
      </c>
      <c r="AD418" s="96" t="s">
        <v>1</v>
      </c>
      <c r="AE418" s="96" t="s">
        <v>1</v>
      </c>
      <c r="AF418" s="96" t="s">
        <v>1</v>
      </c>
      <c r="AG418" s="96" t="s">
        <v>1</v>
      </c>
      <c r="AH418" s="96" t="s">
        <v>1</v>
      </c>
      <c r="AI418" s="96" t="s">
        <v>1</v>
      </c>
      <c r="AJ418" s="96" t="s">
        <v>1</v>
      </c>
      <c r="AK418" s="96" t="s">
        <v>1</v>
      </c>
      <c r="AL418" s="96" t="s">
        <v>1</v>
      </c>
      <c r="AM418" s="96" t="s">
        <v>1</v>
      </c>
      <c r="AN418" s="96" t="s">
        <v>1</v>
      </c>
      <c r="AO418" s="96"/>
      <c r="AP418" s="96"/>
      <c r="AQ418" s="96"/>
      <c r="AR418" s="96"/>
      <c r="AS418" s="96"/>
      <c r="AT418" s="96"/>
      <c r="AU418" s="96"/>
      <c r="AV418" s="96"/>
      <c r="AW418" s="96" t="s">
        <v>650</v>
      </c>
      <c r="AX418" s="98"/>
      <c r="AY418" s="98"/>
      <c r="AZ418" s="98"/>
      <c r="BA418" s="98"/>
      <c r="BB418" s="98"/>
      <c r="BC418" s="98"/>
      <c r="BD418" s="98"/>
      <c r="BE418" s="98"/>
      <c r="BF418" s="98"/>
      <c r="BG418" s="98"/>
      <c r="BH418" s="98"/>
      <c r="BI418" s="98" cm="1">
        <f t="array" ref="BI418">SUM(IF('HABILITADOS Y RECHAZADOS LOTE 1'!$AX418:$BH418&lt;&gt;"", 'HABILITADOS Y RECHAZADOS LOTE 1'!$AX418:$BH418, 0))</f>
        <v>0</v>
      </c>
      <c r="BJ418" s="98" t="s">
        <v>784</v>
      </c>
      <c r="BK418" s="98" t="s">
        <v>85</v>
      </c>
      <c r="BL418" s="63" t="s">
        <v>85</v>
      </c>
    </row>
    <row r="419" spans="1:64" s="52" customFormat="1" ht="189" hidden="1" customHeight="1">
      <c r="A419" s="93">
        <v>1417</v>
      </c>
      <c r="B419" s="143" t="s">
        <v>1937</v>
      </c>
      <c r="C419" s="142" t="s">
        <v>1938</v>
      </c>
      <c r="D419" s="127" t="s">
        <v>224</v>
      </c>
      <c r="E419" s="144" t="s">
        <v>1939</v>
      </c>
      <c r="F419" s="127"/>
      <c r="G419" s="127"/>
      <c r="H419" s="144" t="s">
        <v>83</v>
      </c>
      <c r="I419" s="134" t="s">
        <v>1940</v>
      </c>
      <c r="J419" s="145" t="s">
        <v>1939</v>
      </c>
      <c r="K419" s="143"/>
      <c r="L419" s="64"/>
      <c r="M419" s="64" t="s">
        <v>85</v>
      </c>
      <c r="N419" s="144" t="s">
        <v>83</v>
      </c>
      <c r="O419" s="134" t="s">
        <v>1940</v>
      </c>
      <c r="P419" s="64" t="s">
        <v>85</v>
      </c>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8"/>
      <c r="AY419" s="98"/>
      <c r="AZ419" s="98"/>
      <c r="BA419" s="98"/>
      <c r="BB419" s="98"/>
      <c r="BC419" s="98"/>
      <c r="BD419" s="98"/>
      <c r="BE419" s="98"/>
      <c r="BF419" s="98"/>
      <c r="BG419" s="98"/>
      <c r="BH419" s="98"/>
      <c r="BI419" s="98" cm="1">
        <f t="array" ref="BI419">SUM(IF('HABILITADOS Y RECHAZADOS LOTE 1'!$AX419:$BH419&lt;&gt;"", 'HABILITADOS Y RECHAZADOS LOTE 1'!$AX419:$BH419, 0))</f>
        <v>0</v>
      </c>
      <c r="BJ419" s="98" t="s">
        <v>469</v>
      </c>
      <c r="BK419" s="98" t="s">
        <v>85</v>
      </c>
      <c r="BL419" s="63" t="s">
        <v>85</v>
      </c>
    </row>
    <row r="420" spans="1:64" s="52" customFormat="1" ht="78.75" hidden="1" customHeight="1">
      <c r="A420" s="93">
        <v>1418</v>
      </c>
      <c r="B420" s="134" t="s">
        <v>1195</v>
      </c>
      <c r="C420" s="142" t="s">
        <v>1941</v>
      </c>
      <c r="D420" s="127" t="s">
        <v>89</v>
      </c>
      <c r="E420" s="142" t="s">
        <v>1942</v>
      </c>
      <c r="F420" s="127"/>
      <c r="G420" s="127"/>
      <c r="H420" s="144" t="s">
        <v>83</v>
      </c>
      <c r="I420" s="134" t="s">
        <v>1182</v>
      </c>
      <c r="J420" s="133" t="s">
        <v>1942</v>
      </c>
      <c r="K420" s="143"/>
      <c r="L420" s="64"/>
      <c r="M420" s="64" t="s">
        <v>85</v>
      </c>
      <c r="N420" s="144" t="s">
        <v>83</v>
      </c>
      <c r="O420" s="134" t="s">
        <v>1182</v>
      </c>
      <c r="P420" s="64" t="s">
        <v>85</v>
      </c>
      <c r="Q420" s="96" t="s">
        <v>1</v>
      </c>
      <c r="R420" s="96" t="s">
        <v>1</v>
      </c>
      <c r="S420" s="96" t="s">
        <v>1</v>
      </c>
      <c r="T420" s="96" t="s">
        <v>1</v>
      </c>
      <c r="U420" s="96" t="s">
        <v>1</v>
      </c>
      <c r="V420" s="96" t="s">
        <v>1</v>
      </c>
      <c r="W420" s="96" t="s">
        <v>1</v>
      </c>
      <c r="X420" s="96" t="s">
        <v>1</v>
      </c>
      <c r="Y420" s="96" t="s">
        <v>1</v>
      </c>
      <c r="Z420" s="96" t="s">
        <v>1</v>
      </c>
      <c r="AA420" s="96" t="s">
        <v>1</v>
      </c>
      <c r="AB420" s="96" t="s">
        <v>1</v>
      </c>
      <c r="AC420" s="96" t="s">
        <v>1</v>
      </c>
      <c r="AD420" s="96" t="s">
        <v>1</v>
      </c>
      <c r="AE420" s="96" t="s">
        <v>1</v>
      </c>
      <c r="AF420" s="96" t="s">
        <v>1</v>
      </c>
      <c r="AG420" s="96" t="s">
        <v>1</v>
      </c>
      <c r="AH420" s="96" t="s">
        <v>1</v>
      </c>
      <c r="AI420" s="96" t="s">
        <v>1</v>
      </c>
      <c r="AJ420" s="96" t="s">
        <v>1</v>
      </c>
      <c r="AK420" s="96" t="s">
        <v>1</v>
      </c>
      <c r="AL420" s="96" t="s">
        <v>1</v>
      </c>
      <c r="AM420" s="96" t="s">
        <v>1</v>
      </c>
      <c r="AN420" s="96" t="s">
        <v>1</v>
      </c>
      <c r="AO420" s="96"/>
      <c r="AP420" s="96"/>
      <c r="AQ420" s="96"/>
      <c r="AR420" s="96"/>
      <c r="AS420" s="96"/>
      <c r="AT420" s="96"/>
      <c r="AU420" s="96"/>
      <c r="AV420" s="96"/>
      <c r="AW420" s="96" t="s">
        <v>650</v>
      </c>
      <c r="AX420" s="98"/>
      <c r="AY420" s="98"/>
      <c r="AZ420" s="98"/>
      <c r="BA420" s="98"/>
      <c r="BB420" s="98"/>
      <c r="BC420" s="98"/>
      <c r="BD420" s="98"/>
      <c r="BE420" s="98"/>
      <c r="BF420" s="98"/>
      <c r="BG420" s="98"/>
      <c r="BH420" s="98"/>
      <c r="BI420" s="98" cm="1">
        <f t="array" ref="BI420">SUM(IF('HABILITADOS Y RECHAZADOS LOTE 1'!$AX420:$BH420&lt;&gt;"", 'HABILITADOS Y RECHAZADOS LOTE 1'!$AX420:$BH420, 0))</f>
        <v>0</v>
      </c>
      <c r="BJ420" s="98" t="s">
        <v>784</v>
      </c>
      <c r="BK420" s="98" t="s">
        <v>85</v>
      </c>
      <c r="BL420" s="63" t="s">
        <v>85</v>
      </c>
    </row>
    <row r="421" spans="1:64" s="52" customFormat="1" ht="28.5" hidden="1" customHeight="1">
      <c r="A421" s="93">
        <v>1419</v>
      </c>
      <c r="B421" s="131" t="s">
        <v>1943</v>
      </c>
      <c r="C421" s="124" t="s">
        <v>1944</v>
      </c>
      <c r="D421" s="125" t="s">
        <v>224</v>
      </c>
      <c r="E421" s="130" t="s">
        <v>1945</v>
      </c>
      <c r="F421" s="127" t="s">
        <v>77</v>
      </c>
      <c r="G421" s="127" t="s">
        <v>77</v>
      </c>
      <c r="H421" s="128" t="s">
        <v>79</v>
      </c>
      <c r="I421" s="129" t="s">
        <v>1946</v>
      </c>
      <c r="J421" s="64" t="s">
        <v>1945</v>
      </c>
      <c r="K421" s="129" t="s">
        <v>1947</v>
      </c>
      <c r="L421" s="64" t="s">
        <v>1</v>
      </c>
      <c r="M421" s="64" t="s">
        <v>2</v>
      </c>
      <c r="N421" s="130" t="s">
        <v>91</v>
      </c>
      <c r="O421" s="64" t="s">
        <v>85</v>
      </c>
      <c r="P421" s="129" t="str" cm="1">
        <f t="array" ref="P421">_xlfn.TEXTJOIN(", ", TRUE, IF('HABILITADOS Y RECHAZADOS LOTE 1'!$Q421:$AN421="SI", 'HABILITADOS Y RECHAZADOS LOTE 1'!$Q$2:$AN$2, ""))</f>
        <v>Huevos, Verduras, hortalizas y derivados</v>
      </c>
      <c r="Q421" s="96" t="s">
        <v>1</v>
      </c>
      <c r="R421" s="96" t="s">
        <v>1</v>
      </c>
      <c r="S421" s="96" t="s">
        <v>1</v>
      </c>
      <c r="T421" s="96" t="s">
        <v>2</v>
      </c>
      <c r="U421" s="96" t="s">
        <v>1</v>
      </c>
      <c r="V421" s="96" t="s">
        <v>1</v>
      </c>
      <c r="W421" s="96" t="s">
        <v>1</v>
      </c>
      <c r="X421" s="96" t="s">
        <v>1</v>
      </c>
      <c r="Y421" s="96" t="s">
        <v>1</v>
      </c>
      <c r="Z421" s="96" t="s">
        <v>1</v>
      </c>
      <c r="AA421" s="96" t="s">
        <v>1</v>
      </c>
      <c r="AB421" s="96" t="s">
        <v>1</v>
      </c>
      <c r="AC421" s="96" t="s">
        <v>1</v>
      </c>
      <c r="AD421" s="96" t="s">
        <v>1</v>
      </c>
      <c r="AE421" s="96" t="s">
        <v>1</v>
      </c>
      <c r="AF421" s="96" t="s">
        <v>1</v>
      </c>
      <c r="AG421" s="96" t="s">
        <v>1</v>
      </c>
      <c r="AH421" s="96" t="s">
        <v>1</v>
      </c>
      <c r="AI421" s="96" t="s">
        <v>1</v>
      </c>
      <c r="AJ421" s="96" t="s">
        <v>1</v>
      </c>
      <c r="AK421" s="96" t="s">
        <v>1</v>
      </c>
      <c r="AL421" s="96" t="s">
        <v>1</v>
      </c>
      <c r="AM421" s="96" t="s">
        <v>2</v>
      </c>
      <c r="AN421" s="96" t="s">
        <v>1</v>
      </c>
      <c r="AO421" s="96" t="s">
        <v>1</v>
      </c>
      <c r="AP421" s="96" t="s">
        <v>1</v>
      </c>
      <c r="AQ421" s="96" t="s">
        <v>1</v>
      </c>
      <c r="AR421" s="96" t="s">
        <v>1</v>
      </c>
      <c r="AS421" s="96" t="s">
        <v>1</v>
      </c>
      <c r="AT421" s="96" t="s">
        <v>1</v>
      </c>
      <c r="AU421" s="96" t="s">
        <v>1</v>
      </c>
      <c r="AV421" s="96" t="s">
        <v>1</v>
      </c>
      <c r="AW421" s="96" t="s">
        <v>92</v>
      </c>
      <c r="AX421" s="98">
        <v>0</v>
      </c>
      <c r="AY421" s="98">
        <v>0</v>
      </c>
      <c r="AZ421" s="98">
        <v>0</v>
      </c>
      <c r="BA421" s="98">
        <v>0</v>
      </c>
      <c r="BB421" s="98">
        <v>0</v>
      </c>
      <c r="BC421" s="98">
        <v>0</v>
      </c>
      <c r="BD421" s="98">
        <v>0</v>
      </c>
      <c r="BE421" s="98">
        <v>0</v>
      </c>
      <c r="BF421" s="98">
        <v>0</v>
      </c>
      <c r="BG421" s="98">
        <v>0.25</v>
      </c>
      <c r="BH421" s="98">
        <v>10</v>
      </c>
      <c r="BI421" s="98" cm="1">
        <f t="array" ref="BI421">SUM(IF('HABILITADOS Y RECHAZADOS LOTE 1'!$AX421:$BH421&lt;&gt;"", 'HABILITADOS Y RECHAZADOS LOTE 1'!$AX421:$BH421, 0))</f>
        <v>10.25</v>
      </c>
      <c r="BJ421" s="98" t="s">
        <v>1483</v>
      </c>
      <c r="BK421" s="98" t="s">
        <v>85</v>
      </c>
      <c r="BL421" s="63" t="s">
        <v>85</v>
      </c>
    </row>
    <row r="422" spans="1:64" s="52" customFormat="1" ht="42.75" hidden="1" customHeight="1">
      <c r="A422" s="108">
        <v>1420</v>
      </c>
      <c r="B422" s="139" t="s">
        <v>1948</v>
      </c>
      <c r="C422" s="142" t="s">
        <v>1949</v>
      </c>
      <c r="D422" s="133" t="s">
        <v>89</v>
      </c>
      <c r="E422" s="126" t="s">
        <v>1950</v>
      </c>
      <c r="F422" s="136" t="s">
        <v>77</v>
      </c>
      <c r="G422" s="136" t="s">
        <v>77</v>
      </c>
      <c r="H422" s="128" t="s">
        <v>79</v>
      </c>
      <c r="I422" s="134" t="s">
        <v>1487</v>
      </c>
      <c r="J422" s="133" t="s">
        <v>1950</v>
      </c>
      <c r="K422" s="134" t="s">
        <v>1951</v>
      </c>
      <c r="L422" s="64" t="s">
        <v>1</v>
      </c>
      <c r="M422" s="64" t="s">
        <v>2</v>
      </c>
      <c r="N422" s="130" t="s">
        <v>91</v>
      </c>
      <c r="O422" s="64" t="s">
        <v>85</v>
      </c>
      <c r="P422" s="129" t="str" cm="1">
        <f t="array" ref="P422">_xlfn.TEXTJOIN(", ", TRUE, IF('HABILITADOS Y RECHAZADOS LOTE 1'!$Q422:$AN422="SI", 'HABILITADOS Y RECHAZADOS LOTE 1'!$Q$2:$AN$2, ""))</f>
        <v>Huevos, Verduras, hortalizas y derivados</v>
      </c>
      <c r="Q422" s="96" t="s">
        <v>1</v>
      </c>
      <c r="R422" s="96" t="s">
        <v>1</v>
      </c>
      <c r="S422" s="96" t="s">
        <v>1</v>
      </c>
      <c r="T422" s="96" t="s">
        <v>2</v>
      </c>
      <c r="U422" s="96" t="s">
        <v>1</v>
      </c>
      <c r="V422" s="96" t="s">
        <v>1</v>
      </c>
      <c r="W422" s="96" t="s">
        <v>1</v>
      </c>
      <c r="X422" s="96" t="s">
        <v>1</v>
      </c>
      <c r="Y422" s="96" t="s">
        <v>1</v>
      </c>
      <c r="Z422" s="96" t="s">
        <v>1</v>
      </c>
      <c r="AA422" s="96" t="s">
        <v>1</v>
      </c>
      <c r="AB422" s="96" t="s">
        <v>1</v>
      </c>
      <c r="AC422" s="96" t="s">
        <v>1</v>
      </c>
      <c r="AD422" s="96" t="s">
        <v>1</v>
      </c>
      <c r="AE422" s="96" t="s">
        <v>1</v>
      </c>
      <c r="AF422" s="96" t="s">
        <v>1</v>
      </c>
      <c r="AG422" s="96" t="s">
        <v>1</v>
      </c>
      <c r="AH422" s="96" t="s">
        <v>1</v>
      </c>
      <c r="AI422" s="96" t="s">
        <v>1</v>
      </c>
      <c r="AJ422" s="96" t="s">
        <v>1</v>
      </c>
      <c r="AK422" s="96" t="s">
        <v>1</v>
      </c>
      <c r="AL422" s="96" t="s">
        <v>1</v>
      </c>
      <c r="AM422" s="96" t="s">
        <v>2</v>
      </c>
      <c r="AN422" s="96" t="s">
        <v>1</v>
      </c>
      <c r="AO422" s="96" t="s">
        <v>2</v>
      </c>
      <c r="AP422" s="96" t="s">
        <v>1</v>
      </c>
      <c r="AQ422" s="96" t="s">
        <v>1</v>
      </c>
      <c r="AR422" s="96" t="s">
        <v>1</v>
      </c>
      <c r="AS422" s="96" t="s">
        <v>1</v>
      </c>
      <c r="AT422" s="96" t="s">
        <v>1</v>
      </c>
      <c r="AU422" s="96" t="s">
        <v>2</v>
      </c>
      <c r="AV422" s="96" t="s">
        <v>1</v>
      </c>
      <c r="AW422" s="96" t="s">
        <v>92</v>
      </c>
      <c r="AX422" s="98">
        <v>0</v>
      </c>
      <c r="AY422" s="98">
        <v>0</v>
      </c>
      <c r="AZ422" s="98">
        <v>0</v>
      </c>
      <c r="BA422" s="98">
        <v>0</v>
      </c>
      <c r="BB422" s="98">
        <v>0</v>
      </c>
      <c r="BC422" s="98">
        <v>0</v>
      </c>
      <c r="BD422" s="98">
        <v>0</v>
      </c>
      <c r="BE422" s="98">
        <v>0</v>
      </c>
      <c r="BF422" s="98">
        <v>0</v>
      </c>
      <c r="BG422" s="98">
        <v>0.25</v>
      </c>
      <c r="BH422" s="98">
        <v>0</v>
      </c>
      <c r="BI422" s="98" cm="1">
        <f t="array" ref="BI422">SUM(IF('HABILITADOS Y RECHAZADOS LOTE 1'!$AX422:$BH422&lt;&gt;"", 'HABILITADOS Y RECHAZADOS LOTE 1'!$AX422:$BH422, 0))</f>
        <v>0.25</v>
      </c>
      <c r="BJ422" s="98" t="s">
        <v>305</v>
      </c>
      <c r="BK422" s="98" t="s">
        <v>85</v>
      </c>
      <c r="BL422" s="63" t="s">
        <v>85</v>
      </c>
    </row>
    <row r="423" spans="1:64" s="52" customFormat="1" ht="28.5" hidden="1" customHeight="1">
      <c r="A423" s="93">
        <v>1421</v>
      </c>
      <c r="B423" s="134" t="s">
        <v>1195</v>
      </c>
      <c r="C423" s="142" t="s">
        <v>1952</v>
      </c>
      <c r="D423" s="127" t="s">
        <v>224</v>
      </c>
      <c r="E423" s="142" t="s">
        <v>1953</v>
      </c>
      <c r="F423" s="127"/>
      <c r="G423" s="127"/>
      <c r="H423" s="144" t="s">
        <v>83</v>
      </c>
      <c r="I423" s="134" t="s">
        <v>1182</v>
      </c>
      <c r="J423" s="133" t="s">
        <v>1954</v>
      </c>
      <c r="K423" s="143"/>
      <c r="L423" s="64"/>
      <c r="M423" s="64" t="s">
        <v>85</v>
      </c>
      <c r="N423" s="144" t="s">
        <v>83</v>
      </c>
      <c r="O423" s="134" t="s">
        <v>1182</v>
      </c>
      <c r="P423" s="64" t="s">
        <v>85</v>
      </c>
      <c r="Q423" s="96" t="s">
        <v>1</v>
      </c>
      <c r="R423" s="96" t="s">
        <v>1</v>
      </c>
      <c r="S423" s="96" t="s">
        <v>1</v>
      </c>
      <c r="T423" s="96" t="s">
        <v>1</v>
      </c>
      <c r="U423" s="96" t="s">
        <v>1</v>
      </c>
      <c r="V423" s="96" t="s">
        <v>1</v>
      </c>
      <c r="W423" s="96" t="s">
        <v>1</v>
      </c>
      <c r="X423" s="96" t="s">
        <v>1</v>
      </c>
      <c r="Y423" s="96" t="s">
        <v>1</v>
      </c>
      <c r="Z423" s="96" t="s">
        <v>1</v>
      </c>
      <c r="AA423" s="96" t="s">
        <v>1</v>
      </c>
      <c r="AB423" s="96" t="s">
        <v>1</v>
      </c>
      <c r="AC423" s="96" t="s">
        <v>1</v>
      </c>
      <c r="AD423" s="96" t="s">
        <v>1</v>
      </c>
      <c r="AE423" s="96" t="s">
        <v>1</v>
      </c>
      <c r="AF423" s="96" t="s">
        <v>1</v>
      </c>
      <c r="AG423" s="96" t="s">
        <v>1</v>
      </c>
      <c r="AH423" s="96" t="s">
        <v>1</v>
      </c>
      <c r="AI423" s="96" t="s">
        <v>1</v>
      </c>
      <c r="AJ423" s="96" t="s">
        <v>1</v>
      </c>
      <c r="AK423" s="96" t="s">
        <v>1</v>
      </c>
      <c r="AL423" s="96" t="s">
        <v>1</v>
      </c>
      <c r="AM423" s="96" t="s">
        <v>1</v>
      </c>
      <c r="AN423" s="96" t="s">
        <v>1</v>
      </c>
      <c r="AO423" s="96"/>
      <c r="AP423" s="96"/>
      <c r="AQ423" s="96"/>
      <c r="AR423" s="96"/>
      <c r="AS423" s="96"/>
      <c r="AT423" s="96"/>
      <c r="AU423" s="96"/>
      <c r="AV423" s="96"/>
      <c r="AW423" s="96" t="s">
        <v>650</v>
      </c>
      <c r="AX423" s="98"/>
      <c r="AY423" s="98"/>
      <c r="AZ423" s="98"/>
      <c r="BA423" s="98"/>
      <c r="BB423" s="98"/>
      <c r="BC423" s="98"/>
      <c r="BD423" s="98"/>
      <c r="BE423" s="98"/>
      <c r="BF423" s="98"/>
      <c r="BG423" s="98"/>
      <c r="BH423" s="98"/>
      <c r="BI423" s="98" cm="1">
        <f t="array" ref="BI423">SUM(IF('HABILITADOS Y RECHAZADOS LOTE 1'!$AX423:$BH423&lt;&gt;"", 'HABILITADOS Y RECHAZADOS LOTE 1'!$AX423:$BH423, 0))</f>
        <v>0</v>
      </c>
      <c r="BJ423" s="98" t="s">
        <v>784</v>
      </c>
      <c r="BK423" s="98" t="s">
        <v>85</v>
      </c>
      <c r="BL423" s="63" t="s">
        <v>85</v>
      </c>
    </row>
    <row r="424" spans="1:64" s="52" customFormat="1" ht="28.5" hidden="1" customHeight="1">
      <c r="A424" s="108">
        <v>1422</v>
      </c>
      <c r="B424" s="139" t="s">
        <v>1955</v>
      </c>
      <c r="C424" s="142" t="s">
        <v>1956</v>
      </c>
      <c r="D424" s="125" t="s">
        <v>224</v>
      </c>
      <c r="E424" s="126" t="s">
        <v>1957</v>
      </c>
      <c r="F424" s="136" t="s">
        <v>1176</v>
      </c>
      <c r="G424" s="136" t="s">
        <v>1176</v>
      </c>
      <c r="H424" s="128" t="s">
        <v>91</v>
      </c>
      <c r="I424" s="134" t="s">
        <v>494</v>
      </c>
      <c r="J424" s="133" t="s">
        <v>1957</v>
      </c>
      <c r="K424" s="134" t="s">
        <v>494</v>
      </c>
      <c r="L424" s="64"/>
      <c r="M424" s="64" t="s">
        <v>85</v>
      </c>
      <c r="N424" s="128" t="s">
        <v>91</v>
      </c>
      <c r="O424" s="64" t="s">
        <v>85</v>
      </c>
      <c r="P424" s="129" t="str" cm="1">
        <f t="array" ref="P424">_xlfn.TEXTJOIN(", ", TRUE, IF('HABILITADOS Y RECHAZADOS LOTE 1'!$Q424:$AN424="SI", 'HABILITADOS Y RECHAZADOS LOTE 1'!$Q$2:$AN$2, ""))</f>
        <v>Alimentos nativos, Derivados cárnicos, Cereales y derivados, Alimentos manufacturados, Enlatados cárnicos y derivados, Frutas frescas, Fruta procesada, Galletas, Productos de panificación, Lácteos no fermentados, Lácteos fermentados, Quesos, Leguminosas y derivados, Productos azucarados, Bebidas</v>
      </c>
      <c r="Q424" s="96" t="s">
        <v>2</v>
      </c>
      <c r="R424" s="96" t="s">
        <v>1</v>
      </c>
      <c r="S424" s="96" t="s">
        <v>2</v>
      </c>
      <c r="T424" s="96" t="s">
        <v>1</v>
      </c>
      <c r="U424" s="96" t="s">
        <v>2</v>
      </c>
      <c r="V424" s="96" t="s">
        <v>2</v>
      </c>
      <c r="W424" s="96" t="s">
        <v>2</v>
      </c>
      <c r="X424" s="96" t="s">
        <v>1</v>
      </c>
      <c r="Y424" s="96" t="s">
        <v>1</v>
      </c>
      <c r="Z424" s="96" t="s">
        <v>1</v>
      </c>
      <c r="AA424" s="96" t="s">
        <v>2</v>
      </c>
      <c r="AB424" s="96" t="s">
        <v>2</v>
      </c>
      <c r="AC424" s="96" t="s">
        <v>1</v>
      </c>
      <c r="AD424" s="96" t="s">
        <v>2</v>
      </c>
      <c r="AE424" s="96" t="s">
        <v>2</v>
      </c>
      <c r="AF424" s="96" t="s">
        <v>1</v>
      </c>
      <c r="AG424" s="96" t="s">
        <v>2</v>
      </c>
      <c r="AH424" s="96" t="s">
        <v>2</v>
      </c>
      <c r="AI424" s="96" t="s">
        <v>2</v>
      </c>
      <c r="AJ424" s="96" t="s">
        <v>2</v>
      </c>
      <c r="AK424" s="96" t="s">
        <v>1</v>
      </c>
      <c r="AL424" s="96" t="s">
        <v>2</v>
      </c>
      <c r="AM424" s="96" t="s">
        <v>1</v>
      </c>
      <c r="AN424" s="96" t="s">
        <v>2</v>
      </c>
      <c r="AO424" s="96" t="s">
        <v>2</v>
      </c>
      <c r="AP424" s="96" t="s">
        <v>1</v>
      </c>
      <c r="AQ424" s="96" t="s">
        <v>1</v>
      </c>
      <c r="AR424" s="96" t="s">
        <v>1</v>
      </c>
      <c r="AS424" s="96" t="s">
        <v>1</v>
      </c>
      <c r="AT424" s="96" t="s">
        <v>2</v>
      </c>
      <c r="AU424" s="96" t="s">
        <v>2</v>
      </c>
      <c r="AV424" s="96" t="s">
        <v>2</v>
      </c>
      <c r="AW424" s="96" t="s">
        <v>92</v>
      </c>
      <c r="AX424" s="98">
        <v>6</v>
      </c>
      <c r="AY424" s="98">
        <v>6</v>
      </c>
      <c r="AZ424" s="98">
        <v>6</v>
      </c>
      <c r="BA424" s="98">
        <v>6</v>
      </c>
      <c r="BB424" s="98">
        <v>0</v>
      </c>
      <c r="BC424" s="98">
        <v>10</v>
      </c>
      <c r="BD424" s="98">
        <v>10</v>
      </c>
      <c r="BE424" s="98">
        <v>0</v>
      </c>
      <c r="BF424" s="98">
        <v>0.25</v>
      </c>
      <c r="BG424" s="98">
        <v>0.25</v>
      </c>
      <c r="BH424" s="98">
        <v>0</v>
      </c>
      <c r="BI424" s="98" cm="1">
        <f t="array" ref="BI424">SUM(IF('HABILITADOS Y RECHAZADOS LOTE 1'!$AX424:$BH424&lt;&gt;"", 'HABILITADOS Y RECHAZADOS LOTE 1'!$AX424:$BH424, 0))</f>
        <v>44.5</v>
      </c>
      <c r="BJ424" s="98" t="s">
        <v>469</v>
      </c>
      <c r="BK424" s="98" t="s">
        <v>85</v>
      </c>
      <c r="BL424" s="63" t="s">
        <v>85</v>
      </c>
    </row>
    <row r="425" spans="1:64" s="52" customFormat="1" ht="28.5" hidden="1" customHeight="1">
      <c r="A425" s="93">
        <v>1423</v>
      </c>
      <c r="B425" s="131" t="s">
        <v>1529</v>
      </c>
      <c r="C425" s="124" t="s">
        <v>1958</v>
      </c>
      <c r="D425" s="125" t="s">
        <v>89</v>
      </c>
      <c r="E425" s="126" t="s">
        <v>1959</v>
      </c>
      <c r="F425" s="127" t="s">
        <v>77</v>
      </c>
      <c r="G425" s="127" t="s">
        <v>77</v>
      </c>
      <c r="H425" s="128" t="s">
        <v>79</v>
      </c>
      <c r="I425" s="129" t="s">
        <v>1960</v>
      </c>
      <c r="J425" s="64" t="s">
        <v>1959</v>
      </c>
      <c r="K425" s="129" t="s">
        <v>1961</v>
      </c>
      <c r="L425" s="64"/>
      <c r="M425" s="64" t="s">
        <v>1</v>
      </c>
      <c r="N425" s="130" t="s">
        <v>83</v>
      </c>
      <c r="O425" s="129" t="s">
        <v>1962</v>
      </c>
      <c r="P425" s="64" t="s">
        <v>85</v>
      </c>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8"/>
      <c r="AY425" s="98"/>
      <c r="AZ425" s="98"/>
      <c r="BA425" s="98"/>
      <c r="BB425" s="98"/>
      <c r="BC425" s="98"/>
      <c r="BD425" s="98"/>
      <c r="BE425" s="98"/>
      <c r="BF425" s="98"/>
      <c r="BG425" s="98"/>
      <c r="BH425" s="98"/>
      <c r="BI425" s="98" cm="1">
        <f t="array" ref="BI425">SUM(IF('HABILITADOS Y RECHAZADOS LOTE 1'!$AX425:$BH425&lt;&gt;"", 'HABILITADOS Y RECHAZADOS LOTE 1'!$AX425:$BH425, 0))</f>
        <v>0</v>
      </c>
      <c r="BJ425" s="98" t="s">
        <v>112</v>
      </c>
      <c r="BK425" s="98" t="s">
        <v>85</v>
      </c>
      <c r="BL425" s="63" t="s">
        <v>85</v>
      </c>
    </row>
    <row r="426" spans="1:64" s="52" customFormat="1" ht="69" hidden="1">
      <c r="A426" s="108">
        <v>1424</v>
      </c>
      <c r="B426" s="139" t="s">
        <v>1963</v>
      </c>
      <c r="C426" s="142" t="s">
        <v>1964</v>
      </c>
      <c r="D426" s="133" t="s">
        <v>89</v>
      </c>
      <c r="E426" s="126" t="s">
        <v>1965</v>
      </c>
      <c r="F426" s="136" t="s">
        <v>1176</v>
      </c>
      <c r="G426" s="136" t="s">
        <v>1176</v>
      </c>
      <c r="H426" s="128" t="s">
        <v>91</v>
      </c>
      <c r="I426" s="134" t="s">
        <v>494</v>
      </c>
      <c r="J426" s="133" t="s">
        <v>1966</v>
      </c>
      <c r="K426" s="134" t="s">
        <v>494</v>
      </c>
      <c r="L426" s="64"/>
      <c r="M426" s="64" t="s">
        <v>85</v>
      </c>
      <c r="N426" s="128" t="s">
        <v>91</v>
      </c>
      <c r="O426" s="64" t="s">
        <v>85</v>
      </c>
      <c r="P426" s="129" t="str" cm="1">
        <f t="array" ref="P426">_xlfn.TEXTJOIN(", ", TRUE, IF('HABILITADOS Y RECHAZADOS LOTE 1'!$Q426:$AN426="SI", 'HABILITADOS Y RECHAZADOS LOTE 1'!$Q$2:$AN$2, ""))</f>
        <v>Alimentos nativos, Huevos, Cereales y derivados, Frutas frescas, Productos de panificación, Grasas, aceites y derivados, Lácteos no fermentados, Lácteos fermentados, Quesos, Leguminosas y derivados, Verduras, hortalizas y derivados</v>
      </c>
      <c r="Q426" s="96" t="s">
        <v>2</v>
      </c>
      <c r="R426" s="96" t="s">
        <v>1</v>
      </c>
      <c r="S426" s="96" t="s">
        <v>1</v>
      </c>
      <c r="T426" s="96" t="s">
        <v>2</v>
      </c>
      <c r="U426" s="96" t="s">
        <v>2</v>
      </c>
      <c r="V426" s="96" t="s">
        <v>1</v>
      </c>
      <c r="W426" s="96" t="s">
        <v>1</v>
      </c>
      <c r="X426" s="96" t="s">
        <v>1</v>
      </c>
      <c r="Y426" s="96" t="s">
        <v>1</v>
      </c>
      <c r="Z426" s="96" t="s">
        <v>1</v>
      </c>
      <c r="AA426" s="96" t="s">
        <v>2</v>
      </c>
      <c r="AB426" s="96" t="s">
        <v>1</v>
      </c>
      <c r="AC426" s="96" t="s">
        <v>1</v>
      </c>
      <c r="AD426" s="96" t="s">
        <v>1</v>
      </c>
      <c r="AE426" s="96" t="s">
        <v>2</v>
      </c>
      <c r="AF426" s="96" t="s">
        <v>2</v>
      </c>
      <c r="AG426" s="96" t="s">
        <v>2</v>
      </c>
      <c r="AH426" s="96" t="s">
        <v>2</v>
      </c>
      <c r="AI426" s="96" t="s">
        <v>2</v>
      </c>
      <c r="AJ426" s="96" t="s">
        <v>2</v>
      </c>
      <c r="AK426" s="96" t="s">
        <v>1</v>
      </c>
      <c r="AL426" s="96" t="s">
        <v>1</v>
      </c>
      <c r="AM426" s="96" t="s">
        <v>2</v>
      </c>
      <c r="AN426" s="96" t="s">
        <v>1</v>
      </c>
      <c r="AO426" s="96" t="s">
        <v>2</v>
      </c>
      <c r="AP426" s="96" t="s">
        <v>2</v>
      </c>
      <c r="AQ426" s="96" t="s">
        <v>2</v>
      </c>
      <c r="AR426" s="96" t="s">
        <v>2</v>
      </c>
      <c r="AS426" s="96" t="s">
        <v>1</v>
      </c>
      <c r="AT426" s="96" t="s">
        <v>1</v>
      </c>
      <c r="AU426" s="96" t="s">
        <v>2</v>
      </c>
      <c r="AV426" s="96" t="s">
        <v>2</v>
      </c>
      <c r="AW426" s="96" t="s">
        <v>99</v>
      </c>
      <c r="AX426" s="98">
        <v>0</v>
      </c>
      <c r="AY426" s="98">
        <v>0</v>
      </c>
      <c r="AZ426" s="98">
        <v>0</v>
      </c>
      <c r="BA426" s="98">
        <v>0</v>
      </c>
      <c r="BB426" s="98">
        <v>0</v>
      </c>
      <c r="BC426" s="98">
        <v>0</v>
      </c>
      <c r="BD426" s="98">
        <v>10</v>
      </c>
      <c r="BE426" s="98">
        <v>1</v>
      </c>
      <c r="BF426" s="98">
        <v>0</v>
      </c>
      <c r="BG426" s="98">
        <v>0</v>
      </c>
      <c r="BH426" s="98">
        <v>0</v>
      </c>
      <c r="BI426" s="98" cm="1">
        <f t="array" ref="BI426">SUM(IF('HABILITADOS Y RECHAZADOS LOTE 1'!$AX426:$BH426&lt;&gt;"", 'HABILITADOS Y RECHAZADOS LOTE 1'!$AX426:$BH426, 0))</f>
        <v>11</v>
      </c>
      <c r="BJ426" s="98" t="s">
        <v>469</v>
      </c>
      <c r="BK426" s="98" t="s">
        <v>85</v>
      </c>
      <c r="BL426" s="63" t="s">
        <v>85</v>
      </c>
    </row>
    <row r="427" spans="1:64" s="52" customFormat="1" ht="138" hidden="1">
      <c r="A427" s="93">
        <v>1425</v>
      </c>
      <c r="B427" s="131" t="s">
        <v>1967</v>
      </c>
      <c r="C427" s="124" t="s">
        <v>1968</v>
      </c>
      <c r="D427" s="125" t="s">
        <v>224</v>
      </c>
      <c r="E427" s="126" t="s">
        <v>1969</v>
      </c>
      <c r="F427" s="127" t="s">
        <v>77</v>
      </c>
      <c r="G427" s="127" t="s">
        <v>77</v>
      </c>
      <c r="H427" s="128" t="s">
        <v>79</v>
      </c>
      <c r="I427" s="129" t="s">
        <v>1970</v>
      </c>
      <c r="J427" s="64" t="s">
        <v>1971</v>
      </c>
      <c r="K427" s="129" t="s">
        <v>1972</v>
      </c>
      <c r="L427" s="64"/>
      <c r="M427" s="64" t="s">
        <v>2</v>
      </c>
      <c r="N427" s="130" t="s">
        <v>91</v>
      </c>
      <c r="O427" s="64" t="s">
        <v>85</v>
      </c>
      <c r="P427" s="129" t="str" cm="1">
        <f t="array" ref="P427">_xlfn.TEXTJOIN(", ", TRUE, IF('HABILITADOS Y RECHAZADOS LOTE 1'!$Q427:$AN427="SI", 'HABILITADOS Y RECHAZADOS LOTE 1'!$Q$2:$AN$2, ""))</f>
        <v>Huevos, Frutas frescas, Verduras, hortalizas y derivados</v>
      </c>
      <c r="Q427" s="96" t="s">
        <v>1</v>
      </c>
      <c r="R427" s="96" t="s">
        <v>1</v>
      </c>
      <c r="S427" s="96" t="s">
        <v>1</v>
      </c>
      <c r="T427" s="96" t="s">
        <v>2</v>
      </c>
      <c r="U427" s="96" t="s">
        <v>1</v>
      </c>
      <c r="V427" s="96" t="s">
        <v>1</v>
      </c>
      <c r="W427" s="96" t="s">
        <v>1</v>
      </c>
      <c r="X427" s="96" t="s">
        <v>1</v>
      </c>
      <c r="Y427" s="96" t="s">
        <v>1</v>
      </c>
      <c r="Z427" s="96" t="s">
        <v>1</v>
      </c>
      <c r="AA427" s="96" t="s">
        <v>2</v>
      </c>
      <c r="AB427" s="96" t="s">
        <v>1</v>
      </c>
      <c r="AC427" s="96" t="s">
        <v>1</v>
      </c>
      <c r="AD427" s="96" t="s">
        <v>1</v>
      </c>
      <c r="AE427" s="96" t="s">
        <v>1</v>
      </c>
      <c r="AF427" s="96" t="s">
        <v>1</v>
      </c>
      <c r="AG427" s="96" t="s">
        <v>1</v>
      </c>
      <c r="AH427" s="96" t="s">
        <v>1</v>
      </c>
      <c r="AI427" s="96" t="s">
        <v>1</v>
      </c>
      <c r="AJ427" s="96" t="s">
        <v>1</v>
      </c>
      <c r="AK427" s="96" t="s">
        <v>1</v>
      </c>
      <c r="AL427" s="96" t="s">
        <v>1</v>
      </c>
      <c r="AM427" s="96" t="s">
        <v>2</v>
      </c>
      <c r="AN427" s="96" t="s">
        <v>1</v>
      </c>
      <c r="AO427" s="96" t="s">
        <v>1</v>
      </c>
      <c r="AP427" s="96" t="s">
        <v>1</v>
      </c>
      <c r="AQ427" s="96" t="s">
        <v>1</v>
      </c>
      <c r="AR427" s="96" t="s">
        <v>1</v>
      </c>
      <c r="AS427" s="96" t="s">
        <v>1</v>
      </c>
      <c r="AT427" s="96" t="s">
        <v>1</v>
      </c>
      <c r="AU427" s="96" t="s">
        <v>1</v>
      </c>
      <c r="AV427" s="96" t="s">
        <v>1</v>
      </c>
      <c r="AW427" s="96" t="s">
        <v>92</v>
      </c>
      <c r="AX427" s="98">
        <v>6</v>
      </c>
      <c r="AY427" s="98">
        <v>6</v>
      </c>
      <c r="AZ427" s="98">
        <v>6</v>
      </c>
      <c r="BA427" s="98">
        <v>0</v>
      </c>
      <c r="BB427" s="98">
        <v>0</v>
      </c>
      <c r="BC427" s="98">
        <v>10</v>
      </c>
      <c r="BD427" s="98">
        <v>0</v>
      </c>
      <c r="BE427" s="98">
        <v>0</v>
      </c>
      <c r="BF427" s="98">
        <v>0</v>
      </c>
      <c r="BG427" s="98">
        <v>0.25</v>
      </c>
      <c r="BH427" s="98">
        <v>0</v>
      </c>
      <c r="BI427" s="98" cm="1">
        <f t="array" ref="BI427">SUM(IF('HABILITADOS Y RECHAZADOS LOTE 1'!$AX427:$BH427&lt;&gt;"", 'HABILITADOS Y RECHAZADOS LOTE 1'!$AX427:$BH427, 0))</f>
        <v>28.25</v>
      </c>
      <c r="BJ427" s="98" t="s">
        <v>112</v>
      </c>
      <c r="BK427" s="98" t="s">
        <v>85</v>
      </c>
      <c r="BL427" s="63" t="s">
        <v>85</v>
      </c>
    </row>
    <row r="428" spans="1:64" s="52" customFormat="1" ht="82.8" hidden="1">
      <c r="A428" s="93">
        <v>1426</v>
      </c>
      <c r="B428" s="143" t="s">
        <v>1973</v>
      </c>
      <c r="C428" s="124" t="s">
        <v>1974</v>
      </c>
      <c r="D428" s="125" t="s">
        <v>224</v>
      </c>
      <c r="E428" s="126" t="s">
        <v>1975</v>
      </c>
      <c r="F428" s="127" t="s">
        <v>77</v>
      </c>
      <c r="G428" s="127" t="s">
        <v>78</v>
      </c>
      <c r="H428" s="128" t="s">
        <v>79</v>
      </c>
      <c r="I428" s="129" t="s">
        <v>1976</v>
      </c>
      <c r="J428" s="64" t="s">
        <v>1977</v>
      </c>
      <c r="K428" s="129" t="s">
        <v>1978</v>
      </c>
      <c r="L428" s="64" t="s">
        <v>1</v>
      </c>
      <c r="M428" s="64" t="s">
        <v>2</v>
      </c>
      <c r="N428" s="130" t="s">
        <v>91</v>
      </c>
      <c r="O428" s="64" t="s">
        <v>85</v>
      </c>
      <c r="P428" s="129" t="str" cm="1">
        <f t="array" ref="P428">_xlfn.TEXTJOIN(", ", TRUE, IF('HABILITADOS Y RECHAZADOS LOTE 1'!$Q428:$AN428="SI", 'HABILITADOS Y RECHAZADOS LOTE 1'!$Q$2:$AN$2, ""))</f>
        <v>Cereales y derivados</v>
      </c>
      <c r="Q428" s="96" t="s">
        <v>1</v>
      </c>
      <c r="R428" s="96" t="s">
        <v>1</v>
      </c>
      <c r="S428" s="96" t="s">
        <v>1</v>
      </c>
      <c r="T428" s="96" t="s">
        <v>1</v>
      </c>
      <c r="U428" s="96" t="s">
        <v>2</v>
      </c>
      <c r="V428" s="96" t="s">
        <v>1</v>
      </c>
      <c r="W428" s="96" t="s">
        <v>1</v>
      </c>
      <c r="X428" s="96" t="s">
        <v>1</v>
      </c>
      <c r="Y428" s="96" t="s">
        <v>1</v>
      </c>
      <c r="Z428" s="96" t="s">
        <v>1</v>
      </c>
      <c r="AA428" s="96" t="s">
        <v>1</v>
      </c>
      <c r="AB428" s="96" t="s">
        <v>1</v>
      </c>
      <c r="AC428" s="96" t="s">
        <v>1</v>
      </c>
      <c r="AD428" s="96" t="s">
        <v>1</v>
      </c>
      <c r="AE428" s="96" t="s">
        <v>1</v>
      </c>
      <c r="AF428" s="96" t="s">
        <v>1</v>
      </c>
      <c r="AG428" s="96" t="s">
        <v>1</v>
      </c>
      <c r="AH428" s="96" t="s">
        <v>1</v>
      </c>
      <c r="AI428" s="96" t="s">
        <v>1</v>
      </c>
      <c r="AJ428" s="96" t="s">
        <v>1</v>
      </c>
      <c r="AK428" s="96" t="s">
        <v>1</v>
      </c>
      <c r="AL428" s="96" t="s">
        <v>1</v>
      </c>
      <c r="AM428" s="96" t="s">
        <v>1</v>
      </c>
      <c r="AN428" s="96" t="s">
        <v>1</v>
      </c>
      <c r="AO428" s="96" t="s">
        <v>1</v>
      </c>
      <c r="AP428" s="96" t="s">
        <v>1</v>
      </c>
      <c r="AQ428" s="96" t="s">
        <v>1</v>
      </c>
      <c r="AR428" s="96" t="s">
        <v>1</v>
      </c>
      <c r="AS428" s="96" t="s">
        <v>1</v>
      </c>
      <c r="AT428" s="96" t="s">
        <v>1</v>
      </c>
      <c r="AU428" s="96" t="s">
        <v>1</v>
      </c>
      <c r="AV428" s="96" t="s">
        <v>1</v>
      </c>
      <c r="AW428" s="96" t="s">
        <v>92</v>
      </c>
      <c r="AX428" s="98">
        <v>0</v>
      </c>
      <c r="AY428" s="98">
        <v>0</v>
      </c>
      <c r="AZ428" s="98">
        <v>0</v>
      </c>
      <c r="BA428" s="98">
        <v>0</v>
      </c>
      <c r="BB428" s="98">
        <v>0</v>
      </c>
      <c r="BC428" s="98">
        <v>0</v>
      </c>
      <c r="BD428" s="98">
        <v>0</v>
      </c>
      <c r="BE428" s="98">
        <v>0</v>
      </c>
      <c r="BF428" s="98">
        <v>0</v>
      </c>
      <c r="BG428" s="98">
        <v>0</v>
      </c>
      <c r="BH428" s="98">
        <v>0</v>
      </c>
      <c r="BI428" s="98" cm="1">
        <f t="array" ref="BI428">SUM(IF('HABILITADOS Y RECHAZADOS LOTE 1'!$AX428:$BH428&lt;&gt;"", 'HABILITADOS Y RECHAZADOS LOTE 1'!$AX428:$BH428, 0))</f>
        <v>0</v>
      </c>
      <c r="BJ428" s="98" t="s">
        <v>1483</v>
      </c>
      <c r="BK428" s="98" t="s">
        <v>85</v>
      </c>
      <c r="BL428" s="63" t="s">
        <v>85</v>
      </c>
    </row>
    <row r="429" spans="1:64" s="52" customFormat="1" ht="42.75" hidden="1" customHeight="1">
      <c r="A429" s="108">
        <v>1427</v>
      </c>
      <c r="B429" s="139" t="s">
        <v>1979</v>
      </c>
      <c r="C429" s="124" t="s">
        <v>1980</v>
      </c>
      <c r="D429" s="125" t="s">
        <v>224</v>
      </c>
      <c r="E429" s="126" t="s">
        <v>1981</v>
      </c>
      <c r="F429" s="136" t="s">
        <v>77</v>
      </c>
      <c r="G429" s="136" t="s">
        <v>78</v>
      </c>
      <c r="H429" s="128" t="s">
        <v>79</v>
      </c>
      <c r="I429" s="134" t="s">
        <v>1982</v>
      </c>
      <c r="J429" s="133" t="s">
        <v>1981</v>
      </c>
      <c r="K429" s="134" t="s">
        <v>1983</v>
      </c>
      <c r="L429" s="64" t="s">
        <v>1</v>
      </c>
      <c r="M429" s="64" t="s">
        <v>2</v>
      </c>
      <c r="N429" s="130" t="s">
        <v>91</v>
      </c>
      <c r="O429" s="64" t="s">
        <v>85</v>
      </c>
      <c r="P429" s="129" t="str" cm="1">
        <f t="array" ref="P429">_xlfn.TEXTJOIN(", ", TRUE, IF('HABILITADOS Y RECHAZADOS LOTE 1'!$Q429:$AN429="SI", 'HABILITADOS Y RECHAZADOS LOTE 1'!$Q$2:$AN$2, ""))</f>
        <v>Carnes Frescas (Refrigeradas o Congeladas), Derivados cárnicos, Huevos, Cereales y derivados, Enlatados cárnicos y derivados, Frutas frescas, Galletas, Productos de panificación, Grasas, aceites y derivados, Lácteos no fermentados, Lácteos fermentados, Quesos, Leguminosas y derivados, Productos azucarados, Verduras, hortalizas y derivados</v>
      </c>
      <c r="Q429" s="96" t="s">
        <v>1</v>
      </c>
      <c r="R429" s="96" t="s">
        <v>2</v>
      </c>
      <c r="S429" s="96" t="s">
        <v>2</v>
      </c>
      <c r="T429" s="96" t="s">
        <v>2</v>
      </c>
      <c r="U429" s="96" t="s">
        <v>2</v>
      </c>
      <c r="V429" s="96" t="s">
        <v>1</v>
      </c>
      <c r="W429" s="96" t="s">
        <v>2</v>
      </c>
      <c r="X429" s="96" t="s">
        <v>1</v>
      </c>
      <c r="Y429" s="96" t="s">
        <v>1</v>
      </c>
      <c r="Z429" s="96" t="s">
        <v>1</v>
      </c>
      <c r="AA429" s="96" t="s">
        <v>2</v>
      </c>
      <c r="AB429" s="96" t="s">
        <v>1</v>
      </c>
      <c r="AC429" s="96" t="s">
        <v>1</v>
      </c>
      <c r="AD429" s="96" t="s">
        <v>2</v>
      </c>
      <c r="AE429" s="96" t="s">
        <v>2</v>
      </c>
      <c r="AF429" s="96" t="s">
        <v>2</v>
      </c>
      <c r="AG429" s="96" t="s">
        <v>2</v>
      </c>
      <c r="AH429" s="96" t="s">
        <v>2</v>
      </c>
      <c r="AI429" s="96" t="s">
        <v>2</v>
      </c>
      <c r="AJ429" s="96" t="s">
        <v>2</v>
      </c>
      <c r="AK429" s="96" t="s">
        <v>1</v>
      </c>
      <c r="AL429" s="96" t="s">
        <v>2</v>
      </c>
      <c r="AM429" s="96" t="s">
        <v>2</v>
      </c>
      <c r="AN429" s="96" t="s">
        <v>1</v>
      </c>
      <c r="AO429" s="96" t="s">
        <v>2</v>
      </c>
      <c r="AP429" s="96" t="s">
        <v>1</v>
      </c>
      <c r="AQ429" s="96" t="s">
        <v>1</v>
      </c>
      <c r="AR429" s="96" t="s">
        <v>1</v>
      </c>
      <c r="AS429" s="96" t="s">
        <v>1</v>
      </c>
      <c r="AT429" s="96" t="s">
        <v>1</v>
      </c>
      <c r="AU429" s="96" t="s">
        <v>2</v>
      </c>
      <c r="AV429" s="96" t="s">
        <v>1</v>
      </c>
      <c r="AW429" s="96" t="s">
        <v>92</v>
      </c>
      <c r="AX429" s="98">
        <v>6</v>
      </c>
      <c r="AY429" s="98">
        <v>0</v>
      </c>
      <c r="AZ429" s="98">
        <v>0</v>
      </c>
      <c r="BA429" s="98">
        <v>0</v>
      </c>
      <c r="BB429" s="98">
        <v>0</v>
      </c>
      <c r="BC429" s="98">
        <v>0</v>
      </c>
      <c r="BD429" s="98">
        <v>0</v>
      </c>
      <c r="BE429" s="98">
        <v>0</v>
      </c>
      <c r="BF429" s="98">
        <v>0.25</v>
      </c>
      <c r="BG429" s="98">
        <v>0.25</v>
      </c>
      <c r="BH429" s="98">
        <v>10</v>
      </c>
      <c r="BI429" s="98" cm="1">
        <f t="array" ref="BI429">SUM(IF('HABILITADOS Y RECHAZADOS LOTE 1'!$AX429:$BH429&lt;&gt;"", 'HABILITADOS Y RECHAZADOS LOTE 1'!$AX429:$BH429, 0))</f>
        <v>16.5</v>
      </c>
      <c r="BJ429" s="98" t="s">
        <v>535</v>
      </c>
      <c r="BK429" s="98" t="s">
        <v>85</v>
      </c>
      <c r="BL429" s="63" t="s">
        <v>85</v>
      </c>
    </row>
    <row r="430" spans="1:64" s="52" customFormat="1" ht="128.25" hidden="1" customHeight="1">
      <c r="A430" s="108">
        <v>1428</v>
      </c>
      <c r="B430" s="139" t="s">
        <v>1984</v>
      </c>
      <c r="C430" s="142" t="s">
        <v>1985</v>
      </c>
      <c r="D430" s="125" t="s">
        <v>224</v>
      </c>
      <c r="E430" s="126" t="s">
        <v>1986</v>
      </c>
      <c r="F430" s="136" t="s">
        <v>1176</v>
      </c>
      <c r="G430" s="136" t="s">
        <v>77</v>
      </c>
      <c r="H430" s="128" t="s">
        <v>79</v>
      </c>
      <c r="I430" s="134" t="s">
        <v>209</v>
      </c>
      <c r="J430" s="133" t="s">
        <v>1986</v>
      </c>
      <c r="K430" s="134" t="s">
        <v>1987</v>
      </c>
      <c r="L430" s="64"/>
      <c r="M430" s="64" t="s">
        <v>2</v>
      </c>
      <c r="N430" s="130" t="s">
        <v>91</v>
      </c>
      <c r="O430" s="64" t="s">
        <v>85</v>
      </c>
      <c r="P430" s="129" t="str" cm="1">
        <f t="array" ref="P430">_xlfn.TEXTJOIN(", ", TRUE, IF('HABILITADOS Y RECHAZADOS LOTE 1'!$Q430:$AN430="SI", 'HABILITADOS Y RECHAZADOS LOTE 1'!$Q$2:$AN$2, ""))</f>
        <v>Alimentos nativos, Cereales y derivados, Verduras, hortalizas y derivados</v>
      </c>
      <c r="Q430" s="96" t="s">
        <v>2</v>
      </c>
      <c r="R430" s="96" t="s">
        <v>1</v>
      </c>
      <c r="S430" s="96" t="s">
        <v>1</v>
      </c>
      <c r="T430" s="96" t="s">
        <v>1</v>
      </c>
      <c r="U430" s="96" t="s">
        <v>2</v>
      </c>
      <c r="V430" s="96" t="s">
        <v>1</v>
      </c>
      <c r="W430" s="96" t="s">
        <v>1</v>
      </c>
      <c r="X430" s="96" t="s">
        <v>1</v>
      </c>
      <c r="Y430" s="96" t="s">
        <v>1</v>
      </c>
      <c r="Z430" s="96" t="s">
        <v>1</v>
      </c>
      <c r="AA430" s="96" t="s">
        <v>1</v>
      </c>
      <c r="AB430" s="96" t="s">
        <v>1</v>
      </c>
      <c r="AC430" s="96" t="s">
        <v>1</v>
      </c>
      <c r="AD430" s="96" t="s">
        <v>1</v>
      </c>
      <c r="AE430" s="96" t="s">
        <v>1</v>
      </c>
      <c r="AF430" s="96" t="s">
        <v>1</v>
      </c>
      <c r="AG430" s="96" t="s">
        <v>1</v>
      </c>
      <c r="AH430" s="96" t="s">
        <v>1</v>
      </c>
      <c r="AI430" s="96" t="s">
        <v>1</v>
      </c>
      <c r="AJ430" s="96" t="s">
        <v>1</v>
      </c>
      <c r="AK430" s="96" t="s">
        <v>1</v>
      </c>
      <c r="AL430" s="96" t="s">
        <v>1</v>
      </c>
      <c r="AM430" s="96" t="s">
        <v>2</v>
      </c>
      <c r="AN430" s="96" t="s">
        <v>1</v>
      </c>
      <c r="AO430" s="96" t="s">
        <v>1</v>
      </c>
      <c r="AP430" s="96" t="s">
        <v>1</v>
      </c>
      <c r="AQ430" s="96" t="s">
        <v>1</v>
      </c>
      <c r="AR430" s="96" t="s">
        <v>1</v>
      </c>
      <c r="AS430" s="96" t="s">
        <v>1</v>
      </c>
      <c r="AT430" s="96" t="s">
        <v>1</v>
      </c>
      <c r="AU430" s="96" t="s">
        <v>2</v>
      </c>
      <c r="AV430" s="96" t="s">
        <v>1</v>
      </c>
      <c r="AW430" s="96" t="s">
        <v>92</v>
      </c>
      <c r="AX430" s="98">
        <v>0</v>
      </c>
      <c r="AY430" s="98">
        <v>0</v>
      </c>
      <c r="AZ430" s="98">
        <v>0</v>
      </c>
      <c r="BA430" s="98">
        <v>0</v>
      </c>
      <c r="BB430" s="98">
        <v>0</v>
      </c>
      <c r="BC430" s="98">
        <v>0</v>
      </c>
      <c r="BD430" s="98">
        <v>10</v>
      </c>
      <c r="BE430" s="98">
        <v>0</v>
      </c>
      <c r="BF430" s="98">
        <v>0</v>
      </c>
      <c r="BG430" s="98">
        <v>0.25</v>
      </c>
      <c r="BH430" s="98">
        <v>0</v>
      </c>
      <c r="BI430" s="98" cm="1">
        <f t="array" ref="BI430">SUM(IF('HABILITADOS Y RECHAZADOS LOTE 1'!$AX430:$BH430&lt;&gt;"", 'HABILITADOS Y RECHAZADOS LOTE 1'!$AX430:$BH430, 0))</f>
        <v>10.25</v>
      </c>
      <c r="BJ430" s="98" t="s">
        <v>469</v>
      </c>
      <c r="BK430" s="98" t="s">
        <v>85</v>
      </c>
      <c r="BL430" s="63" t="s">
        <v>85</v>
      </c>
    </row>
    <row r="431" spans="1:64" s="52" customFormat="1" ht="42.75" hidden="1" customHeight="1">
      <c r="A431" s="108">
        <v>1429</v>
      </c>
      <c r="B431" s="139" t="s">
        <v>1988</v>
      </c>
      <c r="C431" s="142" t="s">
        <v>1989</v>
      </c>
      <c r="D431" s="125" t="s">
        <v>224</v>
      </c>
      <c r="E431" s="126" t="s">
        <v>1990</v>
      </c>
      <c r="F431" s="136" t="s">
        <v>1176</v>
      </c>
      <c r="G431" s="136" t="s">
        <v>77</v>
      </c>
      <c r="H431" s="128" t="s">
        <v>79</v>
      </c>
      <c r="I431" s="134" t="s">
        <v>1991</v>
      </c>
      <c r="J431" s="133" t="s">
        <v>1990</v>
      </c>
      <c r="K431" s="134" t="s">
        <v>1992</v>
      </c>
      <c r="L431" s="64" t="s">
        <v>1</v>
      </c>
      <c r="M431" s="64" t="s">
        <v>2</v>
      </c>
      <c r="N431" s="130" t="s">
        <v>91</v>
      </c>
      <c r="O431" s="64" t="s">
        <v>85</v>
      </c>
      <c r="P431" s="129" t="str" cm="1">
        <f t="array" ref="P431">_xlfn.TEXTJOIN(", ", TRUE, IF('HABILITADOS Y RECHAZADOS LOTE 1'!$Q431:$AN431="SI", 'HABILITADOS Y RECHAZADOS LOTE 1'!$Q$2:$AN$2, ""))</f>
        <v>Alimentos nativos, Carnes Frescas (Refrigeradas o Congeladas), Cereales y derivados, Alimentos manufacturados, Enlatados cárnicos y derivados, Frutas frescas, Fruta procesada, Leguminosas y derivados, Productos azucarados, Verduras, hortalizas y derivados, Bebidas</v>
      </c>
      <c r="Q431" s="96" t="s">
        <v>2</v>
      </c>
      <c r="R431" s="96" t="s">
        <v>2</v>
      </c>
      <c r="S431" s="96" t="s">
        <v>1</v>
      </c>
      <c r="T431" s="96" t="s">
        <v>1</v>
      </c>
      <c r="U431" s="96" t="s">
        <v>2</v>
      </c>
      <c r="V431" s="96" t="s">
        <v>2</v>
      </c>
      <c r="W431" s="96" t="s">
        <v>2</v>
      </c>
      <c r="X431" s="96" t="s">
        <v>1</v>
      </c>
      <c r="Y431" s="96" t="s">
        <v>1</v>
      </c>
      <c r="Z431" s="96" t="s">
        <v>1</v>
      </c>
      <c r="AA431" s="96" t="s">
        <v>2</v>
      </c>
      <c r="AB431" s="96" t="s">
        <v>2</v>
      </c>
      <c r="AC431" s="96" t="s">
        <v>1</v>
      </c>
      <c r="AD431" s="96" t="s">
        <v>1</v>
      </c>
      <c r="AE431" s="96" t="s">
        <v>1</v>
      </c>
      <c r="AF431" s="96" t="s">
        <v>1</v>
      </c>
      <c r="AG431" s="96" t="s">
        <v>1</v>
      </c>
      <c r="AH431" s="96" t="s">
        <v>1</v>
      </c>
      <c r="AI431" s="96" t="s">
        <v>1</v>
      </c>
      <c r="AJ431" s="96" t="s">
        <v>2</v>
      </c>
      <c r="AK431" s="96" t="s">
        <v>1</v>
      </c>
      <c r="AL431" s="96" t="s">
        <v>2</v>
      </c>
      <c r="AM431" s="96" t="s">
        <v>2</v>
      </c>
      <c r="AN431" s="96" t="s">
        <v>2</v>
      </c>
      <c r="AO431" s="96" t="s">
        <v>2</v>
      </c>
      <c r="AP431" s="96" t="s">
        <v>2</v>
      </c>
      <c r="AQ431" s="96" t="s">
        <v>2</v>
      </c>
      <c r="AR431" s="96" t="s">
        <v>2</v>
      </c>
      <c r="AS431" s="96" t="s">
        <v>2</v>
      </c>
      <c r="AT431" s="96" t="s">
        <v>2</v>
      </c>
      <c r="AU431" s="96" t="s">
        <v>2</v>
      </c>
      <c r="AV431" s="96" t="s">
        <v>2</v>
      </c>
      <c r="AW431" s="96" t="s">
        <v>92</v>
      </c>
      <c r="AX431" s="98">
        <v>6</v>
      </c>
      <c r="AY431" s="98">
        <v>6</v>
      </c>
      <c r="AZ431" s="98">
        <v>0</v>
      </c>
      <c r="BA431" s="98">
        <v>0</v>
      </c>
      <c r="BB431" s="98">
        <v>0</v>
      </c>
      <c r="BC431" s="98">
        <v>0</v>
      </c>
      <c r="BD431" s="98">
        <v>10</v>
      </c>
      <c r="BE431" s="98">
        <v>1</v>
      </c>
      <c r="BF431" s="98">
        <v>0.25</v>
      </c>
      <c r="BG431" s="98">
        <v>0.25</v>
      </c>
      <c r="BH431" s="98">
        <v>10</v>
      </c>
      <c r="BI431" s="98" cm="1">
        <f t="array" ref="BI431">SUM(IF('HABILITADOS Y RECHAZADOS LOTE 1'!$AX431:$BH431&lt;&gt;"", 'HABILITADOS Y RECHAZADOS LOTE 1'!$AX431:$BH431, 0))</f>
        <v>33.5</v>
      </c>
      <c r="BJ431" s="98" t="s">
        <v>469</v>
      </c>
      <c r="BK431" s="98" t="s">
        <v>85</v>
      </c>
      <c r="BL431" s="63" t="s">
        <v>85</v>
      </c>
    </row>
    <row r="432" spans="1:64" s="52" customFormat="1" ht="42.75" hidden="1" customHeight="1">
      <c r="A432" s="108">
        <v>1430</v>
      </c>
      <c r="B432" s="139" t="s">
        <v>1993</v>
      </c>
      <c r="C432" s="142" t="s">
        <v>1994</v>
      </c>
      <c r="D432" s="125" t="s">
        <v>224</v>
      </c>
      <c r="E432" s="126" t="s">
        <v>1995</v>
      </c>
      <c r="F432" s="136" t="s">
        <v>77</v>
      </c>
      <c r="G432" s="136" t="s">
        <v>77</v>
      </c>
      <c r="H432" s="128" t="s">
        <v>79</v>
      </c>
      <c r="I432" s="134" t="s">
        <v>1487</v>
      </c>
      <c r="J432" s="133" t="s">
        <v>1995</v>
      </c>
      <c r="K432" s="134" t="s">
        <v>1996</v>
      </c>
      <c r="L432" s="64"/>
      <c r="M432" s="64" t="s">
        <v>2</v>
      </c>
      <c r="N432" s="130" t="s">
        <v>91</v>
      </c>
      <c r="O432" s="64" t="s">
        <v>85</v>
      </c>
      <c r="P432" s="129" t="str" cm="1">
        <f t="array" ref="P432">_xlfn.TEXTJOIN(", ", TRUE, IF('HABILITADOS Y RECHAZADOS LOTE 1'!$Q432:$AN432="SI", 'HABILITADOS Y RECHAZADOS LOTE 1'!$Q$2:$AN$2, ""))</f>
        <v>Huevos, Sector defensa, Frutas frescas, Productos azucarados, Verduras, hortalizas y derivados</v>
      </c>
      <c r="Q432" s="96" t="s">
        <v>1</v>
      </c>
      <c r="R432" s="96" t="s">
        <v>1</v>
      </c>
      <c r="S432" s="96" t="s">
        <v>1</v>
      </c>
      <c r="T432" s="96" t="s">
        <v>2</v>
      </c>
      <c r="U432" s="96" t="s">
        <v>1</v>
      </c>
      <c r="V432" s="96" t="s">
        <v>1</v>
      </c>
      <c r="W432" s="96" t="s">
        <v>1</v>
      </c>
      <c r="X432" s="96" t="s">
        <v>1</v>
      </c>
      <c r="Y432" s="96" t="s">
        <v>1</v>
      </c>
      <c r="Z432" s="96" t="s">
        <v>2</v>
      </c>
      <c r="AA432" s="96" t="s">
        <v>2</v>
      </c>
      <c r="AB432" s="96" t="s">
        <v>1</v>
      </c>
      <c r="AC432" s="96" t="s">
        <v>1</v>
      </c>
      <c r="AD432" s="96" t="s">
        <v>1</v>
      </c>
      <c r="AE432" s="96" t="s">
        <v>1</v>
      </c>
      <c r="AF432" s="96" t="s">
        <v>1</v>
      </c>
      <c r="AG432" s="96" t="s">
        <v>1</v>
      </c>
      <c r="AH432" s="96" t="s">
        <v>1</v>
      </c>
      <c r="AI432" s="96" t="s">
        <v>1</v>
      </c>
      <c r="AJ432" s="96" t="s">
        <v>1</v>
      </c>
      <c r="AK432" s="96" t="s">
        <v>1</v>
      </c>
      <c r="AL432" s="96" t="s">
        <v>2</v>
      </c>
      <c r="AM432" s="96" t="s">
        <v>2</v>
      </c>
      <c r="AN432" s="96" t="s">
        <v>1</v>
      </c>
      <c r="AO432" s="96" t="s">
        <v>2</v>
      </c>
      <c r="AP432" s="96" t="s">
        <v>2</v>
      </c>
      <c r="AQ432" s="96" t="s">
        <v>2</v>
      </c>
      <c r="AR432" s="96" t="s">
        <v>2</v>
      </c>
      <c r="AS432" s="96" t="s">
        <v>2</v>
      </c>
      <c r="AT432" s="96" t="s">
        <v>2</v>
      </c>
      <c r="AU432" s="96" t="s">
        <v>2</v>
      </c>
      <c r="AV432" s="96" t="s">
        <v>2</v>
      </c>
      <c r="AW432" s="96" t="s">
        <v>92</v>
      </c>
      <c r="AX432" s="98">
        <v>0</v>
      </c>
      <c r="AY432" s="98">
        <v>0</v>
      </c>
      <c r="AZ432" s="98">
        <v>0</v>
      </c>
      <c r="BA432" s="98">
        <v>0</v>
      </c>
      <c r="BB432" s="98">
        <v>0</v>
      </c>
      <c r="BC432" s="98">
        <v>10</v>
      </c>
      <c r="BD432" s="98">
        <v>0</v>
      </c>
      <c r="BE432" s="98">
        <v>1</v>
      </c>
      <c r="BF432" s="98">
        <v>0.25</v>
      </c>
      <c r="BG432" s="98">
        <v>0.25</v>
      </c>
      <c r="BH432" s="98">
        <v>0</v>
      </c>
      <c r="BI432" s="98" cm="1">
        <f t="array" ref="BI432">SUM(IF('HABILITADOS Y RECHAZADOS LOTE 1'!$AX432:$BH432&lt;&gt;"", 'HABILITADOS Y RECHAZADOS LOTE 1'!$AX432:$BH432, 0))</f>
        <v>11.5</v>
      </c>
      <c r="BJ432" s="98" t="s">
        <v>469</v>
      </c>
      <c r="BK432" s="98" t="s">
        <v>85</v>
      </c>
      <c r="BL432" s="63" t="s">
        <v>85</v>
      </c>
    </row>
    <row r="433" spans="1:64" s="52" customFormat="1" ht="42.75" hidden="1" customHeight="1">
      <c r="A433" s="108">
        <v>1431</v>
      </c>
      <c r="B433" s="139" t="s">
        <v>1997</v>
      </c>
      <c r="C433" s="142" t="s">
        <v>1998</v>
      </c>
      <c r="D433" s="133" t="s">
        <v>89</v>
      </c>
      <c r="E433" s="142" t="s">
        <v>1999</v>
      </c>
      <c r="F433" s="136" t="s">
        <v>77</v>
      </c>
      <c r="G433" s="136" t="s">
        <v>1176</v>
      </c>
      <c r="H433" s="128" t="s">
        <v>79</v>
      </c>
      <c r="I433" s="134" t="s">
        <v>2000</v>
      </c>
      <c r="J433" s="133" t="s">
        <v>1999</v>
      </c>
      <c r="K433" s="134" t="s">
        <v>2001</v>
      </c>
      <c r="L433" s="64"/>
      <c r="M433" s="64" t="s">
        <v>2</v>
      </c>
      <c r="N433" s="130" t="s">
        <v>91</v>
      </c>
      <c r="O433" s="64" t="s">
        <v>85</v>
      </c>
      <c r="P433" s="129" t="str" cm="1">
        <f t="array" ref="P433">_xlfn.TEXTJOIN(", ", TRUE, IF('HABILITADOS Y RECHAZADOS LOTE 1'!$Q433:$AN433="SI", 'HABILITADOS Y RECHAZADOS LOTE 1'!$Q$2:$AN$2, ""))</f>
        <v>Carnes Frescas (Refrigeradas o Congeladas), Huevos, Frutas frescas, Lácteos no fermentados, Verduras, hortalizas y derivados</v>
      </c>
      <c r="Q433" s="96" t="s">
        <v>1</v>
      </c>
      <c r="R433" s="96" t="s">
        <v>2</v>
      </c>
      <c r="S433" s="96" t="s">
        <v>1</v>
      </c>
      <c r="T433" s="96" t="s">
        <v>2</v>
      </c>
      <c r="U433" s="96" t="s">
        <v>1</v>
      </c>
      <c r="V433" s="96" t="s">
        <v>1</v>
      </c>
      <c r="W433" s="96" t="s">
        <v>1</v>
      </c>
      <c r="X433" s="96" t="s">
        <v>1</v>
      </c>
      <c r="Y433" s="96" t="s">
        <v>1</v>
      </c>
      <c r="Z433" s="96" t="s">
        <v>1</v>
      </c>
      <c r="AA433" s="96" t="s">
        <v>2</v>
      </c>
      <c r="AB433" s="96" t="s">
        <v>1</v>
      </c>
      <c r="AC433" s="96" t="s">
        <v>1</v>
      </c>
      <c r="AD433" s="96" t="s">
        <v>1</v>
      </c>
      <c r="AE433" s="96" t="s">
        <v>1</v>
      </c>
      <c r="AF433" s="96" t="s">
        <v>1</v>
      </c>
      <c r="AG433" s="96" t="s">
        <v>2</v>
      </c>
      <c r="AH433" s="96" t="s">
        <v>1</v>
      </c>
      <c r="AI433" s="96" t="s">
        <v>1</v>
      </c>
      <c r="AJ433" s="96" t="s">
        <v>1</v>
      </c>
      <c r="AK433" s="96" t="s">
        <v>1</v>
      </c>
      <c r="AL433" s="96" t="s">
        <v>1</v>
      </c>
      <c r="AM433" s="96" t="s">
        <v>2</v>
      </c>
      <c r="AN433" s="96" t="s">
        <v>1</v>
      </c>
      <c r="AO433" s="96" t="s">
        <v>2</v>
      </c>
      <c r="AP433" s="96" t="s">
        <v>2</v>
      </c>
      <c r="AQ433" s="96" t="s">
        <v>1</v>
      </c>
      <c r="AR433" s="96" t="s">
        <v>1</v>
      </c>
      <c r="AS433" s="96" t="s">
        <v>1</v>
      </c>
      <c r="AT433" s="96" t="s">
        <v>1</v>
      </c>
      <c r="AU433" s="96" t="s">
        <v>1</v>
      </c>
      <c r="AV433" s="96" t="s">
        <v>1</v>
      </c>
      <c r="AW433" s="96" t="s">
        <v>92</v>
      </c>
      <c r="AX433" s="98">
        <v>0</v>
      </c>
      <c r="AY433" s="98">
        <v>0</v>
      </c>
      <c r="AZ433" s="98">
        <v>0</v>
      </c>
      <c r="BA433" s="98">
        <v>0</v>
      </c>
      <c r="BB433" s="98">
        <v>0</v>
      </c>
      <c r="BC433" s="98">
        <v>0</v>
      </c>
      <c r="BD433" s="98">
        <v>0</v>
      </c>
      <c r="BE433" s="98">
        <v>1</v>
      </c>
      <c r="BF433" s="98">
        <v>0</v>
      </c>
      <c r="BG433" s="98">
        <v>0</v>
      </c>
      <c r="BH433" s="98">
        <v>0</v>
      </c>
      <c r="BI433" s="98" cm="1">
        <f t="array" ref="BI433">SUM(IF('HABILITADOS Y RECHAZADOS LOTE 1'!$AX433:$BH433&lt;&gt;"", 'HABILITADOS Y RECHAZADOS LOTE 1'!$AX433:$BH433, 0))</f>
        <v>1</v>
      </c>
      <c r="BJ433" s="98" t="s">
        <v>469</v>
      </c>
      <c r="BK433" s="98" t="s">
        <v>85</v>
      </c>
      <c r="BL433" s="63" t="s">
        <v>85</v>
      </c>
    </row>
    <row r="434" spans="1:64" s="52" customFormat="1" ht="99.75" hidden="1" customHeight="1">
      <c r="A434" s="110">
        <v>1432</v>
      </c>
      <c r="B434" s="143" t="s">
        <v>2002</v>
      </c>
      <c r="C434" s="124" t="s">
        <v>2003</v>
      </c>
      <c r="D434" s="125" t="s">
        <v>224</v>
      </c>
      <c r="E434" s="142" t="s">
        <v>2004</v>
      </c>
      <c r="F434" s="133" t="s">
        <v>77</v>
      </c>
      <c r="G434" s="133" t="s">
        <v>78</v>
      </c>
      <c r="H434" s="128" t="s">
        <v>79</v>
      </c>
      <c r="I434" s="134" t="s">
        <v>467</v>
      </c>
      <c r="J434" s="133" t="s">
        <v>2004</v>
      </c>
      <c r="K434" s="129" t="s">
        <v>2005</v>
      </c>
      <c r="L434" s="64" t="s">
        <v>1</v>
      </c>
      <c r="M434" s="64" t="s">
        <v>2</v>
      </c>
      <c r="N434" s="130" t="s">
        <v>91</v>
      </c>
      <c r="O434" s="64" t="s">
        <v>85</v>
      </c>
      <c r="P434" s="129" t="str" cm="1">
        <f t="array" ref="P434">_xlfn.TEXTJOIN(", ", TRUE, IF('HABILITADOS Y RECHAZADOS LOTE 1'!$Q434:$AN434="SI",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434" s="96" t="s">
        <v>1</v>
      </c>
      <c r="R434" s="96" t="s">
        <v>2</v>
      </c>
      <c r="S434" s="96" t="s">
        <v>2</v>
      </c>
      <c r="T434" s="96" t="s">
        <v>2</v>
      </c>
      <c r="U434" s="96" t="s">
        <v>2</v>
      </c>
      <c r="V434" s="96" t="s">
        <v>2</v>
      </c>
      <c r="W434" s="96" t="s">
        <v>2</v>
      </c>
      <c r="X434" s="96" t="s">
        <v>2</v>
      </c>
      <c r="Y434" s="96" t="s">
        <v>2</v>
      </c>
      <c r="Z434" s="96" t="s">
        <v>2</v>
      </c>
      <c r="AA434" s="96" t="s">
        <v>2</v>
      </c>
      <c r="AB434" s="96" t="s">
        <v>2</v>
      </c>
      <c r="AC434" s="96" t="s">
        <v>1</v>
      </c>
      <c r="AD434" s="96" t="s">
        <v>2</v>
      </c>
      <c r="AE434" s="96" t="s">
        <v>2</v>
      </c>
      <c r="AF434" s="96" t="s">
        <v>2</v>
      </c>
      <c r="AG434" s="96" t="s">
        <v>2</v>
      </c>
      <c r="AH434" s="96" t="s">
        <v>2</v>
      </c>
      <c r="AI434" s="96" t="s">
        <v>2</v>
      </c>
      <c r="AJ434" s="96" t="s">
        <v>2</v>
      </c>
      <c r="AK434" s="96" t="s">
        <v>2</v>
      </c>
      <c r="AL434" s="96" t="s">
        <v>2</v>
      </c>
      <c r="AM434" s="96" t="s">
        <v>2</v>
      </c>
      <c r="AN434" s="96" t="s">
        <v>2</v>
      </c>
      <c r="AO434" s="96" t="s">
        <v>1</v>
      </c>
      <c r="AP434" s="96" t="s">
        <v>1</v>
      </c>
      <c r="AQ434" s="96" t="s">
        <v>1</v>
      </c>
      <c r="AR434" s="96" t="s">
        <v>1</v>
      </c>
      <c r="AS434" s="96" t="s">
        <v>1</v>
      </c>
      <c r="AT434" s="96" t="s">
        <v>1</v>
      </c>
      <c r="AU434" s="96" t="s">
        <v>2</v>
      </c>
      <c r="AV434" s="96" t="s">
        <v>1</v>
      </c>
      <c r="AW434" s="96" t="s">
        <v>92</v>
      </c>
      <c r="AX434" s="98">
        <v>0</v>
      </c>
      <c r="AY434" s="98">
        <v>6</v>
      </c>
      <c r="AZ434" s="98">
        <v>0</v>
      </c>
      <c r="BA434" s="98">
        <v>0</v>
      </c>
      <c r="BB434" s="98">
        <v>0</v>
      </c>
      <c r="BC434" s="98">
        <v>0</v>
      </c>
      <c r="BD434" s="98">
        <v>0</v>
      </c>
      <c r="BE434" s="98">
        <v>0</v>
      </c>
      <c r="BF434" s="98">
        <v>0</v>
      </c>
      <c r="BG434" s="98">
        <v>0.25</v>
      </c>
      <c r="BH434" s="98">
        <v>0</v>
      </c>
      <c r="BI434" s="98" cm="1">
        <f t="array" ref="BI434">SUM(IF('HABILITADOS Y RECHAZADOS LOTE 1'!$AX434:$BH434&lt;&gt;"", 'HABILITADOS Y RECHAZADOS LOTE 1'!$AX434:$BH434, 0))</f>
        <v>6.25</v>
      </c>
      <c r="BJ434" s="98"/>
      <c r="BK434" s="98" t="s">
        <v>85</v>
      </c>
      <c r="BL434" s="63" t="s">
        <v>85</v>
      </c>
    </row>
    <row r="435" spans="1:64" s="52" customFormat="1" ht="42.75" hidden="1" customHeight="1">
      <c r="A435" s="93">
        <v>1433</v>
      </c>
      <c r="B435" s="139" t="s">
        <v>1195</v>
      </c>
      <c r="C435" s="142" t="s">
        <v>2006</v>
      </c>
      <c r="D435" s="127" t="s">
        <v>89</v>
      </c>
      <c r="E435" s="142" t="s">
        <v>2007</v>
      </c>
      <c r="F435" s="127"/>
      <c r="G435" s="127"/>
      <c r="H435" s="144" t="s">
        <v>83</v>
      </c>
      <c r="I435" s="134" t="s">
        <v>1182</v>
      </c>
      <c r="J435" s="133" t="s">
        <v>2007</v>
      </c>
      <c r="K435" s="143"/>
      <c r="L435" s="64"/>
      <c r="M435" s="64" t="s">
        <v>85</v>
      </c>
      <c r="N435" s="144" t="s">
        <v>83</v>
      </c>
      <c r="O435" s="134" t="s">
        <v>1182</v>
      </c>
      <c r="P435" s="64" t="s">
        <v>85</v>
      </c>
      <c r="Q435" s="96" t="s">
        <v>1</v>
      </c>
      <c r="R435" s="96" t="s">
        <v>1</v>
      </c>
      <c r="S435" s="96" t="s">
        <v>1</v>
      </c>
      <c r="T435" s="96" t="s">
        <v>1</v>
      </c>
      <c r="U435" s="96" t="s">
        <v>1</v>
      </c>
      <c r="V435" s="96" t="s">
        <v>1</v>
      </c>
      <c r="W435" s="96" t="s">
        <v>1</v>
      </c>
      <c r="X435" s="96" t="s">
        <v>1</v>
      </c>
      <c r="Y435" s="96" t="s">
        <v>1</v>
      </c>
      <c r="Z435" s="96" t="s">
        <v>1</v>
      </c>
      <c r="AA435" s="96" t="s">
        <v>1</v>
      </c>
      <c r="AB435" s="96" t="s">
        <v>1</v>
      </c>
      <c r="AC435" s="96" t="s">
        <v>1</v>
      </c>
      <c r="AD435" s="96" t="s">
        <v>1</v>
      </c>
      <c r="AE435" s="96" t="s">
        <v>1</v>
      </c>
      <c r="AF435" s="96" t="s">
        <v>1</v>
      </c>
      <c r="AG435" s="96" t="s">
        <v>1</v>
      </c>
      <c r="AH435" s="96" t="s">
        <v>1</v>
      </c>
      <c r="AI435" s="96" t="s">
        <v>1</v>
      </c>
      <c r="AJ435" s="96" t="s">
        <v>1</v>
      </c>
      <c r="AK435" s="96" t="s">
        <v>1</v>
      </c>
      <c r="AL435" s="96" t="s">
        <v>1</v>
      </c>
      <c r="AM435" s="96" t="s">
        <v>1</v>
      </c>
      <c r="AN435" s="96" t="s">
        <v>1</v>
      </c>
      <c r="AO435" s="96"/>
      <c r="AP435" s="96"/>
      <c r="AQ435" s="96"/>
      <c r="AR435" s="96"/>
      <c r="AS435" s="96"/>
      <c r="AT435" s="96"/>
      <c r="AU435" s="96"/>
      <c r="AV435" s="96"/>
      <c r="AW435" s="96" t="s">
        <v>650</v>
      </c>
      <c r="AX435" s="98"/>
      <c r="AY435" s="98"/>
      <c r="AZ435" s="98"/>
      <c r="BA435" s="98"/>
      <c r="BB435" s="98"/>
      <c r="BC435" s="98"/>
      <c r="BD435" s="98"/>
      <c r="BE435" s="98"/>
      <c r="BF435" s="98"/>
      <c r="BG435" s="98"/>
      <c r="BH435" s="98"/>
      <c r="BI435" s="98" cm="1">
        <f t="array" ref="BI435">SUM(IF('HABILITADOS Y RECHAZADOS LOTE 1'!$AX435:$BH435&lt;&gt;"", 'HABILITADOS Y RECHAZADOS LOTE 1'!$AX435:$BH435, 0))</f>
        <v>0</v>
      </c>
      <c r="BJ435" s="98" t="s">
        <v>784</v>
      </c>
      <c r="BK435" s="98" t="s">
        <v>85</v>
      </c>
      <c r="BL435" s="63" t="s">
        <v>85</v>
      </c>
    </row>
    <row r="436" spans="1:64" s="52" customFormat="1" ht="85.5" hidden="1" customHeight="1">
      <c r="A436" s="108">
        <v>1434</v>
      </c>
      <c r="B436" s="139" t="s">
        <v>2008</v>
      </c>
      <c r="C436" s="142" t="s">
        <v>2009</v>
      </c>
      <c r="D436" s="133" t="s">
        <v>89</v>
      </c>
      <c r="E436" s="126" t="s">
        <v>2010</v>
      </c>
      <c r="F436" s="136" t="s">
        <v>77</v>
      </c>
      <c r="G436" s="136" t="s">
        <v>1176</v>
      </c>
      <c r="H436" s="128" t="s">
        <v>79</v>
      </c>
      <c r="I436" s="134" t="s">
        <v>2011</v>
      </c>
      <c r="J436" s="133" t="s">
        <v>2010</v>
      </c>
      <c r="K436" s="134" t="s">
        <v>2012</v>
      </c>
      <c r="L436" s="64"/>
      <c r="M436" s="64" t="s">
        <v>1</v>
      </c>
      <c r="N436" s="130" t="s">
        <v>83</v>
      </c>
      <c r="O436" s="129" t="s">
        <v>2013</v>
      </c>
      <c r="P436" s="64" t="s">
        <v>85</v>
      </c>
      <c r="Q436" s="96" t="s">
        <v>1</v>
      </c>
      <c r="R436" s="96" t="s">
        <v>1</v>
      </c>
      <c r="S436" s="96" t="s">
        <v>1</v>
      </c>
      <c r="T436" s="96" t="s">
        <v>1</v>
      </c>
      <c r="U436" s="96" t="s">
        <v>1</v>
      </c>
      <c r="V436" s="96" t="s">
        <v>1</v>
      </c>
      <c r="W436" s="96" t="s">
        <v>1</v>
      </c>
      <c r="X436" s="96" t="s">
        <v>1</v>
      </c>
      <c r="Y436" s="96" t="s">
        <v>1</v>
      </c>
      <c r="Z436" s="96" t="s">
        <v>1</v>
      </c>
      <c r="AA436" s="96" t="s">
        <v>1</v>
      </c>
      <c r="AB436" s="96" t="s">
        <v>1</v>
      </c>
      <c r="AC436" s="96" t="s">
        <v>1</v>
      </c>
      <c r="AD436" s="96" t="s">
        <v>1</v>
      </c>
      <c r="AE436" s="96" t="s">
        <v>1</v>
      </c>
      <c r="AF436" s="96" t="s">
        <v>1</v>
      </c>
      <c r="AG436" s="96" t="s">
        <v>1</v>
      </c>
      <c r="AH436" s="96" t="s">
        <v>1</v>
      </c>
      <c r="AI436" s="96" t="s">
        <v>1</v>
      </c>
      <c r="AJ436" s="96" t="s">
        <v>1</v>
      </c>
      <c r="AK436" s="96" t="s">
        <v>1</v>
      </c>
      <c r="AL436" s="112" t="s">
        <v>1</v>
      </c>
      <c r="AM436" s="96" t="s">
        <v>1</v>
      </c>
      <c r="AN436" s="96" t="s">
        <v>1</v>
      </c>
      <c r="AO436" s="96" t="s">
        <v>1</v>
      </c>
      <c r="AP436" s="96" t="s">
        <v>1</v>
      </c>
      <c r="AQ436" s="96" t="s">
        <v>1</v>
      </c>
      <c r="AR436" s="96" t="s">
        <v>1</v>
      </c>
      <c r="AS436" s="96" t="s">
        <v>1</v>
      </c>
      <c r="AT436" s="96" t="s">
        <v>1</v>
      </c>
      <c r="AU436" s="96" t="s">
        <v>2</v>
      </c>
      <c r="AV436" s="96" t="s">
        <v>1</v>
      </c>
      <c r="AW436" s="96" t="s">
        <v>92</v>
      </c>
      <c r="AX436" s="98">
        <v>0</v>
      </c>
      <c r="AY436" s="98">
        <v>6</v>
      </c>
      <c r="AZ436" s="98">
        <v>0</v>
      </c>
      <c r="BA436" s="98">
        <v>0</v>
      </c>
      <c r="BB436" s="98">
        <v>0</v>
      </c>
      <c r="BC436" s="98">
        <v>0</v>
      </c>
      <c r="BD436" s="98">
        <v>10</v>
      </c>
      <c r="BE436" s="98">
        <v>0</v>
      </c>
      <c r="BF436" s="98">
        <v>0</v>
      </c>
      <c r="BG436" s="98">
        <v>0.25</v>
      </c>
      <c r="BH436" s="98">
        <v>0</v>
      </c>
      <c r="BI436" s="98" cm="1">
        <f t="array" ref="BI436">SUM(IF('HABILITADOS Y RECHAZADOS LOTE 1'!$AX436:$BH436&lt;&gt;"", 'HABILITADOS Y RECHAZADOS LOTE 1'!$AX436:$BH436, 0))</f>
        <v>16.25</v>
      </c>
      <c r="BJ436" s="98" t="s">
        <v>469</v>
      </c>
      <c r="BK436" s="98" t="s">
        <v>85</v>
      </c>
      <c r="BL436" s="63" t="s">
        <v>85</v>
      </c>
    </row>
    <row r="437" spans="1:64" s="52" customFormat="1" ht="85.5" hidden="1" customHeight="1">
      <c r="A437" s="108">
        <v>1435</v>
      </c>
      <c r="B437" s="139" t="s">
        <v>2014</v>
      </c>
      <c r="C437" s="142" t="s">
        <v>2015</v>
      </c>
      <c r="D437" s="125" t="s">
        <v>224</v>
      </c>
      <c r="E437" s="126" t="s">
        <v>2016</v>
      </c>
      <c r="F437" s="136" t="s">
        <v>1176</v>
      </c>
      <c r="G437" s="136" t="s">
        <v>1176</v>
      </c>
      <c r="H437" s="128" t="s">
        <v>91</v>
      </c>
      <c r="I437" s="134" t="s">
        <v>494</v>
      </c>
      <c r="J437" s="133" t="s">
        <v>2017</v>
      </c>
      <c r="K437" s="134" t="s">
        <v>494</v>
      </c>
      <c r="L437" s="64"/>
      <c r="M437" s="64" t="s">
        <v>85</v>
      </c>
      <c r="N437" s="128" t="s">
        <v>91</v>
      </c>
      <c r="O437" s="64" t="s">
        <v>85</v>
      </c>
      <c r="P437" s="129" t="str" cm="1">
        <f t="array" ref="P437">_xlfn.TEXTJOIN(", ", TRUE, IF('HABILITADOS Y RECHAZADOS LOTE 1'!$Q437:$AN437="SI", 'HABILITADOS Y RECHAZADOS LOTE 1'!$Q$2:$AN$2, ""))</f>
        <v>Alimentos nativos, Carnes Frescas (Refrigeradas o Congeladas), Huevos, Cereales y derivados, Alimentos manufacturados, Conservas de frutas/ hortalizas/ leguminosas, Especias y derivados, Frutas frescas, Fruta procesada, Amasijos, Galletas, Productos de panificación, Grasas, aceites y derivados, Lácteos no fermentados, Lácteos fermentados, Quesos, Leguminosas y derivados, Verduras, hortalizas y derivados, Bebidas</v>
      </c>
      <c r="Q437" s="96" t="s">
        <v>2</v>
      </c>
      <c r="R437" s="96" t="s">
        <v>2</v>
      </c>
      <c r="S437" s="96" t="s">
        <v>1</v>
      </c>
      <c r="T437" s="96" t="s">
        <v>2</v>
      </c>
      <c r="U437" s="96" t="s">
        <v>2</v>
      </c>
      <c r="V437" s="96" t="s">
        <v>2</v>
      </c>
      <c r="W437" s="96" t="s">
        <v>1</v>
      </c>
      <c r="X437" s="96" t="s">
        <v>2</v>
      </c>
      <c r="Y437" s="96" t="s">
        <v>2</v>
      </c>
      <c r="Z437" s="96" t="s">
        <v>1</v>
      </c>
      <c r="AA437" s="96" t="s">
        <v>2</v>
      </c>
      <c r="AB437" s="96" t="s">
        <v>2</v>
      </c>
      <c r="AC437" s="96" t="s">
        <v>2</v>
      </c>
      <c r="AD437" s="96" t="s">
        <v>2</v>
      </c>
      <c r="AE437" s="96" t="s">
        <v>2</v>
      </c>
      <c r="AF437" s="96" t="s">
        <v>2</v>
      </c>
      <c r="AG437" s="96" t="s">
        <v>2</v>
      </c>
      <c r="AH437" s="96" t="s">
        <v>2</v>
      </c>
      <c r="AI437" s="96" t="s">
        <v>2</v>
      </c>
      <c r="AJ437" s="96" t="s">
        <v>2</v>
      </c>
      <c r="AK437" s="96" t="s">
        <v>1</v>
      </c>
      <c r="AL437" s="112" t="s">
        <v>1</v>
      </c>
      <c r="AM437" s="96" t="s">
        <v>2</v>
      </c>
      <c r="AN437" s="96" t="s">
        <v>2</v>
      </c>
      <c r="AO437" s="96" t="s">
        <v>2</v>
      </c>
      <c r="AP437" s="96" t="s">
        <v>2</v>
      </c>
      <c r="AQ437" s="96" t="s">
        <v>2</v>
      </c>
      <c r="AR437" s="96" t="s">
        <v>2</v>
      </c>
      <c r="AS437" s="96" t="s">
        <v>2</v>
      </c>
      <c r="AT437" s="96" t="s">
        <v>2</v>
      </c>
      <c r="AU437" s="96" t="s">
        <v>2</v>
      </c>
      <c r="AV437" s="96" t="s">
        <v>2</v>
      </c>
      <c r="AW437" s="96" t="s">
        <v>92</v>
      </c>
      <c r="AX437" s="98">
        <v>0</v>
      </c>
      <c r="AY437" s="98">
        <v>0</v>
      </c>
      <c r="AZ437" s="98">
        <v>0</v>
      </c>
      <c r="BA437" s="98">
        <v>0</v>
      </c>
      <c r="BB437" s="98">
        <v>0</v>
      </c>
      <c r="BC437" s="98">
        <v>10</v>
      </c>
      <c r="BD437" s="98">
        <v>10</v>
      </c>
      <c r="BE437" s="98">
        <v>1</v>
      </c>
      <c r="BF437" s="98">
        <v>0.25</v>
      </c>
      <c r="BG437" s="98">
        <v>0.25</v>
      </c>
      <c r="BH437" s="98">
        <v>0</v>
      </c>
      <c r="BI437" s="98" cm="1">
        <f t="array" ref="BI437">SUM(IF('HABILITADOS Y RECHAZADOS LOTE 1'!$AX437:$BH437&lt;&gt;"", 'HABILITADOS Y RECHAZADOS LOTE 1'!$AX437:$BH437, 0))</f>
        <v>21.5</v>
      </c>
      <c r="BJ437" s="98" t="s">
        <v>469</v>
      </c>
      <c r="BK437" s="98" t="s">
        <v>85</v>
      </c>
      <c r="BL437" s="63" t="s">
        <v>85</v>
      </c>
    </row>
    <row r="438" spans="1:64" s="52" customFormat="1" ht="185.25" hidden="1" customHeight="1">
      <c r="A438" s="108">
        <v>1436</v>
      </c>
      <c r="B438" s="139" t="s">
        <v>2018</v>
      </c>
      <c r="C438" s="142" t="s">
        <v>2019</v>
      </c>
      <c r="D438" s="125" t="s">
        <v>224</v>
      </c>
      <c r="E438" s="126" t="s">
        <v>2020</v>
      </c>
      <c r="F438" s="136" t="s">
        <v>1176</v>
      </c>
      <c r="G438" s="136" t="s">
        <v>1176</v>
      </c>
      <c r="H438" s="128" t="s">
        <v>91</v>
      </c>
      <c r="I438" s="134" t="s">
        <v>494</v>
      </c>
      <c r="J438" s="133" t="s">
        <v>2020</v>
      </c>
      <c r="K438" s="134" t="s">
        <v>494</v>
      </c>
      <c r="L438" s="64"/>
      <c r="M438" s="64" t="s">
        <v>85</v>
      </c>
      <c r="N438" s="128" t="s">
        <v>91</v>
      </c>
      <c r="O438" s="64" t="s">
        <v>85</v>
      </c>
      <c r="P438" s="129" t="str" cm="1">
        <f t="array" ref="P438">_xlfn.TEXTJOIN(", ", TRUE, IF('HABILITADOS Y RECHAZADOS LOTE 1'!$Q438:$AN438="SI", 'HABILITADOS Y RECHAZADOS LOTE 1'!$Q$2:$AN$2, ""))</f>
        <v>Carnes Frescas (Refrigeradas o Congeladas), Huevos, Frutas frescas, Lácteos no fermentados, Verduras, hortalizas y derivados</v>
      </c>
      <c r="Q438" s="96" t="s">
        <v>1</v>
      </c>
      <c r="R438" s="96" t="s">
        <v>2</v>
      </c>
      <c r="S438" s="96" t="s">
        <v>1</v>
      </c>
      <c r="T438" s="96" t="s">
        <v>2</v>
      </c>
      <c r="U438" s="96" t="s">
        <v>1</v>
      </c>
      <c r="V438" s="96" t="s">
        <v>1</v>
      </c>
      <c r="W438" s="96" t="s">
        <v>1</v>
      </c>
      <c r="X438" s="96" t="s">
        <v>1</v>
      </c>
      <c r="Y438" s="96" t="s">
        <v>1</v>
      </c>
      <c r="Z438" s="96" t="s">
        <v>1</v>
      </c>
      <c r="AA438" s="96" t="s">
        <v>2</v>
      </c>
      <c r="AB438" s="96" t="s">
        <v>1</v>
      </c>
      <c r="AC438" s="96" t="s">
        <v>1</v>
      </c>
      <c r="AD438" s="96" t="s">
        <v>1</v>
      </c>
      <c r="AE438" s="96" t="s">
        <v>1</v>
      </c>
      <c r="AF438" s="96" t="s">
        <v>1</v>
      </c>
      <c r="AG438" s="96" t="s">
        <v>2</v>
      </c>
      <c r="AH438" s="96" t="s">
        <v>1</v>
      </c>
      <c r="AI438" s="96" t="s">
        <v>1</v>
      </c>
      <c r="AJ438" s="96" t="s">
        <v>1</v>
      </c>
      <c r="AK438" s="96" t="s">
        <v>1</v>
      </c>
      <c r="AL438" s="112" t="s">
        <v>1</v>
      </c>
      <c r="AM438" s="96" t="s">
        <v>2</v>
      </c>
      <c r="AN438" s="96" t="s">
        <v>1</v>
      </c>
      <c r="AO438" s="96" t="s">
        <v>1</v>
      </c>
      <c r="AP438" s="96" t="s">
        <v>2</v>
      </c>
      <c r="AQ438" s="96" t="s">
        <v>1</v>
      </c>
      <c r="AR438" s="96" t="s">
        <v>1</v>
      </c>
      <c r="AS438" s="96" t="s">
        <v>1</v>
      </c>
      <c r="AT438" s="96" t="s">
        <v>1</v>
      </c>
      <c r="AU438" s="96" t="s">
        <v>1</v>
      </c>
      <c r="AV438" s="96" t="s">
        <v>1</v>
      </c>
      <c r="AW438" s="96" t="s">
        <v>92</v>
      </c>
      <c r="AX438" s="98">
        <v>0</v>
      </c>
      <c r="AY438" s="98">
        <v>0</v>
      </c>
      <c r="AZ438" s="98">
        <v>0</v>
      </c>
      <c r="BA438" s="98">
        <v>0</v>
      </c>
      <c r="BB438" s="98">
        <v>0</v>
      </c>
      <c r="BC438" s="98">
        <v>0</v>
      </c>
      <c r="BD438" s="98">
        <v>0</v>
      </c>
      <c r="BE438" s="98">
        <v>1</v>
      </c>
      <c r="BF438" s="98">
        <v>0</v>
      </c>
      <c r="BG438" s="98">
        <v>0</v>
      </c>
      <c r="BH438" s="98">
        <v>0</v>
      </c>
      <c r="BI438" s="98" cm="1">
        <f t="array" ref="BI438">SUM(IF('HABILITADOS Y RECHAZADOS LOTE 1'!$AX438:$BH438&lt;&gt;"", 'HABILITADOS Y RECHAZADOS LOTE 1'!$AX438:$BH438, 0))</f>
        <v>1</v>
      </c>
      <c r="BJ438" s="98" t="s">
        <v>469</v>
      </c>
      <c r="BK438" s="98" t="s">
        <v>85</v>
      </c>
      <c r="BL438" s="63" t="s">
        <v>85</v>
      </c>
    </row>
    <row r="439" spans="1:64" s="52" customFormat="1" ht="71.25" hidden="1" customHeight="1">
      <c r="A439" s="108">
        <v>1437</v>
      </c>
      <c r="B439" s="139" t="s">
        <v>2021</v>
      </c>
      <c r="C439" s="142" t="s">
        <v>2022</v>
      </c>
      <c r="D439" s="133" t="s">
        <v>89</v>
      </c>
      <c r="E439" s="126" t="s">
        <v>2023</v>
      </c>
      <c r="F439" s="136" t="s">
        <v>78</v>
      </c>
      <c r="G439" s="136" t="s">
        <v>78</v>
      </c>
      <c r="H439" s="128" t="s">
        <v>91</v>
      </c>
      <c r="I439" s="134"/>
      <c r="J439" s="133" t="s">
        <v>2023</v>
      </c>
      <c r="K439" s="134"/>
      <c r="L439" s="64" t="s">
        <v>1</v>
      </c>
      <c r="M439" s="64" t="s">
        <v>85</v>
      </c>
      <c r="N439" s="128" t="s">
        <v>91</v>
      </c>
      <c r="O439" s="64" t="s">
        <v>85</v>
      </c>
      <c r="P439" s="129" t="str" cm="1">
        <f t="array" ref="P439">_xlfn.TEXTJOIN(", ", TRUE, IF('HABILITADOS Y RECHAZADOS LOTE 1'!$Q439:$AN439="SI", 'HABILITADOS Y RECHAZADOS LOTE 1'!$Q$2:$AN$2, ""))</f>
        <v>Carnes Frescas (Refrigeradas o Congeladas)</v>
      </c>
      <c r="Q439" s="96" t="s">
        <v>1</v>
      </c>
      <c r="R439" s="96" t="s">
        <v>2</v>
      </c>
      <c r="S439" s="96" t="s">
        <v>1</v>
      </c>
      <c r="T439" s="96" t="s">
        <v>1</v>
      </c>
      <c r="U439" s="96" t="s">
        <v>1</v>
      </c>
      <c r="V439" s="96" t="s">
        <v>1</v>
      </c>
      <c r="W439" s="96" t="s">
        <v>1</v>
      </c>
      <c r="X439" s="96" t="s">
        <v>1</v>
      </c>
      <c r="Y439" s="96" t="s">
        <v>1</v>
      </c>
      <c r="Z439" s="96" t="s">
        <v>1</v>
      </c>
      <c r="AA439" s="96" t="s">
        <v>1</v>
      </c>
      <c r="AB439" s="96" t="s">
        <v>1</v>
      </c>
      <c r="AC439" s="96" t="s">
        <v>1</v>
      </c>
      <c r="AD439" s="96" t="s">
        <v>1</v>
      </c>
      <c r="AE439" s="96" t="s">
        <v>1</v>
      </c>
      <c r="AF439" s="96" t="s">
        <v>1</v>
      </c>
      <c r="AG439" s="96" t="s">
        <v>1</v>
      </c>
      <c r="AH439" s="96" t="s">
        <v>1</v>
      </c>
      <c r="AI439" s="96" t="s">
        <v>1</v>
      </c>
      <c r="AJ439" s="96" t="s">
        <v>1</v>
      </c>
      <c r="AK439" s="96" t="s">
        <v>1</v>
      </c>
      <c r="AL439" s="96" t="s">
        <v>1</v>
      </c>
      <c r="AM439" s="96" t="s">
        <v>1</v>
      </c>
      <c r="AN439" s="96" t="s">
        <v>1</v>
      </c>
      <c r="AO439" s="96" t="s">
        <v>1</v>
      </c>
      <c r="AP439" s="96" t="s">
        <v>1</v>
      </c>
      <c r="AQ439" s="96" t="s">
        <v>1</v>
      </c>
      <c r="AR439" s="96" t="s">
        <v>1</v>
      </c>
      <c r="AS439" s="96" t="s">
        <v>1</v>
      </c>
      <c r="AT439" s="96" t="s">
        <v>1</v>
      </c>
      <c r="AU439" s="96" t="s">
        <v>2</v>
      </c>
      <c r="AV439" s="96" t="s">
        <v>1</v>
      </c>
      <c r="AW439" s="96" t="s">
        <v>92</v>
      </c>
      <c r="AX439" s="98">
        <v>0</v>
      </c>
      <c r="AY439" s="98">
        <v>0</v>
      </c>
      <c r="AZ439" s="98">
        <v>0</v>
      </c>
      <c r="BA439" s="98">
        <v>0</v>
      </c>
      <c r="BB439" s="98">
        <v>0</v>
      </c>
      <c r="BC439" s="98">
        <v>0</v>
      </c>
      <c r="BD439" s="98">
        <v>0</v>
      </c>
      <c r="BE439" s="98">
        <v>0</v>
      </c>
      <c r="BF439" s="98">
        <v>0</v>
      </c>
      <c r="BG439" s="98">
        <v>0.25</v>
      </c>
      <c r="BH439" s="98">
        <v>0</v>
      </c>
      <c r="BI439" s="98" cm="1">
        <f t="array" ref="BI439">SUM(IF('HABILITADOS Y RECHAZADOS LOTE 1'!$AX439:$BH439&lt;&gt;"", 'HABILITADOS Y RECHAZADOS LOTE 1'!$AX439:$BH439, 0))</f>
        <v>0.25</v>
      </c>
      <c r="BJ439" s="98" t="s">
        <v>299</v>
      </c>
      <c r="BK439" s="98" t="s">
        <v>85</v>
      </c>
      <c r="BL439" s="63" t="s">
        <v>85</v>
      </c>
    </row>
    <row r="440" spans="1:64" s="52" customFormat="1" ht="57" hidden="1" customHeight="1">
      <c r="A440" s="108">
        <v>1438</v>
      </c>
      <c r="B440" s="139" t="s">
        <v>2024</v>
      </c>
      <c r="C440" s="142" t="s">
        <v>2025</v>
      </c>
      <c r="D440" s="125" t="s">
        <v>224</v>
      </c>
      <c r="E440" s="126" t="s">
        <v>2026</v>
      </c>
      <c r="F440" s="136" t="s">
        <v>77</v>
      </c>
      <c r="G440" s="136" t="s">
        <v>77</v>
      </c>
      <c r="H440" s="128" t="s">
        <v>79</v>
      </c>
      <c r="I440" s="134" t="s">
        <v>1487</v>
      </c>
      <c r="J440" s="133" t="s">
        <v>2026</v>
      </c>
      <c r="K440" s="134" t="s">
        <v>2027</v>
      </c>
      <c r="L440" s="64"/>
      <c r="M440" s="64" t="s">
        <v>2</v>
      </c>
      <c r="N440" s="130" t="s">
        <v>91</v>
      </c>
      <c r="O440" s="64" t="s">
        <v>85</v>
      </c>
      <c r="P440" s="129" t="str" cm="1">
        <f t="array" ref="P440">_xlfn.TEXTJOIN(", ", TRUE, IF('HABILITADOS Y RECHAZADOS LOTE 1'!$Q440:$AN440="SI", 'HABILITADOS Y RECHAZADOS LOTE 1'!$Q$2:$AN$2, ""))</f>
        <v>Frutas frescas, Verduras, hortalizas y derivados</v>
      </c>
      <c r="Q440" s="96" t="s">
        <v>1</v>
      </c>
      <c r="R440" s="96" t="s">
        <v>1</v>
      </c>
      <c r="S440" s="96" t="s">
        <v>1</v>
      </c>
      <c r="T440" s="96" t="s">
        <v>1</v>
      </c>
      <c r="U440" s="96" t="s">
        <v>1</v>
      </c>
      <c r="V440" s="96" t="s">
        <v>1</v>
      </c>
      <c r="W440" s="96" t="s">
        <v>1</v>
      </c>
      <c r="X440" s="96" t="s">
        <v>1</v>
      </c>
      <c r="Y440" s="96" t="s">
        <v>1</v>
      </c>
      <c r="Z440" s="96" t="s">
        <v>1</v>
      </c>
      <c r="AA440" s="96" t="s">
        <v>2</v>
      </c>
      <c r="AB440" s="96" t="s">
        <v>1</v>
      </c>
      <c r="AC440" s="96" t="s">
        <v>1</v>
      </c>
      <c r="AD440" s="96" t="s">
        <v>1</v>
      </c>
      <c r="AE440" s="96" t="s">
        <v>1</v>
      </c>
      <c r="AF440" s="96" t="s">
        <v>1</v>
      </c>
      <c r="AG440" s="96" t="s">
        <v>1</v>
      </c>
      <c r="AH440" s="96" t="s">
        <v>1</v>
      </c>
      <c r="AI440" s="96" t="s">
        <v>1</v>
      </c>
      <c r="AJ440" s="96" t="s">
        <v>1</v>
      </c>
      <c r="AK440" s="96" t="s">
        <v>1</v>
      </c>
      <c r="AL440" s="112" t="s">
        <v>2028</v>
      </c>
      <c r="AM440" s="96" t="s">
        <v>2</v>
      </c>
      <c r="AN440" s="96" t="s">
        <v>1</v>
      </c>
      <c r="AO440" s="96" t="s">
        <v>1</v>
      </c>
      <c r="AP440" s="96" t="s">
        <v>1</v>
      </c>
      <c r="AQ440" s="96" t="s">
        <v>1</v>
      </c>
      <c r="AR440" s="96" t="s">
        <v>1</v>
      </c>
      <c r="AS440" s="96" t="s">
        <v>1</v>
      </c>
      <c r="AT440" s="96" t="s">
        <v>1</v>
      </c>
      <c r="AU440" s="96" t="s">
        <v>2</v>
      </c>
      <c r="AV440" s="96" t="s">
        <v>2</v>
      </c>
      <c r="AW440" s="96" t="s">
        <v>92</v>
      </c>
      <c r="AX440" s="98">
        <v>0</v>
      </c>
      <c r="AY440" s="98">
        <v>0</v>
      </c>
      <c r="AZ440" s="98">
        <v>0</v>
      </c>
      <c r="BA440" s="98">
        <v>0</v>
      </c>
      <c r="BB440" s="98">
        <v>0</v>
      </c>
      <c r="BC440" s="98">
        <v>0</v>
      </c>
      <c r="BD440" s="98">
        <v>0</v>
      </c>
      <c r="BE440" s="98">
        <v>0</v>
      </c>
      <c r="BF440" s="98">
        <v>0</v>
      </c>
      <c r="BG440" s="98">
        <v>0.25</v>
      </c>
      <c r="BH440" s="98">
        <v>10</v>
      </c>
      <c r="BI440" s="98" cm="1">
        <f t="array" ref="BI440">SUM(IF('HABILITADOS Y RECHAZADOS LOTE 1'!$AX440:$BH440&lt;&gt;"", 'HABILITADOS Y RECHAZADOS LOTE 1'!$AX440:$BH440, 0))</f>
        <v>10.25</v>
      </c>
      <c r="BJ440" s="98" t="s">
        <v>299</v>
      </c>
      <c r="BK440" s="98" t="s">
        <v>85</v>
      </c>
      <c r="BL440" s="63" t="s">
        <v>85</v>
      </c>
    </row>
    <row r="441" spans="1:64" s="52" customFormat="1" ht="42.75" customHeight="1">
      <c r="A441" s="108">
        <v>1439</v>
      </c>
      <c r="B441" s="139" t="s">
        <v>2029</v>
      </c>
      <c r="C441" s="142" t="s">
        <v>2030</v>
      </c>
      <c r="D441" s="133" t="s">
        <v>224</v>
      </c>
      <c r="E441" s="126" t="s">
        <v>2031</v>
      </c>
      <c r="F441" s="136" t="s">
        <v>78</v>
      </c>
      <c r="G441" s="136" t="s">
        <v>78</v>
      </c>
      <c r="H441" s="128" t="s">
        <v>91</v>
      </c>
      <c r="I441" s="134"/>
      <c r="J441" s="133" t="s">
        <v>2031</v>
      </c>
      <c r="K441" s="134"/>
      <c r="L441" s="64" t="s">
        <v>1</v>
      </c>
      <c r="M441" s="64" t="s">
        <v>85</v>
      </c>
      <c r="N441" s="128" t="s">
        <v>91</v>
      </c>
      <c r="O441" s="64" t="s">
        <v>85</v>
      </c>
      <c r="P441" s="129" t="str" cm="1">
        <f t="array" ref="P441">_xlfn.TEXTJOIN(", ", TRUE, IF('HABILITADOS Y RECHAZADOS LOTE 1'!$Q441:$AN441="SI",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441" s="96" t="s">
        <v>2</v>
      </c>
      <c r="R441" s="96" t="s">
        <v>2</v>
      </c>
      <c r="S441" s="96" t="s">
        <v>2</v>
      </c>
      <c r="T441" s="96" t="s">
        <v>2</v>
      </c>
      <c r="U441" s="96" t="s">
        <v>2</v>
      </c>
      <c r="V441" s="96" t="s">
        <v>2</v>
      </c>
      <c r="W441" s="96" t="s">
        <v>2</v>
      </c>
      <c r="X441" s="96" t="s">
        <v>2</v>
      </c>
      <c r="Y441" s="96" t="s">
        <v>2</v>
      </c>
      <c r="Z441" s="96" t="s">
        <v>2</v>
      </c>
      <c r="AA441" s="96" t="s">
        <v>2</v>
      </c>
      <c r="AB441" s="96" t="s">
        <v>2</v>
      </c>
      <c r="AC441" s="96" t="s">
        <v>2</v>
      </c>
      <c r="AD441" s="96" t="s">
        <v>2</v>
      </c>
      <c r="AE441" s="96" t="s">
        <v>2</v>
      </c>
      <c r="AF441" s="96" t="s">
        <v>2</v>
      </c>
      <c r="AG441" s="96" t="s">
        <v>2</v>
      </c>
      <c r="AH441" s="96" t="s">
        <v>2</v>
      </c>
      <c r="AI441" s="96" t="s">
        <v>2</v>
      </c>
      <c r="AJ441" s="96" t="s">
        <v>2</v>
      </c>
      <c r="AK441" s="96" t="s">
        <v>2</v>
      </c>
      <c r="AL441" s="96" t="s">
        <v>2</v>
      </c>
      <c r="AM441" s="96" t="s">
        <v>2</v>
      </c>
      <c r="AN441" s="96" t="s">
        <v>2</v>
      </c>
      <c r="AO441" s="96" t="s">
        <v>2</v>
      </c>
      <c r="AP441" s="96" t="s">
        <v>1</v>
      </c>
      <c r="AQ441" s="96" t="s">
        <v>1</v>
      </c>
      <c r="AR441" s="96" t="s">
        <v>1</v>
      </c>
      <c r="AS441" s="96" t="s">
        <v>1</v>
      </c>
      <c r="AT441" s="96" t="s">
        <v>2</v>
      </c>
      <c r="AU441" s="96" t="s">
        <v>2</v>
      </c>
      <c r="AV441" s="96" t="s">
        <v>2</v>
      </c>
      <c r="AW441" s="96" t="s">
        <v>92</v>
      </c>
      <c r="AX441" s="98">
        <v>6</v>
      </c>
      <c r="AY441" s="98">
        <v>0</v>
      </c>
      <c r="AZ441" s="98">
        <v>0</v>
      </c>
      <c r="BA441" s="98">
        <v>0</v>
      </c>
      <c r="BB441" s="98">
        <v>0</v>
      </c>
      <c r="BC441" s="98">
        <v>0</v>
      </c>
      <c r="BD441" s="98">
        <v>0</v>
      </c>
      <c r="BE441" s="98">
        <v>0</v>
      </c>
      <c r="BF441" s="98">
        <v>0.25</v>
      </c>
      <c r="BG441" s="98">
        <v>0.25</v>
      </c>
      <c r="BH441" s="98">
        <v>10</v>
      </c>
      <c r="BI441" s="98" cm="1">
        <f t="array" ref="BI441">SUM(IF('HABILITADOS Y RECHAZADOS LOTE 1'!$AX441:$BH441&lt;&gt;"", 'HABILITADOS Y RECHAZADOS LOTE 1'!$AX441:$BH441, 0))</f>
        <v>16.5</v>
      </c>
      <c r="BJ441" s="98" t="s">
        <v>299</v>
      </c>
      <c r="BK441" s="98" t="s">
        <v>85</v>
      </c>
      <c r="BL441" s="63" t="s">
        <v>85</v>
      </c>
    </row>
    <row r="442" spans="1:64" s="52" customFormat="1" ht="213.75" hidden="1" customHeight="1">
      <c r="A442" s="93">
        <v>1440</v>
      </c>
      <c r="B442" s="143" t="s">
        <v>2032</v>
      </c>
      <c r="C442" s="124" t="s">
        <v>2033</v>
      </c>
      <c r="D442" s="125" t="s">
        <v>224</v>
      </c>
      <c r="E442" s="126" t="s">
        <v>2034</v>
      </c>
      <c r="F442" s="127" t="s">
        <v>77</v>
      </c>
      <c r="G442" s="127" t="s">
        <v>78</v>
      </c>
      <c r="H442" s="128" t="s">
        <v>79</v>
      </c>
      <c r="I442" s="134" t="s">
        <v>97</v>
      </c>
      <c r="J442" s="133" t="s">
        <v>2035</v>
      </c>
      <c r="K442" s="129" t="s">
        <v>2036</v>
      </c>
      <c r="L442" s="64" t="s">
        <v>1</v>
      </c>
      <c r="M442" s="64" t="s">
        <v>2</v>
      </c>
      <c r="N442" s="130" t="s">
        <v>91</v>
      </c>
      <c r="O442" s="64" t="s">
        <v>85</v>
      </c>
      <c r="P442" s="129" t="str" cm="1">
        <f t="array" ref="P442">_xlfn.TEXTJOIN(", ", TRUE, IF('HABILITADOS Y RECHAZADOS LOTE 1'!$Q442:$AN442="SI", 'HABILITADOS Y RECHAZADOS LOTE 1'!$Q$2:$AN$2, ""))</f>
        <v>Alimentos nativos, Carnes Frescas (Refrigeradas o Congeladas), Huevos, Cereales y derivados, Especias y derivados, Sector defensa, Frutas frescas, Amasijos, Galletas, Productos de panificación, Grasas, aceites y derivados, Lácteos no fermentados, Quesos, Leguminosas y derivados, Verduras, hortalizas y derivados</v>
      </c>
      <c r="Q442" s="96" t="s">
        <v>2</v>
      </c>
      <c r="R442" s="96" t="s">
        <v>2</v>
      </c>
      <c r="S442" s="96" t="s">
        <v>1</v>
      </c>
      <c r="T442" s="96" t="s">
        <v>2</v>
      </c>
      <c r="U442" s="96" t="s">
        <v>2</v>
      </c>
      <c r="V442" s="96" t="s">
        <v>1</v>
      </c>
      <c r="W442" s="96" t="s">
        <v>1</v>
      </c>
      <c r="X442" s="96" t="s">
        <v>1</v>
      </c>
      <c r="Y442" s="96" t="s">
        <v>2</v>
      </c>
      <c r="Z442" s="96" t="s">
        <v>2</v>
      </c>
      <c r="AA442" s="96" t="s">
        <v>2</v>
      </c>
      <c r="AB442" s="96" t="s">
        <v>1</v>
      </c>
      <c r="AC442" s="96" t="s">
        <v>2</v>
      </c>
      <c r="AD442" s="96" t="s">
        <v>2</v>
      </c>
      <c r="AE442" s="96" t="s">
        <v>2</v>
      </c>
      <c r="AF442" s="96" t="s">
        <v>2</v>
      </c>
      <c r="AG442" s="96" t="s">
        <v>2</v>
      </c>
      <c r="AH442" s="96" t="s">
        <v>1</v>
      </c>
      <c r="AI442" s="96" t="s">
        <v>2</v>
      </c>
      <c r="AJ442" s="96" t="s">
        <v>2</v>
      </c>
      <c r="AK442" s="96" t="s">
        <v>1</v>
      </c>
      <c r="AL442" s="96" t="s">
        <v>1</v>
      </c>
      <c r="AM442" s="96" t="s">
        <v>2</v>
      </c>
      <c r="AN442" s="96" t="s">
        <v>1</v>
      </c>
      <c r="AO442" s="96" t="s">
        <v>1</v>
      </c>
      <c r="AP442" s="96" t="s">
        <v>1</v>
      </c>
      <c r="AQ442" s="96" t="s">
        <v>1</v>
      </c>
      <c r="AR442" s="96" t="s">
        <v>1</v>
      </c>
      <c r="AS442" s="96" t="s">
        <v>1</v>
      </c>
      <c r="AT442" s="96" t="s">
        <v>1</v>
      </c>
      <c r="AU442" s="96" t="s">
        <v>2</v>
      </c>
      <c r="AV442" s="96" t="s">
        <v>1</v>
      </c>
      <c r="AW442" s="96" t="s">
        <v>92</v>
      </c>
      <c r="AX442" s="98">
        <v>0</v>
      </c>
      <c r="AY442" s="98">
        <v>6</v>
      </c>
      <c r="AZ442" s="98">
        <v>0</v>
      </c>
      <c r="BA442" s="98">
        <v>0</v>
      </c>
      <c r="BB442" s="98">
        <v>0</v>
      </c>
      <c r="BC442" s="98">
        <v>10</v>
      </c>
      <c r="BD442" s="98">
        <v>0</v>
      </c>
      <c r="BE442" s="98">
        <v>0</v>
      </c>
      <c r="BF442" s="98">
        <v>0</v>
      </c>
      <c r="BG442" s="98">
        <v>0.25</v>
      </c>
      <c r="BH442" s="98">
        <v>10</v>
      </c>
      <c r="BI442" s="98" cm="1">
        <f t="array" ref="BI442">SUM(IF('HABILITADOS Y RECHAZADOS LOTE 1'!$AX442:$BH442&lt;&gt;"", 'HABILITADOS Y RECHAZADOS LOTE 1'!$AX442:$BH442, 0))</f>
        <v>26.25</v>
      </c>
      <c r="BJ442" s="98" t="s">
        <v>855</v>
      </c>
      <c r="BK442" s="98" t="s">
        <v>85</v>
      </c>
      <c r="BL442" s="63" t="s">
        <v>85</v>
      </c>
    </row>
    <row r="443" spans="1:64" s="52" customFormat="1" ht="56.25" hidden="1" customHeight="1">
      <c r="A443" s="93">
        <v>1441</v>
      </c>
      <c r="B443" s="143" t="s">
        <v>2037</v>
      </c>
      <c r="C443" s="142" t="s">
        <v>2038</v>
      </c>
      <c r="D443" s="127" t="s">
        <v>224</v>
      </c>
      <c r="E443" s="142" t="s">
        <v>2039</v>
      </c>
      <c r="F443" s="127"/>
      <c r="G443" s="127"/>
      <c r="H443" s="144" t="s">
        <v>83</v>
      </c>
      <c r="I443" s="134" t="s">
        <v>1182</v>
      </c>
      <c r="J443" s="133" t="s">
        <v>2040</v>
      </c>
      <c r="K443" s="143"/>
      <c r="L443" s="64"/>
      <c r="M443" s="64" t="s">
        <v>85</v>
      </c>
      <c r="N443" s="144" t="s">
        <v>83</v>
      </c>
      <c r="O443" s="134" t="s">
        <v>1182</v>
      </c>
      <c r="P443" s="64" t="s">
        <v>85</v>
      </c>
      <c r="Q443" s="96" t="s">
        <v>1</v>
      </c>
      <c r="R443" s="96" t="s">
        <v>1</v>
      </c>
      <c r="S443" s="96" t="s">
        <v>1</v>
      </c>
      <c r="T443" s="96" t="s">
        <v>1</v>
      </c>
      <c r="U443" s="96" t="s">
        <v>1</v>
      </c>
      <c r="V443" s="96" t="s">
        <v>1</v>
      </c>
      <c r="W443" s="96" t="s">
        <v>1</v>
      </c>
      <c r="X443" s="96" t="s">
        <v>1</v>
      </c>
      <c r="Y443" s="96" t="s">
        <v>1</v>
      </c>
      <c r="Z443" s="96" t="s">
        <v>1</v>
      </c>
      <c r="AA443" s="96" t="s">
        <v>1</v>
      </c>
      <c r="AB443" s="96" t="s">
        <v>1</v>
      </c>
      <c r="AC443" s="96" t="s">
        <v>1</v>
      </c>
      <c r="AD443" s="96" t="s">
        <v>1</v>
      </c>
      <c r="AE443" s="96" t="s">
        <v>1</v>
      </c>
      <c r="AF443" s="96" t="s">
        <v>1</v>
      </c>
      <c r="AG443" s="96" t="s">
        <v>1</v>
      </c>
      <c r="AH443" s="96" t="s">
        <v>1</v>
      </c>
      <c r="AI443" s="96" t="s">
        <v>1</v>
      </c>
      <c r="AJ443" s="96" t="s">
        <v>1</v>
      </c>
      <c r="AK443" s="96" t="s">
        <v>1</v>
      </c>
      <c r="AL443" s="96" t="s">
        <v>1</v>
      </c>
      <c r="AM443" s="96" t="s">
        <v>1</v>
      </c>
      <c r="AN443" s="96" t="s">
        <v>1</v>
      </c>
      <c r="AO443" s="96"/>
      <c r="AP443" s="96"/>
      <c r="AQ443" s="96"/>
      <c r="AR443" s="96"/>
      <c r="AS443" s="96"/>
      <c r="AT443" s="96"/>
      <c r="AU443" s="96"/>
      <c r="AV443" s="96"/>
      <c r="AW443" s="96" t="s">
        <v>650</v>
      </c>
      <c r="AX443" s="98"/>
      <c r="AY443" s="98"/>
      <c r="AZ443" s="98"/>
      <c r="BA443" s="98"/>
      <c r="BB443" s="98"/>
      <c r="BC443" s="98"/>
      <c r="BD443" s="98"/>
      <c r="BE443" s="98"/>
      <c r="BF443" s="98"/>
      <c r="BG443" s="98"/>
      <c r="BH443" s="98"/>
      <c r="BI443" s="98" cm="1">
        <f t="array" ref="BI443">SUM(IF('HABILITADOS Y RECHAZADOS LOTE 1'!$AX443:$BH443&lt;&gt;"", 'HABILITADOS Y RECHAZADOS LOTE 1'!$AX443:$BH443, 0))</f>
        <v>0</v>
      </c>
      <c r="BJ443" s="98" t="s">
        <v>784</v>
      </c>
      <c r="BK443" s="98" t="s">
        <v>85</v>
      </c>
      <c r="BL443" s="63" t="s">
        <v>85</v>
      </c>
    </row>
    <row r="444" spans="1:64" s="52" customFormat="1" ht="42.75" hidden="1" customHeight="1">
      <c r="A444" s="93">
        <v>1442</v>
      </c>
      <c r="B444" s="139" t="s">
        <v>1195</v>
      </c>
      <c r="C444" s="142" t="s">
        <v>2041</v>
      </c>
      <c r="D444" s="127" t="s">
        <v>224</v>
      </c>
      <c r="E444" s="142" t="s">
        <v>2042</v>
      </c>
      <c r="F444" s="127"/>
      <c r="G444" s="127"/>
      <c r="H444" s="144" t="s">
        <v>83</v>
      </c>
      <c r="I444" s="134" t="s">
        <v>1182</v>
      </c>
      <c r="J444" s="133" t="s">
        <v>2042</v>
      </c>
      <c r="K444" s="143"/>
      <c r="L444" s="64"/>
      <c r="M444" s="64" t="s">
        <v>85</v>
      </c>
      <c r="N444" s="144" t="s">
        <v>83</v>
      </c>
      <c r="O444" s="134" t="s">
        <v>1182</v>
      </c>
      <c r="P444" s="64" t="s">
        <v>85</v>
      </c>
      <c r="Q444" s="96" t="s">
        <v>1</v>
      </c>
      <c r="R444" s="96" t="s">
        <v>1</v>
      </c>
      <c r="S444" s="96" t="s">
        <v>1</v>
      </c>
      <c r="T444" s="96" t="s">
        <v>1</v>
      </c>
      <c r="U444" s="96" t="s">
        <v>1</v>
      </c>
      <c r="V444" s="96" t="s">
        <v>1</v>
      </c>
      <c r="W444" s="96" t="s">
        <v>1</v>
      </c>
      <c r="X444" s="96" t="s">
        <v>1</v>
      </c>
      <c r="Y444" s="96" t="s">
        <v>1</v>
      </c>
      <c r="Z444" s="96" t="s">
        <v>1</v>
      </c>
      <c r="AA444" s="96" t="s">
        <v>1</v>
      </c>
      <c r="AB444" s="96" t="s">
        <v>1</v>
      </c>
      <c r="AC444" s="96" t="s">
        <v>1</v>
      </c>
      <c r="AD444" s="96" t="s">
        <v>1</v>
      </c>
      <c r="AE444" s="96" t="s">
        <v>1</v>
      </c>
      <c r="AF444" s="96" t="s">
        <v>1</v>
      </c>
      <c r="AG444" s="96" t="s">
        <v>1</v>
      </c>
      <c r="AH444" s="96" t="s">
        <v>1</v>
      </c>
      <c r="AI444" s="96" t="s">
        <v>1</v>
      </c>
      <c r="AJ444" s="96" t="s">
        <v>1</v>
      </c>
      <c r="AK444" s="96" t="s">
        <v>1</v>
      </c>
      <c r="AL444" s="96" t="s">
        <v>1</v>
      </c>
      <c r="AM444" s="96" t="s">
        <v>1</v>
      </c>
      <c r="AN444" s="96" t="s">
        <v>1</v>
      </c>
      <c r="AO444" s="96"/>
      <c r="AP444" s="96"/>
      <c r="AQ444" s="96"/>
      <c r="AR444" s="96"/>
      <c r="AS444" s="96"/>
      <c r="AT444" s="96"/>
      <c r="AU444" s="96"/>
      <c r="AV444" s="96"/>
      <c r="AW444" s="96" t="s">
        <v>650</v>
      </c>
      <c r="AX444" s="98"/>
      <c r="AY444" s="98"/>
      <c r="AZ444" s="98"/>
      <c r="BA444" s="98"/>
      <c r="BB444" s="98"/>
      <c r="BC444" s="98"/>
      <c r="BD444" s="98"/>
      <c r="BE444" s="98"/>
      <c r="BF444" s="98"/>
      <c r="BG444" s="98"/>
      <c r="BH444" s="98"/>
      <c r="BI444" s="98" cm="1">
        <f t="array" ref="BI444">SUM(IF('HABILITADOS Y RECHAZADOS LOTE 1'!$AX444:$BH444&lt;&gt;"", 'HABILITADOS Y RECHAZADOS LOTE 1'!$AX444:$BH444, 0))</f>
        <v>0</v>
      </c>
      <c r="BJ444" s="98" t="s">
        <v>784</v>
      </c>
      <c r="BK444" s="98" t="s">
        <v>85</v>
      </c>
      <c r="BL444" s="63" t="s">
        <v>85</v>
      </c>
    </row>
    <row r="445" spans="1:64" s="52" customFormat="1" ht="85.5" hidden="1" customHeight="1">
      <c r="A445" s="108">
        <v>1443</v>
      </c>
      <c r="B445" s="139" t="s">
        <v>2043</v>
      </c>
      <c r="C445" s="124" t="s">
        <v>2044</v>
      </c>
      <c r="D445" s="125" t="s">
        <v>89</v>
      </c>
      <c r="E445" s="126" t="s">
        <v>2045</v>
      </c>
      <c r="F445" s="136" t="s">
        <v>77</v>
      </c>
      <c r="G445" s="136" t="s">
        <v>77</v>
      </c>
      <c r="H445" s="128" t="s">
        <v>79</v>
      </c>
      <c r="I445" s="134" t="s">
        <v>2046</v>
      </c>
      <c r="J445" s="133" t="s">
        <v>2045</v>
      </c>
      <c r="K445" s="134" t="s">
        <v>2047</v>
      </c>
      <c r="L445" s="64" t="s">
        <v>1</v>
      </c>
      <c r="M445" s="64" t="s">
        <v>2</v>
      </c>
      <c r="N445" s="130" t="s">
        <v>91</v>
      </c>
      <c r="O445" s="64" t="s">
        <v>85</v>
      </c>
      <c r="P445" s="129" t="str" cm="1">
        <f t="array" ref="P445">_xlfn.TEXTJOIN(", ", TRUE, IF('HABILITADOS Y RECHAZADOS LOTE 1'!$Q445:$AN445="SI", 'HABILITADOS Y RECHAZADOS LOTE 1'!$Q$2:$AN$2, ""))</f>
        <v>Huevos, Cereales y derivados, Alimentos manufacturados, Sector defensa, Frutas frescas, Fruta procesada, Grasas, aceites y derivados, Quesos, Productos azucarados, Bebidas</v>
      </c>
      <c r="Q445" s="96" t="s">
        <v>1</v>
      </c>
      <c r="R445" s="96" t="s">
        <v>1</v>
      </c>
      <c r="S445" s="96" t="s">
        <v>1</v>
      </c>
      <c r="T445" s="96" t="s">
        <v>2</v>
      </c>
      <c r="U445" s="96" t="s">
        <v>2</v>
      </c>
      <c r="V445" s="96" t="s">
        <v>2</v>
      </c>
      <c r="W445" s="96" t="s">
        <v>1</v>
      </c>
      <c r="X445" s="96" t="s">
        <v>1</v>
      </c>
      <c r="Y445" s="96" t="s">
        <v>1</v>
      </c>
      <c r="Z445" s="96" t="s">
        <v>2</v>
      </c>
      <c r="AA445" s="96" t="s">
        <v>2</v>
      </c>
      <c r="AB445" s="96" t="s">
        <v>2</v>
      </c>
      <c r="AC445" s="96" t="s">
        <v>1</v>
      </c>
      <c r="AD445" s="96" t="s">
        <v>1</v>
      </c>
      <c r="AE445" s="96" t="s">
        <v>1</v>
      </c>
      <c r="AF445" s="96" t="s">
        <v>2</v>
      </c>
      <c r="AG445" s="96" t="s">
        <v>1</v>
      </c>
      <c r="AH445" s="96" t="s">
        <v>1</v>
      </c>
      <c r="AI445" s="96" t="s">
        <v>2</v>
      </c>
      <c r="AJ445" s="96" t="s">
        <v>1</v>
      </c>
      <c r="AK445" s="96" t="s">
        <v>1</v>
      </c>
      <c r="AL445" s="96" t="s">
        <v>2</v>
      </c>
      <c r="AM445" s="96" t="s">
        <v>1</v>
      </c>
      <c r="AN445" s="96" t="s">
        <v>2</v>
      </c>
      <c r="AO445" s="96" t="s">
        <v>1</v>
      </c>
      <c r="AP445" s="96" t="s">
        <v>1</v>
      </c>
      <c r="AQ445" s="96" t="s">
        <v>1</v>
      </c>
      <c r="AR445" s="96" t="s">
        <v>1</v>
      </c>
      <c r="AS445" s="96" t="s">
        <v>1</v>
      </c>
      <c r="AT445" s="96" t="s">
        <v>1</v>
      </c>
      <c r="AU445" s="96" t="s">
        <v>1</v>
      </c>
      <c r="AV445" s="96" t="s">
        <v>1</v>
      </c>
      <c r="AW445" s="96" t="s">
        <v>99</v>
      </c>
      <c r="AX445" s="98">
        <v>0</v>
      </c>
      <c r="AY445" s="98">
        <v>0</v>
      </c>
      <c r="AZ445" s="98">
        <v>0</v>
      </c>
      <c r="BA445" s="98">
        <v>0</v>
      </c>
      <c r="BB445" s="98">
        <v>0</v>
      </c>
      <c r="BC445" s="98">
        <v>0</v>
      </c>
      <c r="BD445" s="98">
        <v>0</v>
      </c>
      <c r="BE445" s="98">
        <v>0</v>
      </c>
      <c r="BF445" s="98">
        <v>0</v>
      </c>
      <c r="BG445" s="98">
        <v>0.25</v>
      </c>
      <c r="BH445" s="98">
        <v>0</v>
      </c>
      <c r="BI445" s="98" cm="1">
        <f t="array" ref="BI445">SUM(IF('HABILITADOS Y RECHAZADOS LOTE 1'!$AX445:$BH445&lt;&gt;"", 'HABILITADOS Y RECHAZADOS LOTE 1'!$AX445:$BH445, 0))</f>
        <v>0.25</v>
      </c>
      <c r="BJ445" s="98" t="s">
        <v>1483</v>
      </c>
      <c r="BK445" s="98" t="s">
        <v>85</v>
      </c>
      <c r="BL445" s="63" t="s">
        <v>85</v>
      </c>
    </row>
    <row r="446" spans="1:64" s="52" customFormat="1" ht="71.25" hidden="1" customHeight="1">
      <c r="A446" s="93">
        <v>1444</v>
      </c>
      <c r="B446" s="131" t="s">
        <v>2048</v>
      </c>
      <c r="C446" s="124" t="s">
        <v>2049</v>
      </c>
      <c r="D446" s="125" t="s">
        <v>75</v>
      </c>
      <c r="E446" s="126" t="s">
        <v>2050</v>
      </c>
      <c r="F446" s="127" t="s">
        <v>77</v>
      </c>
      <c r="G446" s="127" t="s">
        <v>78</v>
      </c>
      <c r="H446" s="128" t="s">
        <v>79</v>
      </c>
      <c r="I446" s="129" t="s">
        <v>2051</v>
      </c>
      <c r="J446" s="64" t="s">
        <v>2052</v>
      </c>
      <c r="K446" s="129" t="s">
        <v>2053</v>
      </c>
      <c r="L446" s="64" t="s">
        <v>1</v>
      </c>
      <c r="M446" s="64" t="s">
        <v>2</v>
      </c>
      <c r="N446" s="130" t="s">
        <v>91</v>
      </c>
      <c r="O446" s="64" t="s">
        <v>85</v>
      </c>
      <c r="P446" s="129" t="str" cm="1">
        <f t="array" ref="P446">_xlfn.TEXTJOIN(", ", TRUE, IF('HABILITADOS Y RECHAZADOS LOTE 1'!$Q446:$AN446="SI", 'HABILITADOS Y RECHAZADOS LOTE 1'!$Q$2:$AN$2, ""))</f>
        <v>Verduras, hortalizas y derivados</v>
      </c>
      <c r="Q446" s="96" t="s">
        <v>1</v>
      </c>
      <c r="R446" s="96" t="s">
        <v>1</v>
      </c>
      <c r="S446" s="96" t="s">
        <v>1</v>
      </c>
      <c r="T446" s="96" t="s">
        <v>1</v>
      </c>
      <c r="U446" s="96" t="s">
        <v>1</v>
      </c>
      <c r="V446" s="96" t="s">
        <v>1</v>
      </c>
      <c r="W446" s="96" t="s">
        <v>1</v>
      </c>
      <c r="X446" s="96" t="s">
        <v>1</v>
      </c>
      <c r="Y446" s="96" t="s">
        <v>1</v>
      </c>
      <c r="Z446" s="96" t="s">
        <v>1</v>
      </c>
      <c r="AA446" s="96" t="s">
        <v>1</v>
      </c>
      <c r="AB446" s="96" t="s">
        <v>1</v>
      </c>
      <c r="AC446" s="96" t="s">
        <v>1</v>
      </c>
      <c r="AD446" s="96" t="s">
        <v>1</v>
      </c>
      <c r="AE446" s="96" t="s">
        <v>1</v>
      </c>
      <c r="AF446" s="96" t="s">
        <v>1</v>
      </c>
      <c r="AG446" s="96" t="s">
        <v>1</v>
      </c>
      <c r="AH446" s="96" t="s">
        <v>1</v>
      </c>
      <c r="AI446" s="96" t="s">
        <v>1</v>
      </c>
      <c r="AJ446" s="96" t="s">
        <v>1</v>
      </c>
      <c r="AK446" s="96" t="s">
        <v>1</v>
      </c>
      <c r="AL446" s="96" t="s">
        <v>1</v>
      </c>
      <c r="AM446" s="96" t="s">
        <v>2</v>
      </c>
      <c r="AN446" s="96" t="s">
        <v>1</v>
      </c>
      <c r="AO446" s="96" t="s">
        <v>1</v>
      </c>
      <c r="AP446" s="96" t="s">
        <v>1</v>
      </c>
      <c r="AQ446" s="96" t="s">
        <v>1</v>
      </c>
      <c r="AR446" s="96" t="s">
        <v>1</v>
      </c>
      <c r="AS446" s="96" t="s">
        <v>1</v>
      </c>
      <c r="AT446" s="96" t="s">
        <v>1</v>
      </c>
      <c r="AU446" s="96" t="s">
        <v>2</v>
      </c>
      <c r="AV446" s="96" t="s">
        <v>1</v>
      </c>
      <c r="AW446" s="96" t="s">
        <v>92</v>
      </c>
      <c r="AX446" s="98">
        <v>0</v>
      </c>
      <c r="AY446" s="98">
        <v>6</v>
      </c>
      <c r="AZ446" s="98">
        <v>0</v>
      </c>
      <c r="BA446" s="98">
        <v>0</v>
      </c>
      <c r="BB446" s="98">
        <v>0</v>
      </c>
      <c r="BC446" s="98">
        <v>0</v>
      </c>
      <c r="BD446" s="98">
        <v>0</v>
      </c>
      <c r="BE446" s="98">
        <v>0</v>
      </c>
      <c r="BF446" s="98">
        <v>0</v>
      </c>
      <c r="BG446" s="98">
        <v>0.25</v>
      </c>
      <c r="BH446" s="98">
        <v>10</v>
      </c>
      <c r="BI446" s="98" cm="1">
        <f t="array" ref="BI446">SUM(IF('HABILITADOS Y RECHAZADOS LOTE 1'!$AX446:$BH446&lt;&gt;"", 'HABILITADOS Y RECHAZADOS LOTE 1'!$AX446:$BH446, 0))</f>
        <v>16.25</v>
      </c>
      <c r="BJ446" s="98" t="s">
        <v>216</v>
      </c>
      <c r="BK446" s="98" t="s">
        <v>85</v>
      </c>
      <c r="BL446" s="63" t="s">
        <v>85</v>
      </c>
    </row>
    <row r="447" spans="1:64" s="52" customFormat="1" ht="99.75" hidden="1" customHeight="1">
      <c r="A447" s="93">
        <v>1445</v>
      </c>
      <c r="B447" s="139" t="s">
        <v>1195</v>
      </c>
      <c r="C447" s="142" t="s">
        <v>2054</v>
      </c>
      <c r="D447" s="127" t="s">
        <v>89</v>
      </c>
      <c r="E447" s="142" t="s">
        <v>2055</v>
      </c>
      <c r="F447" s="127"/>
      <c r="G447" s="127"/>
      <c r="H447" s="144" t="s">
        <v>83</v>
      </c>
      <c r="I447" s="134" t="s">
        <v>1182</v>
      </c>
      <c r="J447" s="133" t="s">
        <v>2055</v>
      </c>
      <c r="K447" s="143"/>
      <c r="L447" s="64"/>
      <c r="M447" s="64" t="s">
        <v>85</v>
      </c>
      <c r="N447" s="144" t="s">
        <v>83</v>
      </c>
      <c r="O447" s="134" t="s">
        <v>1182</v>
      </c>
      <c r="P447" s="64" t="s">
        <v>85</v>
      </c>
      <c r="Q447" s="96" t="s">
        <v>1</v>
      </c>
      <c r="R447" s="96" t="s">
        <v>1</v>
      </c>
      <c r="S447" s="96" t="s">
        <v>1</v>
      </c>
      <c r="T447" s="96" t="s">
        <v>1</v>
      </c>
      <c r="U447" s="96" t="s">
        <v>1</v>
      </c>
      <c r="V447" s="96" t="s">
        <v>1</v>
      </c>
      <c r="W447" s="96" t="s">
        <v>1</v>
      </c>
      <c r="X447" s="96" t="s">
        <v>1</v>
      </c>
      <c r="Y447" s="96" t="s">
        <v>1</v>
      </c>
      <c r="Z447" s="96" t="s">
        <v>1</v>
      </c>
      <c r="AA447" s="96" t="s">
        <v>1</v>
      </c>
      <c r="AB447" s="96" t="s">
        <v>1</v>
      </c>
      <c r="AC447" s="96" t="s">
        <v>1</v>
      </c>
      <c r="AD447" s="96" t="s">
        <v>1</v>
      </c>
      <c r="AE447" s="96" t="s">
        <v>1</v>
      </c>
      <c r="AF447" s="96" t="s">
        <v>1</v>
      </c>
      <c r="AG447" s="96" t="s">
        <v>1</v>
      </c>
      <c r="AH447" s="96" t="s">
        <v>1</v>
      </c>
      <c r="AI447" s="96" t="s">
        <v>1</v>
      </c>
      <c r="AJ447" s="96" t="s">
        <v>1</v>
      </c>
      <c r="AK447" s="96" t="s">
        <v>1</v>
      </c>
      <c r="AL447" s="96" t="s">
        <v>1</v>
      </c>
      <c r="AM447" s="96" t="s">
        <v>1</v>
      </c>
      <c r="AN447" s="96" t="s">
        <v>1</v>
      </c>
      <c r="AO447" s="96"/>
      <c r="AP447" s="96"/>
      <c r="AQ447" s="96"/>
      <c r="AR447" s="96"/>
      <c r="AS447" s="96"/>
      <c r="AT447" s="96"/>
      <c r="AU447" s="96"/>
      <c r="AV447" s="96"/>
      <c r="AW447" s="96" t="s">
        <v>650</v>
      </c>
      <c r="AX447" s="98"/>
      <c r="AY447" s="98"/>
      <c r="AZ447" s="98"/>
      <c r="BA447" s="98"/>
      <c r="BB447" s="98"/>
      <c r="BC447" s="98"/>
      <c r="BD447" s="98"/>
      <c r="BE447" s="98"/>
      <c r="BF447" s="98"/>
      <c r="BG447" s="98"/>
      <c r="BH447" s="98"/>
      <c r="BI447" s="98" cm="1">
        <f t="array" ref="BI447">SUM(IF('HABILITADOS Y RECHAZADOS LOTE 1'!$AX447:$BH447&lt;&gt;"", 'HABILITADOS Y RECHAZADOS LOTE 1'!$AX447:$BH447, 0))</f>
        <v>0</v>
      </c>
      <c r="BJ447" s="98" t="s">
        <v>784</v>
      </c>
      <c r="BK447" s="98" t="s">
        <v>85</v>
      </c>
      <c r="BL447" s="63" t="s">
        <v>85</v>
      </c>
    </row>
    <row r="448" spans="1:64" s="52" customFormat="1" ht="28.5" hidden="1" customHeight="1">
      <c r="A448" s="108">
        <v>1446</v>
      </c>
      <c r="B448" s="139" t="s">
        <v>2056</v>
      </c>
      <c r="C448" s="142" t="s">
        <v>2057</v>
      </c>
      <c r="D448" s="133" t="s">
        <v>224</v>
      </c>
      <c r="E448" s="126" t="s">
        <v>2058</v>
      </c>
      <c r="F448" s="136" t="s">
        <v>77</v>
      </c>
      <c r="G448" s="136" t="s">
        <v>1176</v>
      </c>
      <c r="H448" s="128" t="s">
        <v>79</v>
      </c>
      <c r="I448" s="134" t="s">
        <v>2059</v>
      </c>
      <c r="J448" s="133" t="s">
        <v>2058</v>
      </c>
      <c r="K448" s="134" t="s">
        <v>2060</v>
      </c>
      <c r="L448" s="64"/>
      <c r="M448" s="64" t="s">
        <v>2</v>
      </c>
      <c r="N448" s="130" t="s">
        <v>91</v>
      </c>
      <c r="O448" s="64" t="s">
        <v>85</v>
      </c>
      <c r="P448" s="129" t="str" cm="1">
        <f t="array" ref="P448">_xlfn.TEXTJOIN(", ", TRUE, IF('HABILITADOS Y RECHAZADOS LOTE 1'!$Q448:$AN448="SI", 'HABILITADOS Y RECHAZADOS LOTE 1'!$Q$2:$AN$2, ""))</f>
        <v>Productos azucarados</v>
      </c>
      <c r="Q448" s="96" t="s">
        <v>1</v>
      </c>
      <c r="R448" s="96" t="s">
        <v>1</v>
      </c>
      <c r="S448" s="96" t="s">
        <v>1</v>
      </c>
      <c r="T448" s="96" t="s">
        <v>1</v>
      </c>
      <c r="U448" s="96" t="s">
        <v>1</v>
      </c>
      <c r="V448" s="96" t="s">
        <v>1</v>
      </c>
      <c r="W448" s="96" t="s">
        <v>1</v>
      </c>
      <c r="X448" s="96" t="s">
        <v>1</v>
      </c>
      <c r="Y448" s="96" t="s">
        <v>1</v>
      </c>
      <c r="Z448" s="96" t="s">
        <v>1</v>
      </c>
      <c r="AA448" s="96" t="s">
        <v>1</v>
      </c>
      <c r="AB448" s="96" t="s">
        <v>1</v>
      </c>
      <c r="AC448" s="96" t="s">
        <v>1</v>
      </c>
      <c r="AD448" s="96" t="s">
        <v>1</v>
      </c>
      <c r="AE448" s="96" t="s">
        <v>1</v>
      </c>
      <c r="AF448" s="96" t="s">
        <v>1</v>
      </c>
      <c r="AG448" s="96" t="s">
        <v>1</v>
      </c>
      <c r="AH448" s="96" t="s">
        <v>1</v>
      </c>
      <c r="AI448" s="96" t="s">
        <v>1</v>
      </c>
      <c r="AJ448" s="96" t="s">
        <v>1</v>
      </c>
      <c r="AK448" s="96" t="s">
        <v>1</v>
      </c>
      <c r="AL448" s="96" t="s">
        <v>2</v>
      </c>
      <c r="AM448" s="96" t="s">
        <v>1</v>
      </c>
      <c r="AN448" s="96" t="s">
        <v>1</v>
      </c>
      <c r="AO448" s="96" t="s">
        <v>1</v>
      </c>
      <c r="AP448" s="96" t="s">
        <v>1</v>
      </c>
      <c r="AQ448" s="96" t="s">
        <v>1</v>
      </c>
      <c r="AR448" s="96" t="s">
        <v>1</v>
      </c>
      <c r="AS448" s="96" t="s">
        <v>1</v>
      </c>
      <c r="AT448" s="96" t="s">
        <v>1</v>
      </c>
      <c r="AU448" s="96" t="s">
        <v>1</v>
      </c>
      <c r="AV448" s="96" t="s">
        <v>1</v>
      </c>
      <c r="AW448" s="96" t="s">
        <v>92</v>
      </c>
      <c r="AX448" s="98">
        <v>0</v>
      </c>
      <c r="AY448" s="98">
        <v>0</v>
      </c>
      <c r="AZ448" s="98">
        <v>0</v>
      </c>
      <c r="BA448" s="98">
        <v>0</v>
      </c>
      <c r="BB448" s="98">
        <v>0</v>
      </c>
      <c r="BC448" s="98">
        <v>0</v>
      </c>
      <c r="BD448" s="98">
        <v>0</v>
      </c>
      <c r="BE448" s="98">
        <v>0</v>
      </c>
      <c r="BF448" s="98">
        <v>0</v>
      </c>
      <c r="BG448" s="98">
        <v>0.25</v>
      </c>
      <c r="BH448" s="98">
        <v>10</v>
      </c>
      <c r="BI448" s="98" cm="1">
        <f t="array" ref="BI448">SUM(IF('HABILITADOS Y RECHAZADOS LOTE 1'!$AX448:$BH448&lt;&gt;"", 'HABILITADOS Y RECHAZADOS LOTE 1'!$AX448:$BH448, 0))</f>
        <v>10.25</v>
      </c>
      <c r="BJ448" s="98" t="s">
        <v>112</v>
      </c>
      <c r="BK448" s="98" t="s">
        <v>85</v>
      </c>
      <c r="BL448" s="63" t="s">
        <v>85</v>
      </c>
    </row>
    <row r="449" spans="1:64" s="52" customFormat="1" ht="85.5" hidden="1" customHeight="1">
      <c r="A449" s="93">
        <v>1447</v>
      </c>
      <c r="B449" s="131" t="s">
        <v>2061</v>
      </c>
      <c r="C449" s="124" t="s">
        <v>2062</v>
      </c>
      <c r="D449" s="125" t="s">
        <v>224</v>
      </c>
      <c r="E449" s="126" t="s">
        <v>2063</v>
      </c>
      <c r="F449" s="127" t="s">
        <v>77</v>
      </c>
      <c r="G449" s="127" t="s">
        <v>77</v>
      </c>
      <c r="H449" s="128" t="s">
        <v>79</v>
      </c>
      <c r="I449" s="129" t="s">
        <v>2064</v>
      </c>
      <c r="J449" s="64" t="s">
        <v>2063</v>
      </c>
      <c r="K449" s="129" t="s">
        <v>2065</v>
      </c>
      <c r="L449" s="64" t="s">
        <v>1</v>
      </c>
      <c r="M449" s="64" t="s">
        <v>2</v>
      </c>
      <c r="N449" s="130" t="s">
        <v>91</v>
      </c>
      <c r="O449" s="64" t="s">
        <v>85</v>
      </c>
      <c r="P449" s="129" t="str" cm="1">
        <f t="array" ref="P449">_xlfn.TEXTJOIN(", ", TRUE, IF('HABILITADOS Y RECHAZADOS LOTE 1'!$Q449:$AN449="SI", 'HABILITADOS Y RECHAZADOS LOTE 1'!$Q$2:$AN$2, ""))</f>
        <v>Huevos, Frutas frescas, Grasas, aceites y derivados, Quesos, Verduras, hortalizas y derivados</v>
      </c>
      <c r="Q449" s="96"/>
      <c r="R449" s="96"/>
      <c r="S449" s="96"/>
      <c r="T449" s="96" t="s">
        <v>2</v>
      </c>
      <c r="U449" s="96"/>
      <c r="V449" s="96"/>
      <c r="W449" s="96"/>
      <c r="X449" s="96"/>
      <c r="Y449" s="96"/>
      <c r="Z449" s="96"/>
      <c r="AA449" s="96" t="s">
        <v>2</v>
      </c>
      <c r="AB449" s="96"/>
      <c r="AC449" s="96"/>
      <c r="AD449" s="96"/>
      <c r="AE449" s="96"/>
      <c r="AF449" s="96" t="s">
        <v>2</v>
      </c>
      <c r="AG449" s="96"/>
      <c r="AH449" s="96"/>
      <c r="AI449" s="96" t="s">
        <v>2</v>
      </c>
      <c r="AJ449" s="96"/>
      <c r="AK449" s="96"/>
      <c r="AL449" s="96"/>
      <c r="AM449" s="96" t="s">
        <v>2</v>
      </c>
      <c r="AN449" s="96"/>
      <c r="AO449" s="96" t="s">
        <v>1</v>
      </c>
      <c r="AP449" s="96" t="s">
        <v>1</v>
      </c>
      <c r="AQ449" s="96" t="s">
        <v>1</v>
      </c>
      <c r="AR449" s="96" t="s">
        <v>2</v>
      </c>
      <c r="AS449" s="96" t="s">
        <v>1</v>
      </c>
      <c r="AT449" s="96" t="s">
        <v>1</v>
      </c>
      <c r="AU449" s="96" t="s">
        <v>2</v>
      </c>
      <c r="AV449" s="96" t="s">
        <v>1</v>
      </c>
      <c r="AW449" s="96" t="s">
        <v>99</v>
      </c>
      <c r="AX449" s="98">
        <v>10</v>
      </c>
      <c r="AY449" s="98">
        <v>6</v>
      </c>
      <c r="AZ449" s="98">
        <v>0</v>
      </c>
      <c r="BA449" s="98">
        <v>0</v>
      </c>
      <c r="BB449" s="98">
        <v>0</v>
      </c>
      <c r="BC449" s="98">
        <v>0</v>
      </c>
      <c r="BD449" s="98">
        <v>0</v>
      </c>
      <c r="BE449" s="98">
        <v>0</v>
      </c>
      <c r="BF449" s="98">
        <v>0</v>
      </c>
      <c r="BG449" s="98">
        <v>0.25</v>
      </c>
      <c r="BH449" s="98">
        <v>0</v>
      </c>
      <c r="BI449" s="98" cm="1">
        <f t="array" ref="BI449">SUM(IF('HABILITADOS Y RECHAZADOS LOTE 1'!$AX449:$BH449&lt;&gt;"", 'HABILITADOS Y RECHAZADOS LOTE 1'!$AX449:$BH449, 0))</f>
        <v>16.25</v>
      </c>
      <c r="BJ449" s="98" t="s">
        <v>195</v>
      </c>
      <c r="BK449" s="98" t="s">
        <v>85</v>
      </c>
      <c r="BL449" s="63" t="s">
        <v>85</v>
      </c>
    </row>
    <row r="450" spans="1:64" ht="42.75" hidden="1" customHeight="1">
      <c r="A450" s="105">
        <v>1448</v>
      </c>
      <c r="B450" s="123" t="s">
        <v>1214</v>
      </c>
      <c r="C450" s="124" t="s">
        <v>2066</v>
      </c>
      <c r="D450" s="125" t="s">
        <v>2067</v>
      </c>
      <c r="E450" s="126" t="s">
        <v>2068</v>
      </c>
      <c r="F450" s="136"/>
      <c r="G450" s="136"/>
      <c r="H450" s="144" t="s">
        <v>83</v>
      </c>
      <c r="I450" s="134" t="s">
        <v>2069</v>
      </c>
      <c r="J450" s="125" t="s">
        <v>2068</v>
      </c>
      <c r="K450" s="141"/>
      <c r="L450" s="125" t="s">
        <v>1</v>
      </c>
      <c r="M450" s="125" t="s">
        <v>85</v>
      </c>
      <c r="N450" s="144" t="s">
        <v>83</v>
      </c>
      <c r="O450" s="134" t="s">
        <v>2069</v>
      </c>
      <c r="P450" s="125" t="s">
        <v>85</v>
      </c>
      <c r="Q450" s="94" t="s">
        <v>1</v>
      </c>
      <c r="R450" s="94" t="s">
        <v>1</v>
      </c>
      <c r="S450" s="94" t="s">
        <v>1</v>
      </c>
      <c r="T450" s="94" t="s">
        <v>1</v>
      </c>
      <c r="U450" s="94" t="s">
        <v>1</v>
      </c>
      <c r="V450" s="94" t="s">
        <v>1</v>
      </c>
      <c r="W450" s="94" t="s">
        <v>1</v>
      </c>
      <c r="X450" s="94" t="s">
        <v>1</v>
      </c>
      <c r="Y450" s="94" t="s">
        <v>1</v>
      </c>
      <c r="Z450" s="94" t="s">
        <v>1</v>
      </c>
      <c r="AA450" s="94" t="s">
        <v>1</v>
      </c>
      <c r="AB450" s="94" t="s">
        <v>1</v>
      </c>
      <c r="AC450" s="94" t="s">
        <v>1</v>
      </c>
      <c r="AD450" s="94" t="s">
        <v>1</v>
      </c>
      <c r="AE450" s="94" t="s">
        <v>1</v>
      </c>
      <c r="AF450" s="94" t="s">
        <v>1</v>
      </c>
      <c r="AG450" s="94" t="s">
        <v>1</v>
      </c>
      <c r="AH450" s="94" t="s">
        <v>1</v>
      </c>
      <c r="AI450" s="94" t="s">
        <v>1</v>
      </c>
      <c r="AJ450" s="94" t="s">
        <v>1</v>
      </c>
      <c r="AK450" s="94" t="s">
        <v>1</v>
      </c>
      <c r="AL450" s="94" t="s">
        <v>1</v>
      </c>
      <c r="AM450" s="94" t="s">
        <v>1</v>
      </c>
      <c r="AN450" s="94" t="s">
        <v>1</v>
      </c>
      <c r="AO450" s="94"/>
      <c r="AP450" s="94"/>
      <c r="AQ450" s="94"/>
      <c r="AR450" s="94"/>
      <c r="AS450" s="94"/>
      <c r="AT450" s="94"/>
      <c r="AU450" s="94"/>
      <c r="AV450" s="94"/>
      <c r="AW450" s="94" t="s">
        <v>650</v>
      </c>
      <c r="AX450" s="107"/>
      <c r="AY450" s="107"/>
      <c r="AZ450" s="107"/>
      <c r="BA450" s="107"/>
      <c r="BB450" s="107"/>
      <c r="BC450" s="107"/>
      <c r="BD450" s="107"/>
      <c r="BE450" s="107"/>
      <c r="BF450" s="107"/>
      <c r="BG450" s="107"/>
      <c r="BH450" s="107"/>
      <c r="BI450" s="107" cm="1">
        <f t="array" ref="BI450">SUM(IF('HABILITADOS Y RECHAZADOS LOTE 1'!$AX450:$BH450&lt;&gt;"", 'HABILITADOS Y RECHAZADOS LOTE 1'!$AX450:$BH450, 0))</f>
        <v>0</v>
      </c>
      <c r="BJ450" s="107" t="s">
        <v>784</v>
      </c>
      <c r="BK450" s="107" t="s">
        <v>85</v>
      </c>
      <c r="BL450" s="63" t="s">
        <v>85</v>
      </c>
    </row>
    <row r="451" spans="1:64" s="52" customFormat="1" ht="71.25" hidden="1" customHeight="1">
      <c r="A451" s="108">
        <v>1449</v>
      </c>
      <c r="B451" s="139" t="s">
        <v>2070</v>
      </c>
      <c r="C451" s="142" t="s">
        <v>2071</v>
      </c>
      <c r="D451" s="125" t="s">
        <v>224</v>
      </c>
      <c r="E451" s="126" t="s">
        <v>2072</v>
      </c>
      <c r="F451" s="136" t="s">
        <v>1176</v>
      </c>
      <c r="G451" s="136" t="s">
        <v>1176</v>
      </c>
      <c r="H451" s="128" t="s">
        <v>91</v>
      </c>
      <c r="I451" s="134" t="s">
        <v>494</v>
      </c>
      <c r="J451" s="133" t="s">
        <v>2072</v>
      </c>
      <c r="K451" s="134" t="s">
        <v>494</v>
      </c>
      <c r="L451" s="64"/>
      <c r="M451" s="64" t="s">
        <v>85</v>
      </c>
      <c r="N451" s="130" t="s">
        <v>147</v>
      </c>
      <c r="O451" s="129" t="s">
        <v>2073</v>
      </c>
      <c r="P451" s="129" t="str" cm="1">
        <f t="array" ref="P451">_xlfn.TEXTJOIN(", ", TRUE, IF('HABILITADOS Y RECHAZADOS LOTE 1'!$Q451:$AN451="SI", "'"&amp;'HABILITADOS Y RECHAZADOS LOTE 1'!$Q$2:$AN$2&amp;"'", ""))</f>
        <v>'Carnes Frescas (Refrigeradas o Congeladas)', 'Derivados cárnicos', 'Huevos', 'Cereales y derivados', 'Alimentos manufacturados', 'Enlatados cárnicos y derivados', 'Conservas de frutas/ hortalizas/ leguminosas', 'Especias y derivados', 'Frutas frescas', 'Fruta procesada', 'Galletas', 'Productos de panificación', 'Grasas, aceites y derivados', 'Lácteos no fermentados', 'Lácteos fermentados', 'Quesos', 'Leguminosas y derivados', 'Pescados y mariscos', 'Verduras, hortalizas y derivados', 'Bebidas'</v>
      </c>
      <c r="Q451" s="96"/>
      <c r="R451" s="96" t="s">
        <v>2</v>
      </c>
      <c r="S451" s="96" t="s">
        <v>2</v>
      </c>
      <c r="T451" s="96" t="s">
        <v>2</v>
      </c>
      <c r="U451" s="96" t="s">
        <v>2</v>
      </c>
      <c r="V451" s="96" t="s">
        <v>2</v>
      </c>
      <c r="W451" s="96" t="s">
        <v>2</v>
      </c>
      <c r="X451" s="96" t="s">
        <v>2</v>
      </c>
      <c r="Y451" s="96" t="s">
        <v>2</v>
      </c>
      <c r="Z451" s="96"/>
      <c r="AA451" s="96" t="s">
        <v>2</v>
      </c>
      <c r="AB451" s="96" t="s">
        <v>2</v>
      </c>
      <c r="AC451" s="96"/>
      <c r="AD451" s="96" t="s">
        <v>2</v>
      </c>
      <c r="AE451" s="96" t="s">
        <v>2</v>
      </c>
      <c r="AF451" s="96" t="s">
        <v>2</v>
      </c>
      <c r="AG451" s="96" t="s">
        <v>2</v>
      </c>
      <c r="AH451" s="96" t="s">
        <v>2</v>
      </c>
      <c r="AI451" s="96" t="s">
        <v>2</v>
      </c>
      <c r="AJ451" s="96" t="s">
        <v>2</v>
      </c>
      <c r="AK451" s="96" t="s">
        <v>2</v>
      </c>
      <c r="AL451" s="112" t="s">
        <v>2074</v>
      </c>
      <c r="AM451" s="96" t="s">
        <v>2</v>
      </c>
      <c r="AN451" s="96" t="s">
        <v>2</v>
      </c>
      <c r="AO451" s="96" t="s">
        <v>2</v>
      </c>
      <c r="AP451" s="96" t="s">
        <v>1</v>
      </c>
      <c r="AQ451" s="96" t="s">
        <v>1</v>
      </c>
      <c r="AR451" s="96" t="s">
        <v>1</v>
      </c>
      <c r="AS451" s="96" t="s">
        <v>1</v>
      </c>
      <c r="AT451" s="96" t="s">
        <v>1</v>
      </c>
      <c r="AU451" s="96" t="s">
        <v>2</v>
      </c>
      <c r="AV451" s="96" t="s">
        <v>2</v>
      </c>
      <c r="AW451" s="96" t="s">
        <v>92</v>
      </c>
      <c r="AX451" s="98">
        <v>6</v>
      </c>
      <c r="AY451" s="98">
        <v>0</v>
      </c>
      <c r="AZ451" s="98">
        <v>0</v>
      </c>
      <c r="BA451" s="98">
        <v>0</v>
      </c>
      <c r="BB451" s="98">
        <v>0</v>
      </c>
      <c r="BC451" s="98">
        <v>0</v>
      </c>
      <c r="BD451" s="98">
        <v>0</v>
      </c>
      <c r="BE451" s="98">
        <v>0</v>
      </c>
      <c r="BF451" s="98">
        <v>0.25</v>
      </c>
      <c r="BG451" s="98">
        <v>0.25</v>
      </c>
      <c r="BH451" s="98">
        <v>10</v>
      </c>
      <c r="BI451" s="98" cm="1">
        <f t="array" ref="BI451">SUM(IF('HABILITADOS Y RECHAZADOS LOTE 1'!$AX451:$BH451&lt;&gt;"", 'HABILITADOS Y RECHAZADOS LOTE 1'!$AX451:$BH451, 0))</f>
        <v>16.5</v>
      </c>
      <c r="BJ451" s="98" t="s">
        <v>299</v>
      </c>
      <c r="BK451" s="98" t="s">
        <v>2</v>
      </c>
      <c r="BL451" s="117" t="s">
        <v>2073</v>
      </c>
    </row>
    <row r="452" spans="1:64" ht="123" hidden="1" customHeight="1">
      <c r="A452" s="105">
        <v>1450</v>
      </c>
      <c r="B452" s="141" t="s">
        <v>1214</v>
      </c>
      <c r="C452" s="124" t="s">
        <v>2075</v>
      </c>
      <c r="D452" s="132" t="s">
        <v>89</v>
      </c>
      <c r="E452" s="124" t="s">
        <v>2076</v>
      </c>
      <c r="F452" s="127"/>
      <c r="G452" s="127"/>
      <c r="H452" s="144" t="s">
        <v>83</v>
      </c>
      <c r="I452" s="134" t="s">
        <v>1182</v>
      </c>
      <c r="J452" s="125" t="s">
        <v>2076</v>
      </c>
      <c r="K452" s="123"/>
      <c r="L452" s="125"/>
      <c r="M452" s="125" t="s">
        <v>85</v>
      </c>
      <c r="N452" s="144" t="s">
        <v>83</v>
      </c>
      <c r="O452" s="134" t="s">
        <v>1182</v>
      </c>
      <c r="P452" s="125" t="s">
        <v>85</v>
      </c>
      <c r="Q452" s="94" t="s">
        <v>1</v>
      </c>
      <c r="R452" s="94" t="s">
        <v>1</v>
      </c>
      <c r="S452" s="94" t="s">
        <v>1</v>
      </c>
      <c r="T452" s="94" t="s">
        <v>1</v>
      </c>
      <c r="U452" s="94" t="s">
        <v>1</v>
      </c>
      <c r="V452" s="94" t="s">
        <v>1</v>
      </c>
      <c r="W452" s="94" t="s">
        <v>1</v>
      </c>
      <c r="X452" s="94" t="s">
        <v>1</v>
      </c>
      <c r="Y452" s="94" t="s">
        <v>1</v>
      </c>
      <c r="Z452" s="94" t="s">
        <v>1</v>
      </c>
      <c r="AA452" s="94" t="s">
        <v>1</v>
      </c>
      <c r="AB452" s="94" t="s">
        <v>1</v>
      </c>
      <c r="AC452" s="94" t="s">
        <v>1</v>
      </c>
      <c r="AD452" s="94" t="s">
        <v>1</v>
      </c>
      <c r="AE452" s="94" t="s">
        <v>1</v>
      </c>
      <c r="AF452" s="94" t="s">
        <v>1</v>
      </c>
      <c r="AG452" s="94" t="s">
        <v>1</v>
      </c>
      <c r="AH452" s="94" t="s">
        <v>1</v>
      </c>
      <c r="AI452" s="94" t="s">
        <v>1</v>
      </c>
      <c r="AJ452" s="94" t="s">
        <v>1</v>
      </c>
      <c r="AK452" s="94" t="s">
        <v>1</v>
      </c>
      <c r="AL452" s="94" t="s">
        <v>1</v>
      </c>
      <c r="AM452" s="94" t="s">
        <v>1</v>
      </c>
      <c r="AN452" s="94" t="s">
        <v>1</v>
      </c>
      <c r="AO452" s="94"/>
      <c r="AP452" s="94"/>
      <c r="AQ452" s="94"/>
      <c r="AR452" s="94"/>
      <c r="AS452" s="94"/>
      <c r="AT452" s="94"/>
      <c r="AU452" s="94"/>
      <c r="AV452" s="94"/>
      <c r="AW452" s="94" t="s">
        <v>650</v>
      </c>
      <c r="AX452" s="107"/>
      <c r="AY452" s="107"/>
      <c r="AZ452" s="107"/>
      <c r="BA452" s="107"/>
      <c r="BB452" s="107"/>
      <c r="BC452" s="107"/>
      <c r="BD452" s="107"/>
      <c r="BE452" s="107"/>
      <c r="BF452" s="107"/>
      <c r="BG452" s="107"/>
      <c r="BH452" s="107"/>
      <c r="BI452" s="107" cm="1">
        <f t="array" ref="BI452">SUM(IF('HABILITADOS Y RECHAZADOS LOTE 1'!$AX452:$BH452&lt;&gt;"", 'HABILITADOS Y RECHAZADOS LOTE 1'!$AX452:$BH452, 0))</f>
        <v>0</v>
      </c>
      <c r="BJ452" s="107" t="s">
        <v>784</v>
      </c>
      <c r="BK452" s="107" t="s">
        <v>85</v>
      </c>
      <c r="BL452" s="63" t="s">
        <v>85</v>
      </c>
    </row>
    <row r="453" spans="1:64" s="52" customFormat="1" ht="156.75" hidden="1" customHeight="1">
      <c r="A453" s="93">
        <v>1451</v>
      </c>
      <c r="B453" s="134" t="s">
        <v>1195</v>
      </c>
      <c r="C453" s="142" t="s">
        <v>2077</v>
      </c>
      <c r="D453" s="127" t="s">
        <v>224</v>
      </c>
      <c r="E453" s="142" t="s">
        <v>2078</v>
      </c>
      <c r="F453" s="127"/>
      <c r="G453" s="127"/>
      <c r="H453" s="144" t="s">
        <v>83</v>
      </c>
      <c r="I453" s="134" t="s">
        <v>1182</v>
      </c>
      <c r="J453" s="133" t="s">
        <v>2078</v>
      </c>
      <c r="K453" s="143"/>
      <c r="L453" s="64"/>
      <c r="M453" s="64" t="s">
        <v>85</v>
      </c>
      <c r="N453" s="144" t="s">
        <v>83</v>
      </c>
      <c r="O453" s="134" t="s">
        <v>1182</v>
      </c>
      <c r="P453" s="64" t="s">
        <v>85</v>
      </c>
      <c r="Q453" s="96" t="s">
        <v>1</v>
      </c>
      <c r="R453" s="96" t="s">
        <v>1</v>
      </c>
      <c r="S453" s="96" t="s">
        <v>1</v>
      </c>
      <c r="T453" s="96" t="s">
        <v>1</v>
      </c>
      <c r="U453" s="96" t="s">
        <v>1</v>
      </c>
      <c r="V453" s="96" t="s">
        <v>1</v>
      </c>
      <c r="W453" s="96" t="s">
        <v>1</v>
      </c>
      <c r="X453" s="96" t="s">
        <v>1</v>
      </c>
      <c r="Y453" s="96" t="s">
        <v>1</v>
      </c>
      <c r="Z453" s="96" t="s">
        <v>1</v>
      </c>
      <c r="AA453" s="96" t="s">
        <v>1</v>
      </c>
      <c r="AB453" s="96" t="s">
        <v>1</v>
      </c>
      <c r="AC453" s="96" t="s">
        <v>1</v>
      </c>
      <c r="AD453" s="96" t="s">
        <v>1</v>
      </c>
      <c r="AE453" s="96" t="s">
        <v>1</v>
      </c>
      <c r="AF453" s="96" t="s">
        <v>1</v>
      </c>
      <c r="AG453" s="96" t="s">
        <v>1</v>
      </c>
      <c r="AH453" s="96" t="s">
        <v>1</v>
      </c>
      <c r="AI453" s="96" t="s">
        <v>1</v>
      </c>
      <c r="AJ453" s="96" t="s">
        <v>1</v>
      </c>
      <c r="AK453" s="96" t="s">
        <v>1</v>
      </c>
      <c r="AL453" s="96" t="s">
        <v>1</v>
      </c>
      <c r="AM453" s="96" t="s">
        <v>1</v>
      </c>
      <c r="AN453" s="96" t="s">
        <v>1</v>
      </c>
      <c r="AO453" s="96"/>
      <c r="AP453" s="96"/>
      <c r="AQ453" s="96"/>
      <c r="AR453" s="96"/>
      <c r="AS453" s="96"/>
      <c r="AT453" s="96"/>
      <c r="AU453" s="96"/>
      <c r="AV453" s="96"/>
      <c r="AW453" s="96" t="s">
        <v>650</v>
      </c>
      <c r="AX453" s="98"/>
      <c r="AY453" s="98"/>
      <c r="AZ453" s="98"/>
      <c r="BA453" s="98"/>
      <c r="BB453" s="98"/>
      <c r="BC453" s="98"/>
      <c r="BD453" s="98"/>
      <c r="BE453" s="98"/>
      <c r="BF453" s="98"/>
      <c r="BG453" s="98"/>
      <c r="BH453" s="98"/>
      <c r="BI453" s="98" cm="1">
        <f t="array" ref="BI453">SUM(IF('HABILITADOS Y RECHAZADOS LOTE 1'!$AX453:$BH453&lt;&gt;"", 'HABILITADOS Y RECHAZADOS LOTE 1'!$AX453:$BH453, 0))</f>
        <v>0</v>
      </c>
      <c r="BJ453" s="98" t="s">
        <v>784</v>
      </c>
      <c r="BK453" s="98" t="s">
        <v>85</v>
      </c>
      <c r="BL453" s="63" t="s">
        <v>85</v>
      </c>
    </row>
    <row r="454" spans="1:64" s="52" customFormat="1" ht="71.25" hidden="1" customHeight="1">
      <c r="A454" s="93">
        <v>1452</v>
      </c>
      <c r="B454" s="131" t="s">
        <v>2079</v>
      </c>
      <c r="C454" s="124" t="s">
        <v>2080</v>
      </c>
      <c r="D454" s="125" t="s">
        <v>224</v>
      </c>
      <c r="E454" s="126" t="s">
        <v>2081</v>
      </c>
      <c r="F454" s="127" t="s">
        <v>77</v>
      </c>
      <c r="G454" s="127" t="s">
        <v>77</v>
      </c>
      <c r="H454" s="128" t="s">
        <v>79</v>
      </c>
      <c r="I454" s="129" t="s">
        <v>2082</v>
      </c>
      <c r="J454" s="140" t="s">
        <v>2081</v>
      </c>
      <c r="K454" s="129" t="s">
        <v>2083</v>
      </c>
      <c r="L454" s="64"/>
      <c r="M454" s="64" t="s">
        <v>1</v>
      </c>
      <c r="N454" s="130" t="s">
        <v>83</v>
      </c>
      <c r="O454" s="129" t="s">
        <v>2084</v>
      </c>
      <c r="P454" s="64" t="s">
        <v>85</v>
      </c>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8"/>
      <c r="AY454" s="98"/>
      <c r="AZ454" s="98"/>
      <c r="BA454" s="98"/>
      <c r="BB454" s="98"/>
      <c r="BC454" s="98"/>
      <c r="BD454" s="98"/>
      <c r="BE454" s="98"/>
      <c r="BF454" s="98"/>
      <c r="BG454" s="98"/>
      <c r="BH454" s="98"/>
      <c r="BI454" s="98" cm="1">
        <f t="array" ref="BI454">SUM(IF('HABILITADOS Y RECHAZADOS LOTE 1'!$AX454:$BH454&lt;&gt;"", 'HABILITADOS Y RECHAZADOS LOTE 1'!$AX454:$BH454, 0))</f>
        <v>0</v>
      </c>
      <c r="BJ454" s="98" t="s">
        <v>229</v>
      </c>
      <c r="BK454" s="98" t="s">
        <v>85</v>
      </c>
      <c r="BL454" s="63" t="s">
        <v>85</v>
      </c>
    </row>
    <row r="455" spans="1:64" s="52" customFormat="1" ht="71.25" hidden="1" customHeight="1">
      <c r="A455" s="93">
        <v>1453</v>
      </c>
      <c r="B455" s="143" t="s">
        <v>2085</v>
      </c>
      <c r="C455" s="124" t="s">
        <v>2086</v>
      </c>
      <c r="D455" s="125" t="s">
        <v>224</v>
      </c>
      <c r="E455" s="126" t="s">
        <v>2087</v>
      </c>
      <c r="F455" s="136" t="s">
        <v>77</v>
      </c>
      <c r="G455" s="136" t="s">
        <v>77</v>
      </c>
      <c r="H455" s="128" t="s">
        <v>79</v>
      </c>
      <c r="I455" s="129" t="s">
        <v>2088</v>
      </c>
      <c r="J455" s="64" t="s">
        <v>2087</v>
      </c>
      <c r="K455" s="129" t="s">
        <v>2089</v>
      </c>
      <c r="L455" s="64" t="s">
        <v>1</v>
      </c>
      <c r="M455" s="64" t="s">
        <v>1</v>
      </c>
      <c r="N455" s="130" t="s">
        <v>83</v>
      </c>
      <c r="O455" s="129" t="s">
        <v>2090</v>
      </c>
      <c r="P455" s="64" t="s">
        <v>85</v>
      </c>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8"/>
      <c r="AY455" s="98"/>
      <c r="AZ455" s="98"/>
      <c r="BA455" s="98"/>
      <c r="BB455" s="98"/>
      <c r="BC455" s="98"/>
      <c r="BD455" s="98"/>
      <c r="BE455" s="98"/>
      <c r="BF455" s="98"/>
      <c r="BG455" s="98"/>
      <c r="BH455" s="98"/>
      <c r="BI455" s="98" cm="1">
        <f t="array" ref="BI455">SUM(IF('HABILITADOS Y RECHAZADOS LOTE 1'!$AX455:$BH455&lt;&gt;"", 'HABILITADOS Y RECHAZADOS LOTE 1'!$AX455:$BH455, 0))</f>
        <v>0</v>
      </c>
      <c r="BJ455" s="98" t="s">
        <v>535</v>
      </c>
      <c r="BK455" s="98" t="s">
        <v>85</v>
      </c>
      <c r="BL455" s="63" t="s">
        <v>85</v>
      </c>
    </row>
    <row r="456" spans="1:64" s="52" customFormat="1" ht="57" hidden="1" customHeight="1">
      <c r="A456" s="108">
        <v>1454</v>
      </c>
      <c r="B456" s="139" t="s">
        <v>2091</v>
      </c>
      <c r="C456" s="142" t="s">
        <v>2092</v>
      </c>
      <c r="D456" s="125" t="s">
        <v>224</v>
      </c>
      <c r="E456" s="126" t="s">
        <v>2093</v>
      </c>
      <c r="F456" s="136" t="s">
        <v>1176</v>
      </c>
      <c r="G456" s="136" t="s">
        <v>77</v>
      </c>
      <c r="H456" s="128" t="s">
        <v>79</v>
      </c>
      <c r="I456" s="134" t="s">
        <v>2094</v>
      </c>
      <c r="J456" s="133" t="s">
        <v>2093</v>
      </c>
      <c r="K456" s="134" t="s">
        <v>2095</v>
      </c>
      <c r="L456" s="64" t="s">
        <v>1</v>
      </c>
      <c r="M456" s="64" t="s">
        <v>2</v>
      </c>
      <c r="N456" s="130" t="s">
        <v>91</v>
      </c>
      <c r="O456" s="64" t="s">
        <v>85</v>
      </c>
      <c r="P456" s="129" t="str" cm="1">
        <f t="array" ref="P456">_xlfn.TEXTJOIN(", ", TRUE, IF('HABILITADOS Y RECHAZADOS LOTE 1'!$Q456:$AN456="SI", 'HABILITADOS Y RECHAZADOS LOTE 1'!$Q$2:$AN$2, ""))</f>
        <v>Frutas frescas, Pescados y mariscos, Verduras, hortalizas y derivados</v>
      </c>
      <c r="Q456" s="96" t="s">
        <v>1</v>
      </c>
      <c r="R456" s="96" t="s">
        <v>1</v>
      </c>
      <c r="S456" s="96" t="s">
        <v>1</v>
      </c>
      <c r="T456" s="96" t="s">
        <v>1</v>
      </c>
      <c r="U456" s="96" t="s">
        <v>1</v>
      </c>
      <c r="V456" s="96" t="s">
        <v>1</v>
      </c>
      <c r="W456" s="96" t="s">
        <v>1</v>
      </c>
      <c r="X456" s="96" t="s">
        <v>1</v>
      </c>
      <c r="Y456" s="96" t="s">
        <v>1</v>
      </c>
      <c r="Z456" s="96" t="s">
        <v>1</v>
      </c>
      <c r="AA456" s="96" t="s">
        <v>2</v>
      </c>
      <c r="AB456" s="96" t="s">
        <v>1</v>
      </c>
      <c r="AC456" s="96" t="s">
        <v>1</v>
      </c>
      <c r="AD456" s="96" t="s">
        <v>1</v>
      </c>
      <c r="AE456" s="96" t="s">
        <v>1</v>
      </c>
      <c r="AF456" s="96" t="s">
        <v>1</v>
      </c>
      <c r="AG456" s="96" t="s">
        <v>1</v>
      </c>
      <c r="AH456" s="96" t="s">
        <v>1</v>
      </c>
      <c r="AI456" s="96" t="s">
        <v>1</v>
      </c>
      <c r="AJ456" s="96" t="s">
        <v>1</v>
      </c>
      <c r="AK456" s="96" t="s">
        <v>2</v>
      </c>
      <c r="AL456" s="112" t="s">
        <v>2096</v>
      </c>
      <c r="AM456" s="96" t="s">
        <v>2</v>
      </c>
      <c r="AN456" s="96" t="s">
        <v>1</v>
      </c>
      <c r="AO456" s="96" t="s">
        <v>1</v>
      </c>
      <c r="AP456" s="96" t="s">
        <v>1</v>
      </c>
      <c r="AQ456" s="96" t="s">
        <v>1</v>
      </c>
      <c r="AR456" s="96" t="s">
        <v>1</v>
      </c>
      <c r="AS456" s="96" t="s">
        <v>1</v>
      </c>
      <c r="AT456" s="96" t="s">
        <v>1</v>
      </c>
      <c r="AU456" s="96" t="s">
        <v>1</v>
      </c>
      <c r="AV456" s="96" t="s">
        <v>1</v>
      </c>
      <c r="AW456" s="96" t="s">
        <v>92</v>
      </c>
      <c r="AX456" s="98">
        <v>0</v>
      </c>
      <c r="AY456" s="98">
        <v>6</v>
      </c>
      <c r="AZ456" s="98">
        <v>0</v>
      </c>
      <c r="BA456" s="98">
        <v>0</v>
      </c>
      <c r="BB456" s="98">
        <v>0</v>
      </c>
      <c r="BC456" s="98">
        <v>0</v>
      </c>
      <c r="BD456" s="98">
        <v>0</v>
      </c>
      <c r="BE456" s="98">
        <v>0</v>
      </c>
      <c r="BF456" s="98">
        <v>0</v>
      </c>
      <c r="BG456" s="98">
        <v>0.25</v>
      </c>
      <c r="BH456" s="98">
        <v>10</v>
      </c>
      <c r="BI456" s="98" cm="1">
        <f t="array" ref="BI456">SUM(IF('HABILITADOS Y RECHAZADOS LOTE 1'!$AX456:$BH456&lt;&gt;"", 'HABILITADOS Y RECHAZADOS LOTE 1'!$AX456:$BH456, 0))</f>
        <v>16.25</v>
      </c>
      <c r="BJ456" s="98" t="s">
        <v>535</v>
      </c>
      <c r="BK456" s="98" t="s">
        <v>85</v>
      </c>
      <c r="BL456" s="63" t="s">
        <v>85</v>
      </c>
    </row>
    <row r="457" spans="1:64" s="52" customFormat="1" ht="42.75" hidden="1" customHeight="1">
      <c r="A457" s="93">
        <v>1455</v>
      </c>
      <c r="B457" s="143" t="s">
        <v>2097</v>
      </c>
      <c r="C457" s="124" t="s">
        <v>2098</v>
      </c>
      <c r="D457" s="125" t="s">
        <v>224</v>
      </c>
      <c r="E457" s="126" t="s">
        <v>2099</v>
      </c>
      <c r="F457" s="127" t="s">
        <v>78</v>
      </c>
      <c r="G457" s="127" t="s">
        <v>77</v>
      </c>
      <c r="H457" s="128" t="s">
        <v>79</v>
      </c>
      <c r="I457" s="129" t="s">
        <v>209</v>
      </c>
      <c r="J457" s="140" t="s">
        <v>2099</v>
      </c>
      <c r="K457" s="129" t="s">
        <v>2100</v>
      </c>
      <c r="L457" s="64"/>
      <c r="M457" s="64" t="s">
        <v>2</v>
      </c>
      <c r="N457" s="130" t="s">
        <v>91</v>
      </c>
      <c r="O457" s="64" t="s">
        <v>85</v>
      </c>
      <c r="P457" s="129" t="str" cm="1">
        <f t="array" ref="P457">_xlfn.TEXTJOIN(", ", TRUE, IF('HABILITADOS Y RECHAZADOS LOTE 1'!$Q457:$AN457="SI", 'HABILITADOS Y RECHAZADOS LOTE 1'!$Q$2:$AN$2, ""))</f>
        <v>Frutas frescas, Galletas, Productos de panificación, Quesos, Productos azucarados</v>
      </c>
      <c r="Q457" s="96" t="s">
        <v>1</v>
      </c>
      <c r="R457" s="96" t="s">
        <v>1</v>
      </c>
      <c r="S457" s="96" t="s">
        <v>1</v>
      </c>
      <c r="T457" s="96" t="s">
        <v>1</v>
      </c>
      <c r="U457" s="96" t="s">
        <v>1</v>
      </c>
      <c r="V457" s="96" t="s">
        <v>1</v>
      </c>
      <c r="W457" s="96" t="s">
        <v>1</v>
      </c>
      <c r="X457" s="96" t="s">
        <v>1</v>
      </c>
      <c r="Y457" s="96" t="s">
        <v>1</v>
      </c>
      <c r="Z457" s="96" t="s">
        <v>1</v>
      </c>
      <c r="AA457" s="96" t="s">
        <v>2</v>
      </c>
      <c r="AB457" s="96" t="s">
        <v>1</v>
      </c>
      <c r="AC457" s="96" t="s">
        <v>1</v>
      </c>
      <c r="AD457" s="96" t="s">
        <v>2</v>
      </c>
      <c r="AE457" s="96" t="s">
        <v>2</v>
      </c>
      <c r="AF457" s="96" t="s">
        <v>1</v>
      </c>
      <c r="AG457" s="96" t="s">
        <v>1</v>
      </c>
      <c r="AH457" s="96" t="s">
        <v>1</v>
      </c>
      <c r="AI457" s="96" t="s">
        <v>2</v>
      </c>
      <c r="AJ457" s="96" t="s">
        <v>1</v>
      </c>
      <c r="AK457" s="96" t="s">
        <v>1</v>
      </c>
      <c r="AL457" s="96" t="s">
        <v>2</v>
      </c>
      <c r="AM457" s="96" t="s">
        <v>1</v>
      </c>
      <c r="AN457" s="96" t="s">
        <v>1</v>
      </c>
      <c r="AO457" s="96" t="s">
        <v>1</v>
      </c>
      <c r="AP457" s="96" t="s">
        <v>1</v>
      </c>
      <c r="AQ457" s="96" t="s">
        <v>1</v>
      </c>
      <c r="AR457" s="96" t="s">
        <v>1</v>
      </c>
      <c r="AS457" s="96" t="s">
        <v>1</v>
      </c>
      <c r="AT457" s="96" t="s">
        <v>1</v>
      </c>
      <c r="AU457" s="96" t="s">
        <v>2</v>
      </c>
      <c r="AV457" s="96" t="s">
        <v>1</v>
      </c>
      <c r="AW457" s="96" t="s">
        <v>92</v>
      </c>
      <c r="AX457" s="98">
        <v>0</v>
      </c>
      <c r="AY457" s="98">
        <v>6</v>
      </c>
      <c r="AZ457" s="98">
        <v>0</v>
      </c>
      <c r="BA457" s="98">
        <v>0</v>
      </c>
      <c r="BB457" s="98">
        <v>0</v>
      </c>
      <c r="BC457" s="98">
        <v>0</v>
      </c>
      <c r="BD457" s="98">
        <v>0</v>
      </c>
      <c r="BE457" s="98">
        <v>0</v>
      </c>
      <c r="BF457" s="98">
        <v>0.25</v>
      </c>
      <c r="BG457" s="98">
        <v>0.25</v>
      </c>
      <c r="BH457" s="98">
        <v>0</v>
      </c>
      <c r="BI457" s="98" cm="1">
        <f t="array" ref="BI457">SUM(IF('HABILITADOS Y RECHAZADOS LOTE 1'!$AX457:$BH457&lt;&gt;"", 'HABILITADOS Y RECHAZADOS LOTE 1'!$AX457:$BH457, 0))</f>
        <v>6.5</v>
      </c>
      <c r="BJ457" s="98" t="s">
        <v>229</v>
      </c>
      <c r="BK457" s="98" t="s">
        <v>85</v>
      </c>
      <c r="BL457" s="63" t="s">
        <v>85</v>
      </c>
    </row>
    <row r="458" spans="1:64" s="52" customFormat="1" ht="42.75" hidden="1" customHeight="1">
      <c r="A458" s="108">
        <v>1456</v>
      </c>
      <c r="B458" s="139" t="s">
        <v>2101</v>
      </c>
      <c r="C458" s="142" t="s">
        <v>2102</v>
      </c>
      <c r="D458" s="133" t="s">
        <v>224</v>
      </c>
      <c r="E458" s="126" t="s">
        <v>2103</v>
      </c>
      <c r="F458" s="136" t="s">
        <v>77</v>
      </c>
      <c r="G458" s="136" t="s">
        <v>77</v>
      </c>
      <c r="H458" s="128" t="s">
        <v>79</v>
      </c>
      <c r="I458" s="134" t="s">
        <v>2104</v>
      </c>
      <c r="J458" s="133" t="s">
        <v>2103</v>
      </c>
      <c r="K458" s="134" t="s">
        <v>2105</v>
      </c>
      <c r="L458" s="64" t="s">
        <v>1</v>
      </c>
      <c r="M458" s="64" t="s">
        <v>2</v>
      </c>
      <c r="N458" s="130" t="s">
        <v>91</v>
      </c>
      <c r="O458" s="64" t="s">
        <v>85</v>
      </c>
      <c r="P458" s="129" t="str" cm="1">
        <f t="array" ref="P458">_xlfn.TEXTJOIN(", ", TRUE, IF('HABILITADOS Y RECHAZADOS LOTE 1'!$Q458:$AN458="SI", 'HABILITADOS Y RECHAZADOS LOTE 1'!$Q$2:$AN$2, ""))</f>
        <v>Alimentos nativos, Carnes Frescas (Refrigeradas o Congeladas), Derivados cárnicos, Huevos, Cereales y derivados, Alimentos manufacturados, Enlatados cárnicos y derivados, Especias y derivados, Frutas frescas, Fruta procesada, Amasijos, Galletas, Grasas, aceites y derivados, Lácteos no fermentados, Lácteos fermentados, Quesos, Leguminosas y derivados, Pescados y mariscos, Productos azucarados, Verduras, hortalizas y derivados, Bebidas</v>
      </c>
      <c r="Q458" s="96" t="s">
        <v>2</v>
      </c>
      <c r="R458" s="96" t="s">
        <v>2</v>
      </c>
      <c r="S458" s="96" t="s">
        <v>2</v>
      </c>
      <c r="T458" s="96" t="s">
        <v>2</v>
      </c>
      <c r="U458" s="96" t="s">
        <v>2</v>
      </c>
      <c r="V458" s="96" t="s">
        <v>2</v>
      </c>
      <c r="W458" s="96" t="s">
        <v>2</v>
      </c>
      <c r="X458" s="96" t="s">
        <v>1</v>
      </c>
      <c r="Y458" s="96" t="s">
        <v>2</v>
      </c>
      <c r="Z458" s="96" t="s">
        <v>1</v>
      </c>
      <c r="AA458" s="96" t="s">
        <v>2</v>
      </c>
      <c r="AB458" s="96" t="s">
        <v>2</v>
      </c>
      <c r="AC458" s="96" t="s">
        <v>2</v>
      </c>
      <c r="AD458" s="96" t="s">
        <v>2</v>
      </c>
      <c r="AE458" s="96" t="s">
        <v>1</v>
      </c>
      <c r="AF458" s="96" t="s">
        <v>2</v>
      </c>
      <c r="AG458" s="96" t="s">
        <v>2</v>
      </c>
      <c r="AH458" s="96" t="s">
        <v>2</v>
      </c>
      <c r="AI458" s="96" t="s">
        <v>2</v>
      </c>
      <c r="AJ458" s="96" t="s">
        <v>2</v>
      </c>
      <c r="AK458" s="96" t="s">
        <v>2</v>
      </c>
      <c r="AL458" s="112" t="s">
        <v>2</v>
      </c>
      <c r="AM458" s="96" t="s">
        <v>2</v>
      </c>
      <c r="AN458" s="96" t="s">
        <v>2</v>
      </c>
      <c r="AO458" s="96" t="s">
        <v>1</v>
      </c>
      <c r="AP458" s="96" t="s">
        <v>1</v>
      </c>
      <c r="AQ458" s="96" t="s">
        <v>1</v>
      </c>
      <c r="AR458" s="96" t="s">
        <v>1</v>
      </c>
      <c r="AS458" s="96" t="s">
        <v>1</v>
      </c>
      <c r="AT458" s="96" t="s">
        <v>1</v>
      </c>
      <c r="AU458" s="96" t="s">
        <v>1</v>
      </c>
      <c r="AV458" s="96" t="s">
        <v>1</v>
      </c>
      <c r="AW458" s="96" t="s">
        <v>92</v>
      </c>
      <c r="AX458" s="98">
        <v>0</v>
      </c>
      <c r="AY458" s="98">
        <v>6</v>
      </c>
      <c r="AZ458" s="98">
        <v>0</v>
      </c>
      <c r="BA458" s="98">
        <v>0</v>
      </c>
      <c r="BB458" s="98">
        <v>0</v>
      </c>
      <c r="BC458" s="98">
        <v>0</v>
      </c>
      <c r="BD458" s="98">
        <v>0</v>
      </c>
      <c r="BE458" s="98">
        <v>0</v>
      </c>
      <c r="BF458" s="98">
        <v>0</v>
      </c>
      <c r="BG458" s="98">
        <v>0.25</v>
      </c>
      <c r="BH458" s="98">
        <v>10</v>
      </c>
      <c r="BI458" s="98" cm="1">
        <f t="array" ref="BI458">SUM(IF('HABILITADOS Y RECHAZADOS LOTE 1'!$AX458:$BH458&lt;&gt;"", 'HABILITADOS Y RECHAZADOS LOTE 1'!$AX458:$BH458, 0))</f>
        <v>16.25</v>
      </c>
      <c r="BJ458" s="98" t="s">
        <v>535</v>
      </c>
      <c r="BK458" s="98" t="s">
        <v>85</v>
      </c>
      <c r="BL458" s="63" t="s">
        <v>85</v>
      </c>
    </row>
    <row r="459" spans="1:64" s="52" customFormat="1" ht="28.5" hidden="1" customHeight="1">
      <c r="A459" s="108">
        <v>1457</v>
      </c>
      <c r="B459" s="139" t="s">
        <v>2106</v>
      </c>
      <c r="C459" s="142" t="s">
        <v>2107</v>
      </c>
      <c r="D459" s="133" t="s">
        <v>2108</v>
      </c>
      <c r="E459" s="126" t="s">
        <v>2109</v>
      </c>
      <c r="F459" s="136" t="s">
        <v>1176</v>
      </c>
      <c r="G459" s="136" t="s">
        <v>77</v>
      </c>
      <c r="H459" s="128" t="s">
        <v>79</v>
      </c>
      <c r="I459" s="134" t="s">
        <v>2110</v>
      </c>
      <c r="J459" s="133" t="s">
        <v>2111</v>
      </c>
      <c r="K459" s="134" t="s">
        <v>2112</v>
      </c>
      <c r="L459" s="64" t="s">
        <v>2</v>
      </c>
      <c r="M459" s="64" t="s">
        <v>2</v>
      </c>
      <c r="N459" s="130" t="s">
        <v>91</v>
      </c>
      <c r="O459" s="64" t="s">
        <v>85</v>
      </c>
      <c r="P459" s="129" t="str" cm="1">
        <f t="array" ref="P459">_xlfn.TEXTJOIN(", ", TRUE, IF('HABILITADOS Y RECHAZADOS LOTE 1'!$Q459:$AN459="SI", 'HABILITADOS Y RECHAZADOS LOTE 1'!$Q$2:$AN$2, ""))</f>
        <v>Carnes Frescas (Refrigeradas o Congeladas), Frutas frescas, Verduras, hortalizas y derivados</v>
      </c>
      <c r="Q459" s="96" t="s">
        <v>1</v>
      </c>
      <c r="R459" s="96" t="s">
        <v>2</v>
      </c>
      <c r="S459" s="96" t="s">
        <v>1</v>
      </c>
      <c r="T459" s="96" t="s">
        <v>1</v>
      </c>
      <c r="U459" s="96" t="s">
        <v>1</v>
      </c>
      <c r="V459" s="96" t="s">
        <v>1</v>
      </c>
      <c r="W459" s="96" t="s">
        <v>1</v>
      </c>
      <c r="X459" s="96" t="s">
        <v>1</v>
      </c>
      <c r="Y459" s="96" t="s">
        <v>1</v>
      </c>
      <c r="Z459" s="96" t="s">
        <v>1</v>
      </c>
      <c r="AA459" s="96" t="s">
        <v>2</v>
      </c>
      <c r="AB459" s="96" t="s">
        <v>1</v>
      </c>
      <c r="AC459" s="96" t="s">
        <v>1</v>
      </c>
      <c r="AD459" s="96" t="s">
        <v>1</v>
      </c>
      <c r="AE459" s="96" t="s">
        <v>1</v>
      </c>
      <c r="AF459" s="96" t="s">
        <v>1</v>
      </c>
      <c r="AG459" s="96" t="s">
        <v>1</v>
      </c>
      <c r="AH459" s="96" t="s">
        <v>1</v>
      </c>
      <c r="AI459" s="96" t="s">
        <v>1</v>
      </c>
      <c r="AJ459" s="96" t="s">
        <v>1</v>
      </c>
      <c r="AK459" s="96" t="s">
        <v>1</v>
      </c>
      <c r="AL459" s="112" t="s">
        <v>2113</v>
      </c>
      <c r="AM459" s="96" t="s">
        <v>2</v>
      </c>
      <c r="AN459" s="96" t="s">
        <v>1</v>
      </c>
      <c r="AO459" s="96" t="s">
        <v>2</v>
      </c>
      <c r="AP459" s="96" t="s">
        <v>1</v>
      </c>
      <c r="AQ459" s="96" t="s">
        <v>1</v>
      </c>
      <c r="AR459" s="96" t="s">
        <v>1</v>
      </c>
      <c r="AS459" s="96" t="s">
        <v>1</v>
      </c>
      <c r="AT459" s="96" t="s">
        <v>1</v>
      </c>
      <c r="AU459" s="96" t="s">
        <v>2</v>
      </c>
      <c r="AV459" s="96" t="s">
        <v>1</v>
      </c>
      <c r="AW459" s="96" t="s">
        <v>92</v>
      </c>
      <c r="AX459" s="98">
        <v>0</v>
      </c>
      <c r="AY459" s="98">
        <v>0</v>
      </c>
      <c r="AZ459" s="98">
        <v>0</v>
      </c>
      <c r="BA459" s="98">
        <v>0</v>
      </c>
      <c r="BB459" s="98">
        <v>0</v>
      </c>
      <c r="BC459" s="98">
        <v>0</v>
      </c>
      <c r="BD459" s="98">
        <v>0</v>
      </c>
      <c r="BE459" s="98">
        <v>0</v>
      </c>
      <c r="BF459" s="98">
        <v>0</v>
      </c>
      <c r="BG459" s="98">
        <v>0.25</v>
      </c>
      <c r="BH459" s="98">
        <v>0</v>
      </c>
      <c r="BI459" s="98" cm="1">
        <f t="array" ref="BI459">SUM(IF('HABILITADOS Y RECHAZADOS LOTE 1'!$AX459:$BH459&lt;&gt;"", 'HABILITADOS Y RECHAZADOS LOTE 1'!$AX459:$BH459, 0))</f>
        <v>0.25</v>
      </c>
      <c r="BJ459" s="98" t="s">
        <v>500</v>
      </c>
      <c r="BK459" s="98" t="s">
        <v>85</v>
      </c>
      <c r="BL459" s="63" t="s">
        <v>85</v>
      </c>
    </row>
    <row r="460" spans="1:64" s="52" customFormat="1" ht="128.25" hidden="1" customHeight="1">
      <c r="A460" s="108">
        <v>1458</v>
      </c>
      <c r="B460" s="139" t="s">
        <v>2114</v>
      </c>
      <c r="C460" s="124" t="s">
        <v>2115</v>
      </c>
      <c r="D460" s="125" t="s">
        <v>224</v>
      </c>
      <c r="E460" s="126" t="s">
        <v>2116</v>
      </c>
      <c r="F460" s="136" t="s">
        <v>77</v>
      </c>
      <c r="G460" s="136" t="s">
        <v>78</v>
      </c>
      <c r="H460" s="128" t="s">
        <v>79</v>
      </c>
      <c r="I460" s="134" t="s">
        <v>2117</v>
      </c>
      <c r="J460" s="133" t="s">
        <v>2116</v>
      </c>
      <c r="K460" s="134" t="s">
        <v>2118</v>
      </c>
      <c r="L460" s="64" t="s">
        <v>1</v>
      </c>
      <c r="M460" s="64" t="s">
        <v>2</v>
      </c>
      <c r="N460" s="130" t="s">
        <v>91</v>
      </c>
      <c r="O460" s="64" t="s">
        <v>85</v>
      </c>
      <c r="P460" s="129" t="str" cm="1">
        <f t="array" ref="P460">_xlfn.TEXTJOIN(", ", TRUE, IF('HABILITADOS Y RECHAZADOS LOTE 1'!$Q460:$AN460="SI", 'HABILITADOS Y RECHAZADOS LOTE 1'!$Q$2:$AN$2, ""))</f>
        <v>Frutas frescas, Verduras, hortalizas y derivados</v>
      </c>
      <c r="Q460" s="96" t="s">
        <v>1</v>
      </c>
      <c r="R460" s="96" t="s">
        <v>1</v>
      </c>
      <c r="S460" s="96" t="s">
        <v>1</v>
      </c>
      <c r="T460" s="96" t="s">
        <v>1</v>
      </c>
      <c r="U460" s="96" t="s">
        <v>1</v>
      </c>
      <c r="V460" s="96" t="s">
        <v>1</v>
      </c>
      <c r="W460" s="96" t="s">
        <v>1</v>
      </c>
      <c r="X460" s="96" t="s">
        <v>1</v>
      </c>
      <c r="Y460" s="96" t="s">
        <v>1</v>
      </c>
      <c r="Z460" s="96" t="s">
        <v>1</v>
      </c>
      <c r="AA460" s="96" t="s">
        <v>2</v>
      </c>
      <c r="AB460" s="96" t="s">
        <v>1</v>
      </c>
      <c r="AC460" s="96" t="s">
        <v>1</v>
      </c>
      <c r="AD460" s="96" t="s">
        <v>1</v>
      </c>
      <c r="AE460" s="96" t="s">
        <v>1</v>
      </c>
      <c r="AF460" s="96" t="s">
        <v>1</v>
      </c>
      <c r="AG460" s="96" t="s">
        <v>1</v>
      </c>
      <c r="AH460" s="96" t="s">
        <v>1</v>
      </c>
      <c r="AI460" s="96" t="s">
        <v>1</v>
      </c>
      <c r="AJ460" s="96" t="s">
        <v>1</v>
      </c>
      <c r="AK460" s="96" t="s">
        <v>1</v>
      </c>
      <c r="AL460" s="96" t="s">
        <v>1</v>
      </c>
      <c r="AM460" s="96" t="s">
        <v>2</v>
      </c>
      <c r="AN460" s="96" t="s">
        <v>1</v>
      </c>
      <c r="AO460" s="96" t="s">
        <v>1</v>
      </c>
      <c r="AP460" s="96" t="s">
        <v>1</v>
      </c>
      <c r="AQ460" s="96" t="s">
        <v>1</v>
      </c>
      <c r="AR460" s="96" t="s">
        <v>1</v>
      </c>
      <c r="AS460" s="96" t="s">
        <v>1</v>
      </c>
      <c r="AT460" s="96" t="s">
        <v>1</v>
      </c>
      <c r="AU460" s="96" t="s">
        <v>1</v>
      </c>
      <c r="AV460" s="96" t="s">
        <v>1</v>
      </c>
      <c r="AW460" s="96" t="s">
        <v>92</v>
      </c>
      <c r="AX460" s="98">
        <v>6</v>
      </c>
      <c r="AY460" s="98">
        <v>6</v>
      </c>
      <c r="AZ460" s="98">
        <v>0</v>
      </c>
      <c r="BA460" s="98">
        <v>0</v>
      </c>
      <c r="BB460" s="98">
        <v>0</v>
      </c>
      <c r="BC460" s="98">
        <v>0</v>
      </c>
      <c r="BD460" s="98">
        <v>0</v>
      </c>
      <c r="BE460" s="98">
        <v>0</v>
      </c>
      <c r="BF460" s="98">
        <v>0</v>
      </c>
      <c r="BG460" s="98">
        <v>0</v>
      </c>
      <c r="BH460" s="98">
        <v>0</v>
      </c>
      <c r="BI460" s="98" cm="1">
        <f t="array" ref="BI460">SUM(IF('HABILITADOS Y RECHAZADOS LOTE 1'!$AX460:$BH460&lt;&gt;"", 'HABILITADOS Y RECHAZADOS LOTE 1'!$AX460:$BH460, 0))</f>
        <v>12</v>
      </c>
      <c r="BJ460" s="98" t="s">
        <v>535</v>
      </c>
      <c r="BK460" s="98" t="s">
        <v>85</v>
      </c>
      <c r="BL460" s="63" t="s">
        <v>85</v>
      </c>
    </row>
    <row r="461" spans="1:64" s="52" customFormat="1" ht="114" hidden="1" customHeight="1">
      <c r="A461" s="108">
        <v>1459</v>
      </c>
      <c r="B461" s="139" t="s">
        <v>2119</v>
      </c>
      <c r="C461" s="142" t="s">
        <v>2120</v>
      </c>
      <c r="D461" s="133" t="s">
        <v>224</v>
      </c>
      <c r="E461" s="126" t="s">
        <v>2121</v>
      </c>
      <c r="F461" s="136" t="s">
        <v>77</v>
      </c>
      <c r="G461" s="136" t="s">
        <v>1176</v>
      </c>
      <c r="H461" s="128" t="s">
        <v>79</v>
      </c>
      <c r="I461" s="134" t="s">
        <v>1020</v>
      </c>
      <c r="J461" s="133" t="s">
        <v>2122</v>
      </c>
      <c r="K461" s="134" t="s">
        <v>2123</v>
      </c>
      <c r="L461" s="64" t="s">
        <v>2</v>
      </c>
      <c r="M461" s="64"/>
      <c r="N461" s="130" t="s">
        <v>83</v>
      </c>
      <c r="O461" s="129" t="s">
        <v>2124</v>
      </c>
      <c r="P461" s="64" t="s">
        <v>85</v>
      </c>
      <c r="Q461" s="96"/>
      <c r="R461" s="96"/>
      <c r="S461" s="96"/>
      <c r="T461" s="96"/>
      <c r="U461" s="96"/>
      <c r="V461" s="96"/>
      <c r="W461" s="96"/>
      <c r="X461" s="96"/>
      <c r="Y461" s="96"/>
      <c r="Z461" s="96"/>
      <c r="AA461" s="96"/>
      <c r="AB461" s="96"/>
      <c r="AC461" s="96"/>
      <c r="AD461" s="96"/>
      <c r="AE461" s="96"/>
      <c r="AF461" s="96"/>
      <c r="AG461" s="96"/>
      <c r="AH461" s="96"/>
      <c r="AI461" s="96"/>
      <c r="AJ461" s="96"/>
      <c r="AK461" s="96"/>
      <c r="AL461" s="112"/>
      <c r="AM461" s="96"/>
      <c r="AN461" s="96"/>
      <c r="AO461" s="96"/>
      <c r="AP461" s="96"/>
      <c r="AQ461" s="96"/>
      <c r="AR461" s="96"/>
      <c r="AS461" s="96"/>
      <c r="AT461" s="96"/>
      <c r="AU461" s="96"/>
      <c r="AV461" s="96"/>
      <c r="AW461" s="96"/>
      <c r="AX461" s="98"/>
      <c r="AY461" s="98"/>
      <c r="AZ461" s="98"/>
      <c r="BA461" s="98"/>
      <c r="BB461" s="98"/>
      <c r="BC461" s="98"/>
      <c r="BD461" s="98"/>
      <c r="BE461" s="98"/>
      <c r="BF461" s="98"/>
      <c r="BG461" s="98"/>
      <c r="BH461" s="98"/>
      <c r="BI461" s="98" cm="1">
        <f t="array" ref="BI461">SUM(IF('HABILITADOS Y RECHAZADOS LOTE 1'!$AX461:$BH461&lt;&gt;"", 'HABILITADOS Y RECHAZADOS LOTE 1'!$AX461:$BH461, 0))</f>
        <v>0</v>
      </c>
      <c r="BJ461" s="98" t="s">
        <v>500</v>
      </c>
      <c r="BK461" s="98" t="s">
        <v>85</v>
      </c>
      <c r="BL461" s="63" t="s">
        <v>85</v>
      </c>
    </row>
    <row r="462" spans="1:64" s="52" customFormat="1" ht="120" hidden="1" customHeight="1">
      <c r="A462" s="93">
        <v>1460</v>
      </c>
      <c r="B462" s="143" t="s">
        <v>2125</v>
      </c>
      <c r="C462" s="142" t="s">
        <v>2126</v>
      </c>
      <c r="D462" s="127" t="s">
        <v>89</v>
      </c>
      <c r="E462" s="142" t="s">
        <v>2127</v>
      </c>
      <c r="F462" s="127"/>
      <c r="G462" s="127"/>
      <c r="H462" s="144" t="s">
        <v>83</v>
      </c>
      <c r="I462" s="134" t="s">
        <v>1182</v>
      </c>
      <c r="J462" s="145" t="s">
        <v>2128</v>
      </c>
      <c r="K462" s="143"/>
      <c r="L462" s="64"/>
      <c r="M462" s="64" t="s">
        <v>85</v>
      </c>
      <c r="N462" s="144" t="s">
        <v>83</v>
      </c>
      <c r="O462" s="134" t="s">
        <v>1182</v>
      </c>
      <c r="P462" s="64" t="s">
        <v>85</v>
      </c>
      <c r="Q462" s="96" t="s">
        <v>1</v>
      </c>
      <c r="R462" s="96" t="s">
        <v>1</v>
      </c>
      <c r="S462" s="96" t="s">
        <v>1</v>
      </c>
      <c r="T462" s="96" t="s">
        <v>1</v>
      </c>
      <c r="U462" s="96" t="s">
        <v>1</v>
      </c>
      <c r="V462" s="96" t="s">
        <v>1</v>
      </c>
      <c r="W462" s="96" t="s">
        <v>1</v>
      </c>
      <c r="X462" s="96" t="s">
        <v>1</v>
      </c>
      <c r="Y462" s="96" t="s">
        <v>1</v>
      </c>
      <c r="Z462" s="96" t="s">
        <v>1</v>
      </c>
      <c r="AA462" s="96" t="s">
        <v>1</v>
      </c>
      <c r="AB462" s="96" t="s">
        <v>1</v>
      </c>
      <c r="AC462" s="96" t="s">
        <v>1</v>
      </c>
      <c r="AD462" s="96" t="s">
        <v>1</v>
      </c>
      <c r="AE462" s="96" t="s">
        <v>1</v>
      </c>
      <c r="AF462" s="96" t="s">
        <v>1</v>
      </c>
      <c r="AG462" s="96" t="s">
        <v>1</v>
      </c>
      <c r="AH462" s="96" t="s">
        <v>1</v>
      </c>
      <c r="AI462" s="96" t="s">
        <v>1</v>
      </c>
      <c r="AJ462" s="96" t="s">
        <v>1</v>
      </c>
      <c r="AK462" s="96" t="s">
        <v>1</v>
      </c>
      <c r="AL462" s="96" t="s">
        <v>1</v>
      </c>
      <c r="AM462" s="96" t="s">
        <v>1</v>
      </c>
      <c r="AN462" s="96" t="s">
        <v>1</v>
      </c>
      <c r="AO462" s="96"/>
      <c r="AP462" s="96"/>
      <c r="AQ462" s="96"/>
      <c r="AR462" s="96"/>
      <c r="AS462" s="96"/>
      <c r="AT462" s="96"/>
      <c r="AU462" s="96"/>
      <c r="AV462" s="96"/>
      <c r="AW462" s="96" t="s">
        <v>650</v>
      </c>
      <c r="AX462" s="98"/>
      <c r="AY462" s="98"/>
      <c r="AZ462" s="98"/>
      <c r="BA462" s="98"/>
      <c r="BB462" s="98"/>
      <c r="BC462" s="98"/>
      <c r="BD462" s="98"/>
      <c r="BE462" s="98"/>
      <c r="BF462" s="98"/>
      <c r="BG462" s="98"/>
      <c r="BH462" s="98"/>
      <c r="BI462" s="98" cm="1">
        <f t="array" ref="BI462">SUM(IF('HABILITADOS Y RECHAZADOS LOTE 1'!$AX462:$BH462&lt;&gt;"", 'HABILITADOS Y RECHAZADOS LOTE 1'!$AX462:$BH462, 0))</f>
        <v>0</v>
      </c>
      <c r="BJ462" s="98" t="s">
        <v>784</v>
      </c>
      <c r="BK462" s="98" t="s">
        <v>85</v>
      </c>
      <c r="BL462" s="63" t="s">
        <v>85</v>
      </c>
    </row>
    <row r="463" spans="1:64" s="52" customFormat="1" ht="42.75" hidden="1" customHeight="1">
      <c r="A463" s="108">
        <v>1461</v>
      </c>
      <c r="B463" s="139" t="s">
        <v>2129</v>
      </c>
      <c r="C463" s="142" t="s">
        <v>2130</v>
      </c>
      <c r="D463" s="125" t="s">
        <v>89</v>
      </c>
      <c r="E463" s="126" t="s">
        <v>2131</v>
      </c>
      <c r="F463" s="136" t="s">
        <v>1176</v>
      </c>
      <c r="G463" s="136" t="s">
        <v>1176</v>
      </c>
      <c r="H463" s="128" t="s">
        <v>91</v>
      </c>
      <c r="I463" s="139" t="s">
        <v>494</v>
      </c>
      <c r="J463" s="136" t="s">
        <v>2131</v>
      </c>
      <c r="K463" s="134" t="s">
        <v>494</v>
      </c>
      <c r="L463" s="64"/>
      <c r="M463" s="64" t="s">
        <v>85</v>
      </c>
      <c r="N463" s="128" t="s">
        <v>91</v>
      </c>
      <c r="O463" s="64" t="s">
        <v>85</v>
      </c>
      <c r="P463" s="129" t="str" cm="1">
        <f t="array" ref="P463">_xlfn.TEXTJOIN(", ", TRUE, IF('HABILITADOS Y RECHAZADOS LOTE 1'!$Q463:$AN463="SI", 'HABILITADOS Y RECHAZADOS LOTE 1'!$Q$2:$AN$2, ""))</f>
        <v>Carnes Frescas (Refrigeradas o Congeladas), Huevos, Leguminosas y derivados</v>
      </c>
      <c r="Q463" s="96"/>
      <c r="R463" s="96" t="s">
        <v>2</v>
      </c>
      <c r="S463" s="96"/>
      <c r="T463" s="96" t="s">
        <v>2</v>
      </c>
      <c r="U463" s="96"/>
      <c r="V463" s="96"/>
      <c r="W463" s="96"/>
      <c r="X463" s="96"/>
      <c r="Y463" s="96"/>
      <c r="Z463" s="96"/>
      <c r="AA463" s="96"/>
      <c r="AB463" s="96"/>
      <c r="AC463" s="96"/>
      <c r="AD463" s="96"/>
      <c r="AE463" s="96"/>
      <c r="AF463" s="96"/>
      <c r="AG463" s="96"/>
      <c r="AH463" s="96"/>
      <c r="AI463" s="96"/>
      <c r="AJ463" s="96" t="s">
        <v>2</v>
      </c>
      <c r="AK463" s="96"/>
      <c r="AL463" s="112" t="s">
        <v>2132</v>
      </c>
      <c r="AM463" s="96"/>
      <c r="AN463" s="96"/>
      <c r="AO463" s="96" t="s">
        <v>1</v>
      </c>
      <c r="AP463" s="96" t="s">
        <v>1</v>
      </c>
      <c r="AQ463" s="96" t="s">
        <v>1</v>
      </c>
      <c r="AR463" s="96" t="s">
        <v>1</v>
      </c>
      <c r="AS463" s="96" t="s">
        <v>1</v>
      </c>
      <c r="AT463" s="96" t="s">
        <v>1</v>
      </c>
      <c r="AU463" s="96" t="s">
        <v>2</v>
      </c>
      <c r="AV463" s="96" t="s">
        <v>1</v>
      </c>
      <c r="AW463" s="96" t="s">
        <v>92</v>
      </c>
      <c r="AX463" s="98">
        <v>0</v>
      </c>
      <c r="AY463" s="98">
        <v>6</v>
      </c>
      <c r="AZ463" s="98">
        <v>0</v>
      </c>
      <c r="BA463" s="98">
        <v>0</v>
      </c>
      <c r="BB463" s="98">
        <v>0</v>
      </c>
      <c r="BC463" s="98">
        <v>0</v>
      </c>
      <c r="BD463" s="98">
        <v>0</v>
      </c>
      <c r="BE463" s="98">
        <v>0</v>
      </c>
      <c r="BF463" s="98">
        <v>0</v>
      </c>
      <c r="BG463" s="98">
        <v>0.25</v>
      </c>
      <c r="BH463" s="98">
        <v>10</v>
      </c>
      <c r="BI463" s="98" cm="1">
        <f t="array" ref="BI463">SUM(IF('HABILITADOS Y RECHAZADOS LOTE 1'!$AX463:$BH463&lt;&gt;"", 'HABILITADOS Y RECHAZADOS LOTE 1'!$AX463:$BH463, 0))</f>
        <v>16.25</v>
      </c>
      <c r="BJ463" s="98" t="s">
        <v>229</v>
      </c>
      <c r="BK463" s="98" t="s">
        <v>85</v>
      </c>
      <c r="BL463" s="63" t="s">
        <v>85</v>
      </c>
    </row>
    <row r="464" spans="1:64" s="52" customFormat="1" ht="114" hidden="1" customHeight="1">
      <c r="A464" s="93">
        <v>1462</v>
      </c>
      <c r="B464" s="143" t="s">
        <v>2133</v>
      </c>
      <c r="C464" s="124" t="s">
        <v>2134</v>
      </c>
      <c r="D464" s="125" t="s">
        <v>224</v>
      </c>
      <c r="E464" s="126" t="s">
        <v>2135</v>
      </c>
      <c r="F464" s="127" t="s">
        <v>77</v>
      </c>
      <c r="G464" s="127" t="s">
        <v>77</v>
      </c>
      <c r="H464" s="128" t="s">
        <v>79</v>
      </c>
      <c r="I464" s="129" t="s">
        <v>2136</v>
      </c>
      <c r="J464" s="140" t="s">
        <v>2135</v>
      </c>
      <c r="K464" s="129" t="s">
        <v>2137</v>
      </c>
      <c r="L464" s="64" t="s">
        <v>1</v>
      </c>
      <c r="M464" s="64" t="s">
        <v>2</v>
      </c>
      <c r="N464" s="130" t="s">
        <v>83</v>
      </c>
      <c r="O464" s="147" t="s">
        <v>2138</v>
      </c>
      <c r="P464" s="64" t="s">
        <v>85</v>
      </c>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8"/>
      <c r="AY464" s="98"/>
      <c r="AZ464" s="98"/>
      <c r="BA464" s="98"/>
      <c r="BB464" s="98"/>
      <c r="BC464" s="98"/>
      <c r="BD464" s="98"/>
      <c r="BE464" s="98"/>
      <c r="BF464" s="98"/>
      <c r="BG464" s="98"/>
      <c r="BH464" s="98"/>
      <c r="BI464" s="98" cm="1">
        <f t="array" ref="BI464">SUM(IF('HABILITADOS Y RECHAZADOS LOTE 1'!$AX464:$BH464&lt;&gt;"", 'HABILITADOS Y RECHAZADOS LOTE 1'!$AX464:$BH464, 0))</f>
        <v>0</v>
      </c>
      <c r="BJ464" s="98" t="s">
        <v>229</v>
      </c>
      <c r="BK464" s="98" t="s">
        <v>85</v>
      </c>
      <c r="BL464" s="63" t="s">
        <v>85</v>
      </c>
    </row>
    <row r="465" spans="1:64" s="52" customFormat="1" ht="409.5" hidden="1" customHeight="1">
      <c r="A465" s="108">
        <v>1463</v>
      </c>
      <c r="B465" s="139" t="s">
        <v>2139</v>
      </c>
      <c r="C465" s="142" t="s">
        <v>2140</v>
      </c>
      <c r="D465" s="133" t="s">
        <v>224</v>
      </c>
      <c r="E465" s="126" t="s">
        <v>2141</v>
      </c>
      <c r="F465" s="136" t="s">
        <v>77</v>
      </c>
      <c r="G465" s="136" t="s">
        <v>1176</v>
      </c>
      <c r="H465" s="128" t="s">
        <v>79</v>
      </c>
      <c r="I465" s="134" t="s">
        <v>1020</v>
      </c>
      <c r="J465" s="133" t="s">
        <v>2141</v>
      </c>
      <c r="K465" s="134" t="s">
        <v>2142</v>
      </c>
      <c r="L465" s="64" t="s">
        <v>1</v>
      </c>
      <c r="M465" s="64" t="s">
        <v>2</v>
      </c>
      <c r="N465" s="130" t="s">
        <v>91</v>
      </c>
      <c r="O465" s="64" t="s">
        <v>85</v>
      </c>
      <c r="P465" s="129" t="str" cm="1">
        <f t="array" ref="P465">_xlfn.TEXTJOIN(", ", TRUE, IF('HABILITADOS Y RECHAZADOS LOTE 1'!$Q465:$AN465="SI", 'HABILITADOS Y RECHAZADOS LOTE 1'!$Q$2:$AN$2, ""))</f>
        <v>Frutas frescas, Verduras, hortalizas y derivados</v>
      </c>
      <c r="Q465" s="96" t="s">
        <v>1</v>
      </c>
      <c r="R465" s="96" t="s">
        <v>1</v>
      </c>
      <c r="S465" s="96" t="s">
        <v>1</v>
      </c>
      <c r="T465" s="96" t="s">
        <v>1</v>
      </c>
      <c r="U465" s="96" t="s">
        <v>1</v>
      </c>
      <c r="V465" s="96" t="s">
        <v>1</v>
      </c>
      <c r="W465" s="96" t="s">
        <v>1</v>
      </c>
      <c r="X465" s="96" t="s">
        <v>1</v>
      </c>
      <c r="Y465" s="96" t="s">
        <v>1</v>
      </c>
      <c r="Z465" s="96" t="s">
        <v>1</v>
      </c>
      <c r="AA465" s="96" t="s">
        <v>2</v>
      </c>
      <c r="AB465" s="96" t="s">
        <v>1</v>
      </c>
      <c r="AC465" s="96" t="s">
        <v>1</v>
      </c>
      <c r="AD465" s="96" t="s">
        <v>1</v>
      </c>
      <c r="AE465" s="96" t="s">
        <v>1</v>
      </c>
      <c r="AF465" s="96" t="s">
        <v>1</v>
      </c>
      <c r="AG465" s="96" t="s">
        <v>1</v>
      </c>
      <c r="AH465" s="96" t="s">
        <v>1</v>
      </c>
      <c r="AI465" s="96" t="s">
        <v>1</v>
      </c>
      <c r="AJ465" s="96" t="s">
        <v>1</v>
      </c>
      <c r="AK465" s="96" t="s">
        <v>1</v>
      </c>
      <c r="AL465" s="112" t="s">
        <v>2143</v>
      </c>
      <c r="AM465" s="96" t="s">
        <v>2</v>
      </c>
      <c r="AN465" s="96" t="s">
        <v>1</v>
      </c>
      <c r="AO465" s="96" t="s">
        <v>1</v>
      </c>
      <c r="AP465" s="96" t="s">
        <v>1</v>
      </c>
      <c r="AQ465" s="96" t="s">
        <v>1</v>
      </c>
      <c r="AR465" s="96" t="s">
        <v>1</v>
      </c>
      <c r="AS465" s="96" t="s">
        <v>1</v>
      </c>
      <c r="AT465" s="96" t="s">
        <v>1</v>
      </c>
      <c r="AU465" s="96" t="s">
        <v>2</v>
      </c>
      <c r="AV465" s="96" t="s">
        <v>2</v>
      </c>
      <c r="AW465" s="96" t="s">
        <v>92</v>
      </c>
      <c r="AX465" s="98">
        <v>0</v>
      </c>
      <c r="AY465" s="98">
        <v>6</v>
      </c>
      <c r="AZ465" s="98">
        <v>0</v>
      </c>
      <c r="BA465" s="98">
        <v>0</v>
      </c>
      <c r="BB465" s="98">
        <v>0</v>
      </c>
      <c r="BC465" s="98">
        <v>0</v>
      </c>
      <c r="BD465" s="98">
        <v>0</v>
      </c>
      <c r="BE465" s="98">
        <v>0</v>
      </c>
      <c r="BF465" s="98">
        <v>0</v>
      </c>
      <c r="BG465" s="98">
        <v>0.25</v>
      </c>
      <c r="BH465" s="98">
        <v>10</v>
      </c>
      <c r="BI465" s="98" cm="1">
        <f t="array" ref="BI465">SUM(IF('HABILITADOS Y RECHAZADOS LOTE 1'!$AX465:$BH465&lt;&gt;"", 'HABILITADOS Y RECHAZADOS LOTE 1'!$AX465:$BH465, 0))</f>
        <v>16.25</v>
      </c>
      <c r="BJ465" s="98" t="s">
        <v>535</v>
      </c>
      <c r="BK465" s="98" t="s">
        <v>85</v>
      </c>
      <c r="BL465" s="63" t="s">
        <v>85</v>
      </c>
    </row>
    <row r="466" spans="1:64" s="52" customFormat="1" ht="157.5" hidden="1" customHeight="1">
      <c r="A466" s="108">
        <v>1464</v>
      </c>
      <c r="B466" s="134" t="s">
        <v>1195</v>
      </c>
      <c r="C466" s="142" t="s">
        <v>2144</v>
      </c>
      <c r="D466" s="133" t="s">
        <v>224</v>
      </c>
      <c r="E466" s="126" t="s">
        <v>2145</v>
      </c>
      <c r="F466" s="136"/>
      <c r="G466" s="136"/>
      <c r="H466" s="144" t="s">
        <v>83</v>
      </c>
      <c r="I466" s="134" t="s">
        <v>1182</v>
      </c>
      <c r="J466" s="133" t="s">
        <v>2146</v>
      </c>
      <c r="K466" s="134"/>
      <c r="L466" s="64" t="s">
        <v>1</v>
      </c>
      <c r="M466" s="64" t="s">
        <v>85</v>
      </c>
      <c r="N466" s="144" t="s">
        <v>83</v>
      </c>
      <c r="O466" s="134" t="s">
        <v>1182</v>
      </c>
      <c r="P466" s="64" t="s">
        <v>85</v>
      </c>
      <c r="Q466" s="96" t="s">
        <v>1</v>
      </c>
      <c r="R466" s="96" t="s">
        <v>1</v>
      </c>
      <c r="S466" s="96" t="s">
        <v>1</v>
      </c>
      <c r="T466" s="96" t="s">
        <v>1</v>
      </c>
      <c r="U466" s="96" t="s">
        <v>1</v>
      </c>
      <c r="V466" s="96" t="s">
        <v>1</v>
      </c>
      <c r="W466" s="96" t="s">
        <v>1</v>
      </c>
      <c r="X466" s="96" t="s">
        <v>1</v>
      </c>
      <c r="Y466" s="96" t="s">
        <v>1</v>
      </c>
      <c r="Z466" s="96" t="s">
        <v>1</v>
      </c>
      <c r="AA466" s="96" t="s">
        <v>1</v>
      </c>
      <c r="AB466" s="96" t="s">
        <v>1</v>
      </c>
      <c r="AC466" s="96" t="s">
        <v>1</v>
      </c>
      <c r="AD466" s="96" t="s">
        <v>1</v>
      </c>
      <c r="AE466" s="96" t="s">
        <v>1</v>
      </c>
      <c r="AF466" s="96" t="s">
        <v>1</v>
      </c>
      <c r="AG466" s="96" t="s">
        <v>1</v>
      </c>
      <c r="AH466" s="96" t="s">
        <v>1</v>
      </c>
      <c r="AI466" s="96" t="s">
        <v>1</v>
      </c>
      <c r="AJ466" s="96" t="s">
        <v>1</v>
      </c>
      <c r="AK466" s="96" t="s">
        <v>1</v>
      </c>
      <c r="AL466" s="96" t="s">
        <v>1</v>
      </c>
      <c r="AM466" s="96" t="s">
        <v>1</v>
      </c>
      <c r="AN466" s="96" t="s">
        <v>1</v>
      </c>
      <c r="AO466" s="96"/>
      <c r="AP466" s="96"/>
      <c r="AQ466" s="96"/>
      <c r="AR466" s="96"/>
      <c r="AS466" s="96"/>
      <c r="AT466" s="96"/>
      <c r="AU466" s="96"/>
      <c r="AV466" s="96"/>
      <c r="AW466" s="96" t="s">
        <v>650</v>
      </c>
      <c r="AX466" s="98"/>
      <c r="AY466" s="98"/>
      <c r="AZ466" s="98"/>
      <c r="BA466" s="98"/>
      <c r="BB466" s="98"/>
      <c r="BC466" s="98"/>
      <c r="BD466" s="98"/>
      <c r="BE466" s="98"/>
      <c r="BF466" s="98"/>
      <c r="BG466" s="98"/>
      <c r="BH466" s="98"/>
      <c r="BI466" s="98" cm="1">
        <f t="array" ref="BI466">SUM(IF('HABILITADOS Y RECHAZADOS LOTE 1'!$AX466:$BH466&lt;&gt;"", 'HABILITADOS Y RECHAZADOS LOTE 1'!$AX466:$BH466, 0))</f>
        <v>0</v>
      </c>
      <c r="BJ466" s="98" t="s">
        <v>1802</v>
      </c>
      <c r="BK466" s="98" t="s">
        <v>85</v>
      </c>
      <c r="BL466" s="63" t="s">
        <v>85</v>
      </c>
    </row>
    <row r="467" spans="1:64" s="52" customFormat="1" ht="71.25" hidden="1" customHeight="1">
      <c r="A467" s="108">
        <v>1465</v>
      </c>
      <c r="B467" s="139" t="s">
        <v>2147</v>
      </c>
      <c r="C467" s="142" t="s">
        <v>2148</v>
      </c>
      <c r="D467" s="125" t="s">
        <v>89</v>
      </c>
      <c r="E467" s="126" t="s">
        <v>2149</v>
      </c>
      <c r="F467" s="136" t="s">
        <v>77</v>
      </c>
      <c r="G467" s="136" t="s">
        <v>77</v>
      </c>
      <c r="H467" s="128" t="s">
        <v>79</v>
      </c>
      <c r="I467" s="134" t="s">
        <v>2150</v>
      </c>
      <c r="J467" s="133" t="s">
        <v>2151</v>
      </c>
      <c r="K467" s="134" t="s">
        <v>2152</v>
      </c>
      <c r="L467" s="64" t="s">
        <v>1</v>
      </c>
      <c r="M467" s="64" t="s">
        <v>2</v>
      </c>
      <c r="N467" s="130" t="s">
        <v>91</v>
      </c>
      <c r="O467" s="64" t="s">
        <v>85</v>
      </c>
      <c r="P467" s="129" t="str" cm="1">
        <f t="array" ref="P467">_xlfn.TEXTJOIN(", ", TRUE, IF('HABILITADOS Y RECHAZADOS LOTE 1'!$Q467:$AN467="SI", 'HABILITADOS Y RECHAZADOS LOTE 1'!$Q$2:$AN$2, ""))</f>
        <v>Alimentos nativos</v>
      </c>
      <c r="Q467" s="96" t="s">
        <v>2</v>
      </c>
      <c r="R467" s="96" t="s">
        <v>1</v>
      </c>
      <c r="S467" s="96" t="s">
        <v>1</v>
      </c>
      <c r="T467" s="96" t="s">
        <v>1</v>
      </c>
      <c r="U467" s="96" t="s">
        <v>1</v>
      </c>
      <c r="V467" s="96" t="s">
        <v>1</v>
      </c>
      <c r="W467" s="96" t="s">
        <v>1</v>
      </c>
      <c r="X467" s="96" t="s">
        <v>1</v>
      </c>
      <c r="Y467" s="96" t="s">
        <v>1</v>
      </c>
      <c r="Z467" s="96" t="s">
        <v>1</v>
      </c>
      <c r="AA467" s="96" t="s">
        <v>1</v>
      </c>
      <c r="AB467" s="96" t="s">
        <v>1</v>
      </c>
      <c r="AC467" s="96" t="s">
        <v>1</v>
      </c>
      <c r="AD467" s="96" t="s">
        <v>1</v>
      </c>
      <c r="AE467" s="96" t="s">
        <v>1</v>
      </c>
      <c r="AF467" s="96" t="s">
        <v>1</v>
      </c>
      <c r="AG467" s="96" t="s">
        <v>1</v>
      </c>
      <c r="AH467" s="96" t="s">
        <v>1</v>
      </c>
      <c r="AI467" s="96" t="s">
        <v>1</v>
      </c>
      <c r="AJ467" s="96" t="s">
        <v>1</v>
      </c>
      <c r="AK467" s="96" t="s">
        <v>1</v>
      </c>
      <c r="AL467" s="96" t="s">
        <v>1</v>
      </c>
      <c r="AM467" s="96" t="s">
        <v>1</v>
      </c>
      <c r="AN467" s="96" t="s">
        <v>1</v>
      </c>
      <c r="AO467" s="96" t="s">
        <v>1</v>
      </c>
      <c r="AP467" s="96" t="s">
        <v>1</v>
      </c>
      <c r="AQ467" s="96" t="s">
        <v>1</v>
      </c>
      <c r="AR467" s="96" t="s">
        <v>1</v>
      </c>
      <c r="AS467" s="96" t="s">
        <v>1</v>
      </c>
      <c r="AT467" s="96" t="s">
        <v>1</v>
      </c>
      <c r="AU467" s="96" t="s">
        <v>1</v>
      </c>
      <c r="AV467" s="96" t="s">
        <v>1</v>
      </c>
      <c r="AW467" s="96" t="s">
        <v>99</v>
      </c>
      <c r="AX467" s="98">
        <v>0</v>
      </c>
      <c r="AY467" s="98">
        <v>0</v>
      </c>
      <c r="AZ467" s="98">
        <v>0</v>
      </c>
      <c r="BA467" s="98">
        <v>0</v>
      </c>
      <c r="BB467" s="98">
        <v>0</v>
      </c>
      <c r="BC467" s="98">
        <v>0</v>
      </c>
      <c r="BD467" s="98">
        <v>0</v>
      </c>
      <c r="BE467" s="98">
        <v>0</v>
      </c>
      <c r="BF467" s="98">
        <v>0</v>
      </c>
      <c r="BG467" s="98">
        <v>0</v>
      </c>
      <c r="BH467" s="98">
        <v>0</v>
      </c>
      <c r="BI467" s="98" cm="1">
        <f t="array" ref="BI467">SUM(IF('HABILITADOS Y RECHAZADOS LOTE 1'!$AX467:$BH467&lt;&gt;"", 'HABILITADOS Y RECHAZADOS LOTE 1'!$AX467:$BH467, 0))</f>
        <v>0</v>
      </c>
      <c r="BJ467" s="98" t="s">
        <v>500</v>
      </c>
      <c r="BK467" s="98" t="s">
        <v>85</v>
      </c>
      <c r="BL467" s="63" t="s">
        <v>85</v>
      </c>
    </row>
    <row r="468" spans="1:64" s="52" customFormat="1" ht="160.5" hidden="1" customHeight="1">
      <c r="A468" s="93">
        <v>1466</v>
      </c>
      <c r="B468" s="143" t="s">
        <v>2153</v>
      </c>
      <c r="C468" s="142" t="s">
        <v>2154</v>
      </c>
      <c r="D468" s="127" t="s">
        <v>224</v>
      </c>
      <c r="E468" s="142" t="s">
        <v>2155</v>
      </c>
      <c r="F468" s="127"/>
      <c r="G468" s="127"/>
      <c r="H468" s="144" t="s">
        <v>83</v>
      </c>
      <c r="I468" s="134" t="s">
        <v>1182</v>
      </c>
      <c r="J468" s="133" t="s">
        <v>2155</v>
      </c>
      <c r="K468" s="143"/>
      <c r="L468" s="64"/>
      <c r="M468" s="64" t="s">
        <v>85</v>
      </c>
      <c r="N468" s="144" t="s">
        <v>83</v>
      </c>
      <c r="O468" s="134" t="s">
        <v>1182</v>
      </c>
      <c r="P468" s="64" t="s">
        <v>85</v>
      </c>
      <c r="Q468" s="96" t="s">
        <v>1</v>
      </c>
      <c r="R468" s="96" t="s">
        <v>1</v>
      </c>
      <c r="S468" s="96" t="s">
        <v>1</v>
      </c>
      <c r="T468" s="96" t="s">
        <v>1</v>
      </c>
      <c r="U468" s="96" t="s">
        <v>1</v>
      </c>
      <c r="V468" s="96" t="s">
        <v>1</v>
      </c>
      <c r="W468" s="96" t="s">
        <v>1</v>
      </c>
      <c r="X468" s="96" t="s">
        <v>1</v>
      </c>
      <c r="Y468" s="96" t="s">
        <v>1</v>
      </c>
      <c r="Z468" s="96" t="s">
        <v>1</v>
      </c>
      <c r="AA468" s="96" t="s">
        <v>1</v>
      </c>
      <c r="AB468" s="96" t="s">
        <v>1</v>
      </c>
      <c r="AC468" s="96" t="s">
        <v>1</v>
      </c>
      <c r="AD468" s="96" t="s">
        <v>1</v>
      </c>
      <c r="AE468" s="96" t="s">
        <v>1</v>
      </c>
      <c r="AF468" s="96" t="s">
        <v>1</v>
      </c>
      <c r="AG468" s="96" t="s">
        <v>1</v>
      </c>
      <c r="AH468" s="96" t="s">
        <v>1</v>
      </c>
      <c r="AI468" s="96" t="s">
        <v>1</v>
      </c>
      <c r="AJ468" s="96" t="s">
        <v>1</v>
      </c>
      <c r="AK468" s="96" t="s">
        <v>1</v>
      </c>
      <c r="AL468" s="96" t="s">
        <v>1</v>
      </c>
      <c r="AM468" s="96" t="s">
        <v>1</v>
      </c>
      <c r="AN468" s="96" t="s">
        <v>1</v>
      </c>
      <c r="AO468" s="96"/>
      <c r="AP468" s="96"/>
      <c r="AQ468" s="96"/>
      <c r="AR468" s="96"/>
      <c r="AS468" s="96"/>
      <c r="AT468" s="96"/>
      <c r="AU468" s="96"/>
      <c r="AV468" s="96"/>
      <c r="AW468" s="96" t="s">
        <v>650</v>
      </c>
      <c r="AX468" s="98"/>
      <c r="AY468" s="98"/>
      <c r="AZ468" s="98"/>
      <c r="BA468" s="98"/>
      <c r="BB468" s="98"/>
      <c r="BC468" s="98"/>
      <c r="BD468" s="98"/>
      <c r="BE468" s="98"/>
      <c r="BF468" s="98"/>
      <c r="BG468" s="98"/>
      <c r="BH468" s="98"/>
      <c r="BI468" s="98" cm="1">
        <f t="array" ref="BI468">SUM(IF('HABILITADOS Y RECHAZADOS LOTE 1'!$AX468:$BH468&lt;&gt;"", 'HABILITADOS Y RECHAZADOS LOTE 1'!$AX468:$BH468, 0))</f>
        <v>0</v>
      </c>
      <c r="BJ468" s="98" t="s">
        <v>100</v>
      </c>
      <c r="BK468" s="98" t="s">
        <v>85</v>
      </c>
      <c r="BL468" s="63" t="s">
        <v>85</v>
      </c>
    </row>
    <row r="469" spans="1:64" s="52" customFormat="1" ht="409.5" hidden="1" customHeight="1">
      <c r="A469" s="108">
        <v>1467</v>
      </c>
      <c r="B469" s="139" t="s">
        <v>2156</v>
      </c>
      <c r="C469" s="142" t="s">
        <v>2157</v>
      </c>
      <c r="D469" s="125" t="s">
        <v>89</v>
      </c>
      <c r="E469" s="126" t="s">
        <v>2158</v>
      </c>
      <c r="F469" s="136" t="s">
        <v>77</v>
      </c>
      <c r="G469" s="136" t="s">
        <v>1176</v>
      </c>
      <c r="H469" s="128" t="s">
        <v>79</v>
      </c>
      <c r="I469" s="134" t="s">
        <v>1020</v>
      </c>
      <c r="J469" s="133" t="s">
        <v>2159</v>
      </c>
      <c r="K469" s="134" t="s">
        <v>2142</v>
      </c>
      <c r="L469" s="64" t="s">
        <v>2</v>
      </c>
      <c r="M469" s="64" t="s">
        <v>2</v>
      </c>
      <c r="N469" s="130" t="s">
        <v>91</v>
      </c>
      <c r="O469" s="64" t="s">
        <v>85</v>
      </c>
      <c r="P469" s="129" t="str" cm="1">
        <f t="array" ref="P469">_xlfn.TEXTJOIN(", ", TRUE, IF('HABILITADOS Y RECHAZADOS LOTE 1'!$Q469:$AN469="SI", 'HABILITADOS Y RECHAZADOS LOTE 1'!$Q$2:$AN$2, ""))</f>
        <v>Huevos, Cereales y derivados, Frutas frescas, Quesos, Leguminosas y derivados, Verduras, hortalizas y derivados</v>
      </c>
      <c r="Q469" s="96" t="s">
        <v>1</v>
      </c>
      <c r="R469" s="96" t="s">
        <v>1</v>
      </c>
      <c r="S469" s="96" t="s">
        <v>1</v>
      </c>
      <c r="T469" s="96" t="s">
        <v>2</v>
      </c>
      <c r="U469" s="96" t="s">
        <v>2</v>
      </c>
      <c r="V469" s="96" t="s">
        <v>1</v>
      </c>
      <c r="W469" s="96" t="s">
        <v>1</v>
      </c>
      <c r="X469" s="96" t="s">
        <v>1</v>
      </c>
      <c r="Y469" s="96" t="s">
        <v>1</v>
      </c>
      <c r="Z469" s="96" t="s">
        <v>1</v>
      </c>
      <c r="AA469" s="96" t="s">
        <v>2</v>
      </c>
      <c r="AB469" s="96" t="s">
        <v>1</v>
      </c>
      <c r="AC469" s="96" t="s">
        <v>1</v>
      </c>
      <c r="AD469" s="96" t="s">
        <v>1</v>
      </c>
      <c r="AE469" s="96" t="s">
        <v>1</v>
      </c>
      <c r="AF469" s="96" t="s">
        <v>1</v>
      </c>
      <c r="AG469" s="96" t="s">
        <v>1</v>
      </c>
      <c r="AH469" s="96" t="s">
        <v>1</v>
      </c>
      <c r="AI469" s="96" t="s">
        <v>2</v>
      </c>
      <c r="AJ469" s="96" t="s">
        <v>2</v>
      </c>
      <c r="AK469" s="96" t="s">
        <v>1</v>
      </c>
      <c r="AL469" s="96" t="s">
        <v>1</v>
      </c>
      <c r="AM469" s="96" t="s">
        <v>2</v>
      </c>
      <c r="AN469" s="96" t="s">
        <v>1</v>
      </c>
      <c r="AO469" s="96" t="s">
        <v>1</v>
      </c>
      <c r="AP469" s="96" t="s">
        <v>1</v>
      </c>
      <c r="AQ469" s="96" t="s">
        <v>1</v>
      </c>
      <c r="AR469" s="96" t="s">
        <v>1</v>
      </c>
      <c r="AS469" s="96" t="s">
        <v>1</v>
      </c>
      <c r="AT469" s="96" t="s">
        <v>1</v>
      </c>
      <c r="AU469" s="96" t="s">
        <v>2</v>
      </c>
      <c r="AV469" s="96" t="s">
        <v>2</v>
      </c>
      <c r="AW469" s="96" t="s">
        <v>92</v>
      </c>
      <c r="AX469" s="98">
        <v>0</v>
      </c>
      <c r="AY469" s="98">
        <v>0</v>
      </c>
      <c r="AZ469" s="98">
        <v>0</v>
      </c>
      <c r="BA469" s="98">
        <v>0</v>
      </c>
      <c r="BB469" s="98">
        <v>0</v>
      </c>
      <c r="BC469" s="98">
        <v>10</v>
      </c>
      <c r="BD469" s="98">
        <v>0</v>
      </c>
      <c r="BE469" s="98">
        <v>0</v>
      </c>
      <c r="BF469" s="98">
        <v>0</v>
      </c>
      <c r="BG469" s="98">
        <v>0.25</v>
      </c>
      <c r="BH469" s="98">
        <v>10</v>
      </c>
      <c r="BI469" s="98" cm="1">
        <f t="array" ref="BI469">SUM(IF('HABILITADOS Y RECHAZADOS LOTE 1'!$AX469:$BH469&lt;&gt;"", 'HABILITADOS Y RECHAZADOS LOTE 1'!$AX469:$BH469, 0))</f>
        <v>20.25</v>
      </c>
      <c r="BJ469" s="98" t="s">
        <v>500</v>
      </c>
      <c r="BK469" s="98" t="s">
        <v>85</v>
      </c>
      <c r="BL469" s="63" t="s">
        <v>85</v>
      </c>
    </row>
    <row r="470" spans="1:64" s="52" customFormat="1" ht="142.5" hidden="1" customHeight="1">
      <c r="A470" s="108">
        <v>1468</v>
      </c>
      <c r="B470" s="139" t="s">
        <v>2160</v>
      </c>
      <c r="C470" s="142" t="s">
        <v>2161</v>
      </c>
      <c r="D470" s="133" t="s">
        <v>2108</v>
      </c>
      <c r="E470" s="126" t="s">
        <v>2162</v>
      </c>
      <c r="F470" s="136" t="s">
        <v>77</v>
      </c>
      <c r="G470" s="136" t="s">
        <v>1176</v>
      </c>
      <c r="H470" s="128" t="s">
        <v>79</v>
      </c>
      <c r="I470" s="134" t="s">
        <v>2163</v>
      </c>
      <c r="J470" s="133" t="s">
        <v>2164</v>
      </c>
      <c r="K470" s="134" t="s">
        <v>2165</v>
      </c>
      <c r="L470" s="64" t="s">
        <v>2</v>
      </c>
      <c r="M470" s="64" t="s">
        <v>2</v>
      </c>
      <c r="N470" s="130" t="s">
        <v>91</v>
      </c>
      <c r="O470" s="64" t="s">
        <v>85</v>
      </c>
      <c r="P470" s="129" t="str" cm="1">
        <f t="array" ref="P470">_xlfn.TEXTJOIN(", ", TRUE, IF('HABILITADOS Y RECHAZADOS LOTE 1'!$Q470:$AN470="SI", 'HABILITADOS Y RECHAZADOS LOTE 1'!$Q$2:$AN$2, ""))</f>
        <v>Carnes Frescas (Refrigeradas o Congeladas), Derivados cárnicos, Huevos, Cereales y derivados, Alimentos manufacturados, Enlatados cárnicos y derivados, Conservas de frutas/ hortalizas/ leguminosas, Especias y derivados, Frutas frescas, Fruta procesada, Galletas, Grasas, aceites y derivados, Lácteos no fermentados, Lácteos fermentados, Quesos, Leguminosas y derivados, Productos azucarados, Verduras, hortalizas y derivados, Bebidas</v>
      </c>
      <c r="Q470" s="96" t="s">
        <v>1</v>
      </c>
      <c r="R470" s="96" t="s">
        <v>2</v>
      </c>
      <c r="S470" s="96" t="s">
        <v>2</v>
      </c>
      <c r="T470" s="96" t="s">
        <v>2</v>
      </c>
      <c r="U470" s="96" t="s">
        <v>2</v>
      </c>
      <c r="V470" s="96" t="s">
        <v>2</v>
      </c>
      <c r="W470" s="96" t="s">
        <v>2</v>
      </c>
      <c r="X470" s="96" t="s">
        <v>2</v>
      </c>
      <c r="Y470" s="96" t="s">
        <v>2</v>
      </c>
      <c r="Z470" s="96" t="s">
        <v>1</v>
      </c>
      <c r="AA470" s="96" t="s">
        <v>2</v>
      </c>
      <c r="AB470" s="96" t="s">
        <v>2</v>
      </c>
      <c r="AC470" s="96" t="s">
        <v>1</v>
      </c>
      <c r="AD470" s="96" t="s">
        <v>2</v>
      </c>
      <c r="AE470" s="96" t="s">
        <v>1</v>
      </c>
      <c r="AF470" s="96" t="s">
        <v>2</v>
      </c>
      <c r="AG470" s="96" t="s">
        <v>2</v>
      </c>
      <c r="AH470" s="96" t="s">
        <v>2</v>
      </c>
      <c r="AI470" s="96" t="s">
        <v>2</v>
      </c>
      <c r="AJ470" s="96" t="s">
        <v>2</v>
      </c>
      <c r="AK470" s="96" t="s">
        <v>1</v>
      </c>
      <c r="AL470" s="96" t="s">
        <v>2</v>
      </c>
      <c r="AM470" s="96" t="s">
        <v>2</v>
      </c>
      <c r="AN470" s="96" t="s">
        <v>2</v>
      </c>
      <c r="AO470" s="96" t="s">
        <v>1</v>
      </c>
      <c r="AP470" s="96" t="s">
        <v>1</v>
      </c>
      <c r="AQ470" s="96" t="s">
        <v>1</v>
      </c>
      <c r="AR470" s="96" t="s">
        <v>1</v>
      </c>
      <c r="AS470" s="96" t="s">
        <v>1</v>
      </c>
      <c r="AT470" s="96" t="s">
        <v>1</v>
      </c>
      <c r="AU470" s="96" t="s">
        <v>1</v>
      </c>
      <c r="AV470" s="96" t="s">
        <v>1</v>
      </c>
      <c r="AW470" s="96" t="s">
        <v>92</v>
      </c>
      <c r="AX470" s="98">
        <v>0</v>
      </c>
      <c r="AY470" s="98">
        <v>0</v>
      </c>
      <c r="AZ470" s="98">
        <v>0</v>
      </c>
      <c r="BA470" s="98">
        <v>0</v>
      </c>
      <c r="BB470" s="98">
        <v>0</v>
      </c>
      <c r="BC470" s="98">
        <v>0</v>
      </c>
      <c r="BD470" s="98">
        <v>0</v>
      </c>
      <c r="BE470" s="98">
        <v>0</v>
      </c>
      <c r="BF470" s="98">
        <v>0</v>
      </c>
      <c r="BG470" s="98">
        <v>0.25</v>
      </c>
      <c r="BH470" s="98">
        <v>0</v>
      </c>
      <c r="BI470" s="98" cm="1">
        <f t="array" ref="BI470">SUM(IF('HABILITADOS Y RECHAZADOS LOTE 1'!$AX470:$BH470&lt;&gt;"", 'HABILITADOS Y RECHAZADOS LOTE 1'!$AX470:$BH470, 0))</f>
        <v>0.25</v>
      </c>
      <c r="BJ470" s="98" t="s">
        <v>500</v>
      </c>
      <c r="BK470" s="98" t="s">
        <v>85</v>
      </c>
      <c r="BL470" s="63" t="s">
        <v>85</v>
      </c>
    </row>
    <row r="471" spans="1:64" s="52" customFormat="1" ht="409.5" hidden="1" customHeight="1">
      <c r="A471" s="108">
        <v>1469</v>
      </c>
      <c r="B471" s="139" t="s">
        <v>2166</v>
      </c>
      <c r="C471" s="124" t="s">
        <v>2167</v>
      </c>
      <c r="D471" s="125" t="s">
        <v>2108</v>
      </c>
      <c r="E471" s="130" t="s">
        <v>2168</v>
      </c>
      <c r="F471" s="127" t="s">
        <v>1815</v>
      </c>
      <c r="G471" s="127" t="s">
        <v>1176</v>
      </c>
      <c r="H471" s="128" t="s">
        <v>79</v>
      </c>
      <c r="I471" s="129" t="s">
        <v>990</v>
      </c>
      <c r="J471" s="64" t="s">
        <v>2168</v>
      </c>
      <c r="K471" s="129" t="s">
        <v>2169</v>
      </c>
      <c r="L471" s="64" t="s">
        <v>2</v>
      </c>
      <c r="M471" s="64" t="s">
        <v>2</v>
      </c>
      <c r="N471" s="130" t="s">
        <v>91</v>
      </c>
      <c r="O471" s="64" t="s">
        <v>85</v>
      </c>
      <c r="P471" s="129" t="str" cm="1">
        <f t="array" ref="P471">_xlfn.TEXTJOIN(", ", TRUE, IF('HABILITADOS Y RECHAZADOS LOTE 1'!$Q471:$AN471="SI", 'HABILITADOS Y RECHAZADOS LOTE 1'!$Q$2:$AN$2, ""))</f>
        <v>Carnes Frescas (Refrigeradas o Congeladas), Huevos, Especias y derivados, Frutas frescas, Pescados y mariscos, Verduras, hortalizas y derivados</v>
      </c>
      <c r="Q471" s="96" t="s">
        <v>1</v>
      </c>
      <c r="R471" s="96" t="s">
        <v>2</v>
      </c>
      <c r="S471" s="96" t="s">
        <v>1</v>
      </c>
      <c r="T471" s="96" t="s">
        <v>2</v>
      </c>
      <c r="U471" s="96" t="s">
        <v>1</v>
      </c>
      <c r="V471" s="96" t="s">
        <v>1</v>
      </c>
      <c r="W471" s="96" t="s">
        <v>1</v>
      </c>
      <c r="X471" s="96" t="s">
        <v>1</v>
      </c>
      <c r="Y471" s="96" t="s">
        <v>2</v>
      </c>
      <c r="Z471" s="96" t="s">
        <v>1</v>
      </c>
      <c r="AA471" s="96" t="s">
        <v>2</v>
      </c>
      <c r="AB471" s="96" t="s">
        <v>1</v>
      </c>
      <c r="AC471" s="96" t="s">
        <v>1</v>
      </c>
      <c r="AD471" s="96" t="s">
        <v>1</v>
      </c>
      <c r="AE471" s="96" t="s">
        <v>1</v>
      </c>
      <c r="AF471" s="96" t="s">
        <v>1</v>
      </c>
      <c r="AG471" s="96" t="s">
        <v>1</v>
      </c>
      <c r="AH471" s="96" t="s">
        <v>1</v>
      </c>
      <c r="AI471" s="96" t="s">
        <v>1</v>
      </c>
      <c r="AJ471" s="96" t="s">
        <v>1</v>
      </c>
      <c r="AK471" s="96" t="s">
        <v>2</v>
      </c>
      <c r="AL471" s="96" t="s">
        <v>1</v>
      </c>
      <c r="AM471" s="96" t="s">
        <v>2</v>
      </c>
      <c r="AN471" s="96" t="s">
        <v>1</v>
      </c>
      <c r="AO471" s="96" t="s">
        <v>1</v>
      </c>
      <c r="AP471" s="96" t="s">
        <v>1</v>
      </c>
      <c r="AQ471" s="96" t="s">
        <v>1</v>
      </c>
      <c r="AR471" s="96" t="s">
        <v>1</v>
      </c>
      <c r="AS471" s="96" t="s">
        <v>1</v>
      </c>
      <c r="AT471" s="96" t="s">
        <v>1</v>
      </c>
      <c r="AU471" s="96" t="s">
        <v>2</v>
      </c>
      <c r="AV471" s="96" t="s">
        <v>1</v>
      </c>
      <c r="AW471" s="96" t="s">
        <v>92</v>
      </c>
      <c r="AX471" s="98">
        <v>0</v>
      </c>
      <c r="AY471" s="98">
        <v>0</v>
      </c>
      <c r="AZ471" s="98">
        <v>0</v>
      </c>
      <c r="BA471" s="98">
        <v>0</v>
      </c>
      <c r="BB471" s="98">
        <v>0</v>
      </c>
      <c r="BC471" s="98">
        <v>0</v>
      </c>
      <c r="BD471" s="98">
        <v>0</v>
      </c>
      <c r="BE471" s="98">
        <v>0</v>
      </c>
      <c r="BF471" s="98">
        <v>0</v>
      </c>
      <c r="BG471" s="98">
        <v>0.25</v>
      </c>
      <c r="BH471" s="98">
        <v>0</v>
      </c>
      <c r="BI471" s="98" cm="1">
        <f t="array" ref="BI471">SUM(IF('HABILITADOS Y RECHAZADOS LOTE 1'!$AX471:$BH471&lt;&gt;"", 'HABILITADOS Y RECHAZADOS LOTE 1'!$AX471:$BH471, 0))</f>
        <v>0.25</v>
      </c>
      <c r="BJ471" s="98" t="s">
        <v>500</v>
      </c>
      <c r="BK471" s="98" t="s">
        <v>85</v>
      </c>
      <c r="BL471" s="63" t="s">
        <v>85</v>
      </c>
    </row>
    <row r="472" spans="1:64" s="52" customFormat="1" ht="142.5" hidden="1" customHeight="1">
      <c r="A472" s="108">
        <v>1470</v>
      </c>
      <c r="B472" s="139" t="s">
        <v>2170</v>
      </c>
      <c r="C472" s="142" t="s">
        <v>2171</v>
      </c>
      <c r="D472" s="133" t="s">
        <v>2108</v>
      </c>
      <c r="E472" s="126" t="s">
        <v>2172</v>
      </c>
      <c r="F472" s="136" t="s">
        <v>77</v>
      </c>
      <c r="G472" s="136" t="s">
        <v>77</v>
      </c>
      <c r="H472" s="128" t="s">
        <v>79</v>
      </c>
      <c r="I472" s="134" t="s">
        <v>2173</v>
      </c>
      <c r="J472" s="133" t="s">
        <v>2174</v>
      </c>
      <c r="K472" s="134" t="s">
        <v>2175</v>
      </c>
      <c r="L472" s="64" t="s">
        <v>2</v>
      </c>
      <c r="M472" s="64" t="s">
        <v>2</v>
      </c>
      <c r="N472" s="130" t="s">
        <v>91</v>
      </c>
      <c r="O472" s="64" t="s">
        <v>85</v>
      </c>
      <c r="P472" s="129" t="str" cm="1">
        <f t="array" ref="P472">_xlfn.TEXTJOIN(", ", TRUE, IF('HABILITADOS Y RECHAZADOS LOTE 1'!$Q472:$AN472="SI", 'HABILITADOS Y RECHAZADOS LOTE 1'!$Q$2:$AN$2, ""))</f>
        <v>Frutas frescas, Verduras, hortalizas y derivados</v>
      </c>
      <c r="Q472" s="96" t="s">
        <v>1</v>
      </c>
      <c r="R472" s="96" t="s">
        <v>1</v>
      </c>
      <c r="S472" s="96" t="s">
        <v>1</v>
      </c>
      <c r="T472" s="96" t="s">
        <v>1</v>
      </c>
      <c r="U472" s="96" t="s">
        <v>1</v>
      </c>
      <c r="V472" s="96" t="s">
        <v>1</v>
      </c>
      <c r="W472" s="96" t="s">
        <v>1</v>
      </c>
      <c r="X472" s="96" t="s">
        <v>1</v>
      </c>
      <c r="Y472" s="96" t="s">
        <v>1</v>
      </c>
      <c r="Z472" s="96" t="s">
        <v>1</v>
      </c>
      <c r="AA472" s="96" t="s">
        <v>2</v>
      </c>
      <c r="AB472" s="96" t="s">
        <v>1</v>
      </c>
      <c r="AC472" s="96" t="s">
        <v>1</v>
      </c>
      <c r="AD472" s="96" t="s">
        <v>1</v>
      </c>
      <c r="AE472" s="96" t="s">
        <v>1</v>
      </c>
      <c r="AF472" s="96" t="s">
        <v>1</v>
      </c>
      <c r="AG472" s="96" t="s">
        <v>1</v>
      </c>
      <c r="AH472" s="96" t="s">
        <v>1</v>
      </c>
      <c r="AI472" s="96" t="s">
        <v>1</v>
      </c>
      <c r="AJ472" s="96" t="s">
        <v>1</v>
      </c>
      <c r="AK472" s="96" t="s">
        <v>1</v>
      </c>
      <c r="AL472" s="96" t="s">
        <v>1</v>
      </c>
      <c r="AM472" s="96" t="s">
        <v>2</v>
      </c>
      <c r="AN472" s="96" t="s">
        <v>1</v>
      </c>
      <c r="AO472" s="96" t="s">
        <v>2</v>
      </c>
      <c r="AP472" s="96" t="s">
        <v>1</v>
      </c>
      <c r="AQ472" s="96" t="s">
        <v>1</v>
      </c>
      <c r="AR472" s="96" t="s">
        <v>1</v>
      </c>
      <c r="AS472" s="96" t="s">
        <v>1</v>
      </c>
      <c r="AT472" s="96" t="s">
        <v>1</v>
      </c>
      <c r="AU472" s="96" t="s">
        <v>1</v>
      </c>
      <c r="AV472" s="96" t="s">
        <v>1</v>
      </c>
      <c r="AW472" s="96" t="s">
        <v>92</v>
      </c>
      <c r="AX472" s="98">
        <v>6</v>
      </c>
      <c r="AY472" s="98">
        <v>0</v>
      </c>
      <c r="AZ472" s="98">
        <v>0</v>
      </c>
      <c r="BA472" s="98">
        <v>0</v>
      </c>
      <c r="BB472" s="98">
        <v>0</v>
      </c>
      <c r="BC472" s="98">
        <v>0</v>
      </c>
      <c r="BD472" s="98">
        <v>0</v>
      </c>
      <c r="BE472" s="98">
        <v>0</v>
      </c>
      <c r="BF472" s="98">
        <v>0</v>
      </c>
      <c r="BG472" s="98">
        <v>0.25</v>
      </c>
      <c r="BH472" s="98">
        <v>0</v>
      </c>
      <c r="BI472" s="98" cm="1">
        <f t="array" ref="BI472">SUM(IF('HABILITADOS Y RECHAZADOS LOTE 1'!$AX472:$BH472&lt;&gt;"", 'HABILITADOS Y RECHAZADOS LOTE 1'!$AX472:$BH472, 0))</f>
        <v>6.25</v>
      </c>
      <c r="BJ472" s="98" t="s">
        <v>500</v>
      </c>
      <c r="BK472" s="98" t="s">
        <v>85</v>
      </c>
      <c r="BL472" s="63" t="s">
        <v>85</v>
      </c>
    </row>
    <row r="473" spans="1:64" s="52" customFormat="1" ht="42.75" hidden="1" customHeight="1">
      <c r="A473" s="108">
        <v>1471</v>
      </c>
      <c r="B473" s="139" t="s">
        <v>1188</v>
      </c>
      <c r="C473" s="142" t="s">
        <v>2176</v>
      </c>
      <c r="D473" s="125" t="s">
        <v>89</v>
      </c>
      <c r="E473" s="126" t="s">
        <v>2177</v>
      </c>
      <c r="F473" s="136" t="s">
        <v>77</v>
      </c>
      <c r="G473" s="136" t="s">
        <v>1176</v>
      </c>
      <c r="H473" s="128" t="s">
        <v>79</v>
      </c>
      <c r="I473" s="134" t="s">
        <v>1020</v>
      </c>
      <c r="J473" s="133" t="s">
        <v>2178</v>
      </c>
      <c r="K473" s="134" t="s">
        <v>2179</v>
      </c>
      <c r="L473" s="64" t="s">
        <v>2</v>
      </c>
      <c r="M473" s="64" t="s">
        <v>2</v>
      </c>
      <c r="N473" s="130" t="s">
        <v>91</v>
      </c>
      <c r="O473" s="64" t="s">
        <v>85</v>
      </c>
      <c r="P473" s="129" t="str" cm="1">
        <f t="array" ref="P473">_xlfn.TEXTJOIN(", ", TRUE, IF('HABILITADOS Y RECHAZADOS LOTE 1'!$Q473:$AN473="SI", 'HABILITADOS Y RECHAZADOS LOTE 1'!$Q$2:$AN$2, ""))</f>
        <v>Carnes Frescas (Refrigeradas o Congeladas), Huevos, Conservas de frutas/ hortalizas/ leguminosas, Frutas frescas, Galletas, Leguminosas y derivados, Verduras, hortalizas y derivados</v>
      </c>
      <c r="Q473" s="96" t="s">
        <v>1</v>
      </c>
      <c r="R473" s="96" t="s">
        <v>2</v>
      </c>
      <c r="S473" s="96" t="s">
        <v>1</v>
      </c>
      <c r="T473" s="96" t="s">
        <v>2</v>
      </c>
      <c r="U473" s="96" t="s">
        <v>1</v>
      </c>
      <c r="V473" s="96" t="s">
        <v>1</v>
      </c>
      <c r="W473" s="96" t="s">
        <v>1</v>
      </c>
      <c r="X473" s="96" t="s">
        <v>2</v>
      </c>
      <c r="Y473" s="96" t="s">
        <v>1</v>
      </c>
      <c r="Z473" s="96" t="s">
        <v>1</v>
      </c>
      <c r="AA473" s="96" t="s">
        <v>2</v>
      </c>
      <c r="AB473" s="96" t="s">
        <v>1</v>
      </c>
      <c r="AC473" s="96" t="s">
        <v>1</v>
      </c>
      <c r="AD473" s="96" t="s">
        <v>2</v>
      </c>
      <c r="AE473" s="96" t="s">
        <v>1</v>
      </c>
      <c r="AF473" s="96" t="s">
        <v>1</v>
      </c>
      <c r="AG473" s="96" t="s">
        <v>1</v>
      </c>
      <c r="AH473" s="96" t="s">
        <v>1</v>
      </c>
      <c r="AI473" s="96" t="s">
        <v>1</v>
      </c>
      <c r="AJ473" s="96" t="s">
        <v>2</v>
      </c>
      <c r="AK473" s="96" t="s">
        <v>1</v>
      </c>
      <c r="AL473" s="96" t="s">
        <v>1</v>
      </c>
      <c r="AM473" s="96" t="s">
        <v>2</v>
      </c>
      <c r="AN473" s="96" t="s">
        <v>1</v>
      </c>
      <c r="AO473" s="96" t="s">
        <v>2</v>
      </c>
      <c r="AP473" s="96" t="s">
        <v>2</v>
      </c>
      <c r="AQ473" s="96" t="s">
        <v>1</v>
      </c>
      <c r="AR473" s="96" t="s">
        <v>1</v>
      </c>
      <c r="AS473" s="96" t="s">
        <v>1</v>
      </c>
      <c r="AT473" s="96" t="s">
        <v>2</v>
      </c>
      <c r="AU473" s="96" t="s">
        <v>2</v>
      </c>
      <c r="AV473" s="96" t="s">
        <v>2</v>
      </c>
      <c r="AW473" s="96" t="s">
        <v>92</v>
      </c>
      <c r="AX473" s="98">
        <v>0</v>
      </c>
      <c r="AY473" s="98">
        <v>0</v>
      </c>
      <c r="AZ473" s="98">
        <v>0</v>
      </c>
      <c r="BA473" s="98">
        <v>0</v>
      </c>
      <c r="BB473" s="98">
        <v>0</v>
      </c>
      <c r="BC473" s="98">
        <v>0</v>
      </c>
      <c r="BD473" s="98">
        <v>0</v>
      </c>
      <c r="BE473" s="98">
        <v>1</v>
      </c>
      <c r="BF473" s="98">
        <v>0.25</v>
      </c>
      <c r="BG473" s="98">
        <v>0.25</v>
      </c>
      <c r="BH473" s="98">
        <v>0</v>
      </c>
      <c r="BI473" s="98" cm="1">
        <f t="array" ref="BI473">SUM(IF('HABILITADOS Y RECHAZADOS LOTE 1'!$AX473:$BH473&lt;&gt;"", 'HABILITADOS Y RECHAZADOS LOTE 1'!$AX473:$BH473, 0))</f>
        <v>1.5</v>
      </c>
      <c r="BJ473" s="98" t="s">
        <v>500</v>
      </c>
      <c r="BK473" s="98" t="s">
        <v>85</v>
      </c>
      <c r="BL473" s="63" t="s">
        <v>85</v>
      </c>
    </row>
    <row r="474" spans="1:64" s="52" customFormat="1" ht="114" hidden="1" customHeight="1">
      <c r="A474" s="108">
        <v>1472</v>
      </c>
      <c r="B474" s="139" t="s">
        <v>2180</v>
      </c>
      <c r="C474" s="142" t="s">
        <v>2181</v>
      </c>
      <c r="D474" s="133" t="s">
        <v>224</v>
      </c>
      <c r="E474" s="142" t="s">
        <v>2182</v>
      </c>
      <c r="F474" s="136" t="s">
        <v>77</v>
      </c>
      <c r="G474" s="136" t="s">
        <v>1176</v>
      </c>
      <c r="H474" s="128" t="s">
        <v>79</v>
      </c>
      <c r="I474" s="134" t="s">
        <v>1020</v>
      </c>
      <c r="J474" s="133" t="s">
        <v>2182</v>
      </c>
      <c r="K474" s="134" t="s">
        <v>2142</v>
      </c>
      <c r="L474" s="64" t="s">
        <v>1</v>
      </c>
      <c r="M474" s="64" t="s">
        <v>2</v>
      </c>
      <c r="N474" s="130" t="s">
        <v>91</v>
      </c>
      <c r="O474" s="64" t="s">
        <v>85</v>
      </c>
      <c r="P474" s="129" t="str" cm="1">
        <f t="array" ref="P474">_xlfn.TEXTJOIN(", ", TRUE, IF('HABILITADOS Y RECHAZADOS LOTE 1'!$Q474:$AN474="SI", 'HABILITADOS Y RECHAZADOS LOTE 1'!$Q$2:$AN$2, ""))</f>
        <v>Carnes Frescas (Refrigeradas o Congeladas), Derivados cárnicos, Huevos, Cereales y derivados,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474" s="96"/>
      <c r="R474" s="96" t="s">
        <v>2</v>
      </c>
      <c r="S474" s="96" t="s">
        <v>2</v>
      </c>
      <c r="T474" s="96" t="s">
        <v>2</v>
      </c>
      <c r="U474" s="96" t="s">
        <v>2</v>
      </c>
      <c r="V474" s="96"/>
      <c r="W474" s="96" t="s">
        <v>2</v>
      </c>
      <c r="X474" s="96" t="s">
        <v>2</v>
      </c>
      <c r="Y474" s="96" t="s">
        <v>2</v>
      </c>
      <c r="Z474" s="96" t="s">
        <v>2</v>
      </c>
      <c r="AA474" s="96" t="s">
        <v>2</v>
      </c>
      <c r="AB474" s="96" t="s">
        <v>2</v>
      </c>
      <c r="AC474" s="96"/>
      <c r="AD474" s="96" t="s">
        <v>2</v>
      </c>
      <c r="AE474" s="96" t="s">
        <v>2</v>
      </c>
      <c r="AF474" s="96" t="s">
        <v>2</v>
      </c>
      <c r="AG474" s="96" t="s">
        <v>2</v>
      </c>
      <c r="AH474" s="96" t="s">
        <v>2</v>
      </c>
      <c r="AI474" s="96" t="s">
        <v>2</v>
      </c>
      <c r="AJ474" s="96" t="s">
        <v>2</v>
      </c>
      <c r="AK474" s="96" t="s">
        <v>2</v>
      </c>
      <c r="AL474" s="96" t="s">
        <v>2</v>
      </c>
      <c r="AM474" s="96" t="s">
        <v>2</v>
      </c>
      <c r="AN474" s="96" t="s">
        <v>2</v>
      </c>
      <c r="AO474" s="96" t="s">
        <v>1</v>
      </c>
      <c r="AP474" s="96" t="s">
        <v>1</v>
      </c>
      <c r="AQ474" s="96" t="s">
        <v>1</v>
      </c>
      <c r="AR474" s="96" t="s">
        <v>1</v>
      </c>
      <c r="AS474" s="96" t="s">
        <v>1</v>
      </c>
      <c r="AT474" s="96" t="s">
        <v>1</v>
      </c>
      <c r="AU474" s="96" t="s">
        <v>2</v>
      </c>
      <c r="AV474" s="96" t="s">
        <v>1</v>
      </c>
      <c r="AW474" s="96" t="s">
        <v>92</v>
      </c>
      <c r="AX474" s="98">
        <v>6</v>
      </c>
      <c r="AY474" s="98">
        <v>0</v>
      </c>
      <c r="AZ474" s="98">
        <v>6</v>
      </c>
      <c r="BA474" s="98">
        <v>6</v>
      </c>
      <c r="BB474" s="98">
        <v>0</v>
      </c>
      <c r="BC474" s="98">
        <v>10</v>
      </c>
      <c r="BD474" s="98">
        <v>0</v>
      </c>
      <c r="BE474" s="98">
        <v>0</v>
      </c>
      <c r="BF474" s="98">
        <v>0.25</v>
      </c>
      <c r="BG474" s="98">
        <v>0.25</v>
      </c>
      <c r="BH474" s="98">
        <v>10</v>
      </c>
      <c r="BI474" s="98" cm="1">
        <f t="array" ref="BI474">SUM(IF('HABILITADOS Y RECHAZADOS LOTE 1'!$AX474:$BH474&lt;&gt;"", 'HABILITADOS Y RECHAZADOS LOTE 1'!$AX474:$BH474, 0))</f>
        <v>38.5</v>
      </c>
      <c r="BJ474" s="98" t="s">
        <v>100</v>
      </c>
      <c r="BK474" s="98" t="s">
        <v>85</v>
      </c>
      <c r="BL474" s="63" t="s">
        <v>85</v>
      </c>
    </row>
    <row r="475" spans="1:64" s="52" customFormat="1" ht="156.75" hidden="1" customHeight="1">
      <c r="A475" s="93">
        <v>1473</v>
      </c>
      <c r="B475" s="143" t="s">
        <v>2183</v>
      </c>
      <c r="C475" s="124" t="s">
        <v>2184</v>
      </c>
      <c r="D475" s="125" t="s">
        <v>224</v>
      </c>
      <c r="E475" s="126" t="s">
        <v>2185</v>
      </c>
      <c r="F475" s="127" t="s">
        <v>77</v>
      </c>
      <c r="G475" s="127" t="s">
        <v>77</v>
      </c>
      <c r="H475" s="128" t="s">
        <v>79</v>
      </c>
      <c r="I475" s="129" t="s">
        <v>2186</v>
      </c>
      <c r="J475" s="64" t="s">
        <v>2185</v>
      </c>
      <c r="K475" s="129" t="s">
        <v>2187</v>
      </c>
      <c r="L475" s="64" t="s">
        <v>1</v>
      </c>
      <c r="M475" s="64" t="s">
        <v>146</v>
      </c>
      <c r="N475" s="130" t="s">
        <v>83</v>
      </c>
      <c r="O475" s="129" t="s">
        <v>2188</v>
      </c>
      <c r="P475" s="64" t="s">
        <v>85</v>
      </c>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8"/>
      <c r="AY475" s="98"/>
      <c r="AZ475" s="98"/>
      <c r="BA475" s="98"/>
      <c r="BB475" s="98"/>
      <c r="BC475" s="98"/>
      <c r="BD475" s="98"/>
      <c r="BE475" s="98"/>
      <c r="BF475" s="98"/>
      <c r="BG475" s="98"/>
      <c r="BH475" s="98"/>
      <c r="BI475" s="98" cm="1">
        <f t="array" ref="BI475">SUM(IF('HABILITADOS Y RECHAZADOS LOTE 1'!$AX475:$BH475&lt;&gt;"", 'HABILITADOS Y RECHAZADOS LOTE 1'!$AX475:$BH475, 0))</f>
        <v>0</v>
      </c>
      <c r="BJ475" s="98" t="s">
        <v>601</v>
      </c>
      <c r="BK475" s="98" t="s">
        <v>85</v>
      </c>
      <c r="BL475" s="63" t="s">
        <v>85</v>
      </c>
    </row>
    <row r="476" spans="1:64" ht="71.25" hidden="1" customHeight="1">
      <c r="A476" s="105">
        <v>1474</v>
      </c>
      <c r="B476" s="123" t="s">
        <v>1214</v>
      </c>
      <c r="C476" s="124" t="s">
        <v>2189</v>
      </c>
      <c r="D476" s="125" t="s">
        <v>2067</v>
      </c>
      <c r="E476" s="126" t="s">
        <v>2190</v>
      </c>
      <c r="F476" s="136"/>
      <c r="G476" s="136"/>
      <c r="H476" s="144" t="s">
        <v>83</v>
      </c>
      <c r="I476" s="134" t="s">
        <v>2191</v>
      </c>
      <c r="J476" s="125" t="s">
        <v>2190</v>
      </c>
      <c r="K476" s="141"/>
      <c r="L476" s="125" t="s">
        <v>1</v>
      </c>
      <c r="M476" s="125" t="s">
        <v>85</v>
      </c>
      <c r="N476" s="144" t="s">
        <v>83</v>
      </c>
      <c r="O476" s="134" t="s">
        <v>2191</v>
      </c>
      <c r="P476" s="125" t="s">
        <v>85</v>
      </c>
      <c r="Q476" s="94" t="s">
        <v>1</v>
      </c>
      <c r="R476" s="94" t="s">
        <v>1</v>
      </c>
      <c r="S476" s="94" t="s">
        <v>1</v>
      </c>
      <c r="T476" s="94" t="s">
        <v>1</v>
      </c>
      <c r="U476" s="94" t="s">
        <v>1</v>
      </c>
      <c r="V476" s="94" t="s">
        <v>1</v>
      </c>
      <c r="W476" s="94" t="s">
        <v>1</v>
      </c>
      <c r="X476" s="94" t="s">
        <v>1</v>
      </c>
      <c r="Y476" s="94" t="s">
        <v>1</v>
      </c>
      <c r="Z476" s="94" t="s">
        <v>1</v>
      </c>
      <c r="AA476" s="94" t="s">
        <v>1</v>
      </c>
      <c r="AB476" s="94" t="s">
        <v>1</v>
      </c>
      <c r="AC476" s="94" t="s">
        <v>1</v>
      </c>
      <c r="AD476" s="94" t="s">
        <v>1</v>
      </c>
      <c r="AE476" s="94" t="s">
        <v>1</v>
      </c>
      <c r="AF476" s="94" t="s">
        <v>1</v>
      </c>
      <c r="AG476" s="94" t="s">
        <v>1</v>
      </c>
      <c r="AH476" s="94" t="s">
        <v>1</v>
      </c>
      <c r="AI476" s="94" t="s">
        <v>1</v>
      </c>
      <c r="AJ476" s="94" t="s">
        <v>1</v>
      </c>
      <c r="AK476" s="94" t="s">
        <v>1</v>
      </c>
      <c r="AL476" s="94" t="s">
        <v>1</v>
      </c>
      <c r="AM476" s="94" t="s">
        <v>1</v>
      </c>
      <c r="AN476" s="94" t="s">
        <v>1</v>
      </c>
      <c r="AO476" s="94"/>
      <c r="AP476" s="94"/>
      <c r="AQ476" s="94"/>
      <c r="AR476" s="94"/>
      <c r="AS476" s="94"/>
      <c r="AT476" s="94"/>
      <c r="AU476" s="94"/>
      <c r="AV476" s="94"/>
      <c r="AW476" s="94" t="s">
        <v>650</v>
      </c>
      <c r="AX476" s="107"/>
      <c r="AY476" s="107"/>
      <c r="AZ476" s="107"/>
      <c r="BA476" s="107"/>
      <c r="BB476" s="107"/>
      <c r="BC476" s="107"/>
      <c r="BD476" s="107"/>
      <c r="BE476" s="107"/>
      <c r="BF476" s="107"/>
      <c r="BG476" s="107"/>
      <c r="BH476" s="107"/>
      <c r="BI476" s="107" cm="1">
        <f t="array" ref="BI476">SUM(IF('HABILITADOS Y RECHAZADOS LOTE 1'!$AX476:$BH476&lt;&gt;"", 'HABILITADOS Y RECHAZADOS LOTE 1'!$AX476:$BH476, 0))</f>
        <v>0</v>
      </c>
      <c r="BJ476" s="107" t="s">
        <v>784</v>
      </c>
      <c r="BK476" s="107" t="s">
        <v>85</v>
      </c>
      <c r="BL476" s="63" t="s">
        <v>85</v>
      </c>
    </row>
    <row r="477" spans="1:64" s="52" customFormat="1" ht="114" hidden="1" customHeight="1">
      <c r="A477" s="93">
        <v>1475</v>
      </c>
      <c r="B477" s="134" t="s">
        <v>1195</v>
      </c>
      <c r="C477" s="142" t="s">
        <v>2192</v>
      </c>
      <c r="D477" s="127" t="s">
        <v>224</v>
      </c>
      <c r="E477" s="142" t="s">
        <v>2193</v>
      </c>
      <c r="F477" s="127"/>
      <c r="G477" s="127"/>
      <c r="H477" s="144" t="s">
        <v>83</v>
      </c>
      <c r="I477" s="134" t="s">
        <v>1182</v>
      </c>
      <c r="J477" s="145" t="s">
        <v>2194</v>
      </c>
      <c r="K477" s="143"/>
      <c r="L477" s="64"/>
      <c r="M477" s="64" t="s">
        <v>85</v>
      </c>
      <c r="N477" s="144" t="s">
        <v>83</v>
      </c>
      <c r="O477" s="134" t="s">
        <v>1182</v>
      </c>
      <c r="P477" s="64" t="s">
        <v>85</v>
      </c>
      <c r="Q477" s="96" t="s">
        <v>1</v>
      </c>
      <c r="R477" s="96" t="s">
        <v>1</v>
      </c>
      <c r="S477" s="96" t="s">
        <v>1</v>
      </c>
      <c r="T477" s="96" t="s">
        <v>1</v>
      </c>
      <c r="U477" s="96" t="s">
        <v>1</v>
      </c>
      <c r="V477" s="96" t="s">
        <v>1</v>
      </c>
      <c r="W477" s="96" t="s">
        <v>1</v>
      </c>
      <c r="X477" s="96" t="s">
        <v>1</v>
      </c>
      <c r="Y477" s="96" t="s">
        <v>1</v>
      </c>
      <c r="Z477" s="96" t="s">
        <v>1</v>
      </c>
      <c r="AA477" s="96" t="s">
        <v>1</v>
      </c>
      <c r="AB477" s="96" t="s">
        <v>1</v>
      </c>
      <c r="AC477" s="96" t="s">
        <v>1</v>
      </c>
      <c r="AD477" s="96" t="s">
        <v>1</v>
      </c>
      <c r="AE477" s="96" t="s">
        <v>1</v>
      </c>
      <c r="AF477" s="96" t="s">
        <v>1</v>
      </c>
      <c r="AG477" s="96" t="s">
        <v>1</v>
      </c>
      <c r="AH477" s="96" t="s">
        <v>1</v>
      </c>
      <c r="AI477" s="96" t="s">
        <v>1</v>
      </c>
      <c r="AJ477" s="96" t="s">
        <v>1</v>
      </c>
      <c r="AK477" s="96" t="s">
        <v>1</v>
      </c>
      <c r="AL477" s="96" t="s">
        <v>1</v>
      </c>
      <c r="AM477" s="96" t="s">
        <v>1</v>
      </c>
      <c r="AN477" s="96" t="s">
        <v>1</v>
      </c>
      <c r="AO477" s="96"/>
      <c r="AP477" s="96"/>
      <c r="AQ477" s="96"/>
      <c r="AR477" s="96"/>
      <c r="AS477" s="96"/>
      <c r="AT477" s="96"/>
      <c r="AU477" s="96"/>
      <c r="AV477" s="96"/>
      <c r="AW477" s="96" t="s">
        <v>650</v>
      </c>
      <c r="AX477" s="98"/>
      <c r="AY477" s="98"/>
      <c r="AZ477" s="98"/>
      <c r="BA477" s="98"/>
      <c r="BB477" s="98"/>
      <c r="BC477" s="98"/>
      <c r="BD477" s="98"/>
      <c r="BE477" s="98"/>
      <c r="BF477" s="98"/>
      <c r="BG477" s="98"/>
      <c r="BH477" s="98"/>
      <c r="BI477" s="98" cm="1">
        <f t="array" ref="BI477">SUM(IF('HABILITADOS Y RECHAZADOS LOTE 1'!$AX477:$BH477&lt;&gt;"", 'HABILITADOS Y RECHAZADOS LOTE 1'!$AX477:$BH477, 0))</f>
        <v>0</v>
      </c>
      <c r="BJ477" s="98" t="s">
        <v>2195</v>
      </c>
      <c r="BK477" s="98" t="s">
        <v>85</v>
      </c>
      <c r="BL477" s="63" t="s">
        <v>85</v>
      </c>
    </row>
    <row r="478" spans="1:64" ht="57" hidden="1" customHeight="1">
      <c r="A478" s="105">
        <v>1476</v>
      </c>
      <c r="B478" s="123" t="s">
        <v>1214</v>
      </c>
      <c r="C478" s="124" t="s">
        <v>2196</v>
      </c>
      <c r="D478" s="132" t="s">
        <v>224</v>
      </c>
      <c r="E478" s="124" t="s">
        <v>2197</v>
      </c>
      <c r="F478" s="127"/>
      <c r="G478" s="127"/>
      <c r="H478" s="144" t="s">
        <v>83</v>
      </c>
      <c r="I478" s="134" t="s">
        <v>1182</v>
      </c>
      <c r="J478" s="125" t="s">
        <v>2197</v>
      </c>
      <c r="K478" s="123"/>
      <c r="L478" s="125"/>
      <c r="M478" s="125" t="s">
        <v>85</v>
      </c>
      <c r="N478" s="144" t="s">
        <v>83</v>
      </c>
      <c r="O478" s="134" t="s">
        <v>1182</v>
      </c>
      <c r="P478" s="125" t="s">
        <v>85</v>
      </c>
      <c r="Q478" s="94" t="s">
        <v>1</v>
      </c>
      <c r="R478" s="94" t="s">
        <v>1</v>
      </c>
      <c r="S478" s="94" t="s">
        <v>1</v>
      </c>
      <c r="T478" s="94" t="s">
        <v>1</v>
      </c>
      <c r="U478" s="94" t="s">
        <v>1</v>
      </c>
      <c r="V478" s="94" t="s">
        <v>1</v>
      </c>
      <c r="W478" s="94" t="s">
        <v>1</v>
      </c>
      <c r="X478" s="94" t="s">
        <v>1</v>
      </c>
      <c r="Y478" s="94" t="s">
        <v>1</v>
      </c>
      <c r="Z478" s="94" t="s">
        <v>1</v>
      </c>
      <c r="AA478" s="94" t="s">
        <v>1</v>
      </c>
      <c r="AB478" s="94" t="s">
        <v>1</v>
      </c>
      <c r="AC478" s="94" t="s">
        <v>1</v>
      </c>
      <c r="AD478" s="94" t="s">
        <v>1</v>
      </c>
      <c r="AE478" s="94" t="s">
        <v>1</v>
      </c>
      <c r="AF478" s="94" t="s">
        <v>1</v>
      </c>
      <c r="AG478" s="94" t="s">
        <v>1</v>
      </c>
      <c r="AH478" s="94" t="s">
        <v>1</v>
      </c>
      <c r="AI478" s="94" t="s">
        <v>1</v>
      </c>
      <c r="AJ478" s="94" t="s">
        <v>1</v>
      </c>
      <c r="AK478" s="94" t="s">
        <v>1</v>
      </c>
      <c r="AL478" s="94" t="s">
        <v>1</v>
      </c>
      <c r="AM478" s="94" t="s">
        <v>1</v>
      </c>
      <c r="AN478" s="94" t="s">
        <v>1</v>
      </c>
      <c r="AO478" s="94"/>
      <c r="AP478" s="94"/>
      <c r="AQ478" s="94"/>
      <c r="AR478" s="94"/>
      <c r="AS478" s="94"/>
      <c r="AT478" s="94"/>
      <c r="AU478" s="94"/>
      <c r="AV478" s="94"/>
      <c r="AW478" s="94" t="s">
        <v>650</v>
      </c>
      <c r="AX478" s="107"/>
      <c r="AY478" s="107"/>
      <c r="AZ478" s="107"/>
      <c r="BA478" s="107"/>
      <c r="BB478" s="107"/>
      <c r="BC478" s="107"/>
      <c r="BD478" s="107"/>
      <c r="BE478" s="107"/>
      <c r="BF478" s="107"/>
      <c r="BG478" s="107"/>
      <c r="BH478" s="107"/>
      <c r="BI478" s="107" cm="1">
        <f t="array" ref="BI478">SUM(IF('HABILITADOS Y RECHAZADOS LOTE 1'!$AX478:$BH478&lt;&gt;"", 'HABILITADOS Y RECHAZADOS LOTE 1'!$AX478:$BH478, 0))</f>
        <v>0</v>
      </c>
      <c r="BJ478" s="107" t="s">
        <v>784</v>
      </c>
      <c r="BK478" s="107" t="s">
        <v>85</v>
      </c>
      <c r="BL478" s="63" t="s">
        <v>85</v>
      </c>
    </row>
    <row r="479" spans="1:64" s="52" customFormat="1" ht="57" hidden="1" customHeight="1">
      <c r="A479" s="108">
        <v>1477</v>
      </c>
      <c r="B479" s="139" t="s">
        <v>2198</v>
      </c>
      <c r="C479" s="142" t="s">
        <v>2199</v>
      </c>
      <c r="D479" s="125" t="s">
        <v>89</v>
      </c>
      <c r="E479" s="126" t="s">
        <v>2200</v>
      </c>
      <c r="F479" s="136" t="s">
        <v>1176</v>
      </c>
      <c r="G479" s="136" t="s">
        <v>1176</v>
      </c>
      <c r="H479" s="128" t="s">
        <v>91</v>
      </c>
      <c r="I479" s="134" t="s">
        <v>494</v>
      </c>
      <c r="J479" s="133" t="s">
        <v>2201</v>
      </c>
      <c r="K479" s="134" t="s">
        <v>494</v>
      </c>
      <c r="L479" s="64"/>
      <c r="M479" s="64" t="s">
        <v>85</v>
      </c>
      <c r="N479" s="128" t="s">
        <v>91</v>
      </c>
      <c r="O479" s="133" t="s">
        <v>85</v>
      </c>
      <c r="P479" s="129" t="str" cm="1">
        <f t="array" ref="P479">_xlfn.TEXTJOIN(", ", TRUE, IF('HABILITADOS Y RECHAZADOS LOTE 1'!$Q479:$AN479="SI", 'HABILITADOS Y RECHAZADOS LOTE 1'!$Q$2:$AN$2, ""))</f>
        <v>Carnes Frescas (Refrigeradas o Congeladas), Huevos, Frutas frescas, Lácteos no fermentados, Quesos, Verduras, hortalizas y derivados</v>
      </c>
      <c r="Q479" s="96" t="s">
        <v>1</v>
      </c>
      <c r="R479" s="96" t="s">
        <v>2</v>
      </c>
      <c r="S479" s="96" t="s">
        <v>1</v>
      </c>
      <c r="T479" s="96" t="s">
        <v>2</v>
      </c>
      <c r="U479" s="96" t="s">
        <v>1</v>
      </c>
      <c r="V479" s="96" t="s">
        <v>1</v>
      </c>
      <c r="W479" s="96" t="s">
        <v>1</v>
      </c>
      <c r="X479" s="96" t="s">
        <v>1</v>
      </c>
      <c r="Y479" s="96" t="s">
        <v>1</v>
      </c>
      <c r="Z479" s="96" t="s">
        <v>1</v>
      </c>
      <c r="AA479" s="96" t="s">
        <v>2</v>
      </c>
      <c r="AB479" s="96" t="s">
        <v>1</v>
      </c>
      <c r="AC479" s="96" t="s">
        <v>1</v>
      </c>
      <c r="AD479" s="96" t="s">
        <v>1</v>
      </c>
      <c r="AE479" s="96" t="s">
        <v>1</v>
      </c>
      <c r="AF479" s="96" t="s">
        <v>1</v>
      </c>
      <c r="AG479" s="96" t="s">
        <v>2</v>
      </c>
      <c r="AH479" s="96" t="s">
        <v>1</v>
      </c>
      <c r="AI479" s="96" t="s">
        <v>2</v>
      </c>
      <c r="AJ479" s="96" t="s">
        <v>1</v>
      </c>
      <c r="AK479" s="96" t="s">
        <v>1</v>
      </c>
      <c r="AL479" s="96" t="s">
        <v>1</v>
      </c>
      <c r="AM479" s="96" t="s">
        <v>2</v>
      </c>
      <c r="AN479" s="96" t="s">
        <v>1</v>
      </c>
      <c r="AO479" s="96" t="s">
        <v>1</v>
      </c>
      <c r="AP479" s="96" t="s">
        <v>1</v>
      </c>
      <c r="AQ479" s="96" t="s">
        <v>1</v>
      </c>
      <c r="AR479" s="96" t="s">
        <v>1</v>
      </c>
      <c r="AS479" s="96" t="s">
        <v>1</v>
      </c>
      <c r="AT479" s="96" t="s">
        <v>1</v>
      </c>
      <c r="AU479" s="96" t="s">
        <v>2</v>
      </c>
      <c r="AV479" s="96" t="s">
        <v>2</v>
      </c>
      <c r="AW479" s="96" t="s">
        <v>92</v>
      </c>
      <c r="AX479" s="98">
        <v>0</v>
      </c>
      <c r="AY479" s="98">
        <v>6</v>
      </c>
      <c r="AZ479" s="98">
        <v>0</v>
      </c>
      <c r="BA479" s="98">
        <v>0</v>
      </c>
      <c r="BB479" s="98">
        <v>0</v>
      </c>
      <c r="BC479" s="98">
        <v>10</v>
      </c>
      <c r="BD479" s="98">
        <v>0</v>
      </c>
      <c r="BE479" s="98">
        <v>0</v>
      </c>
      <c r="BF479" s="98">
        <v>0.25</v>
      </c>
      <c r="BG479" s="98">
        <v>0.25</v>
      </c>
      <c r="BH479" s="98">
        <v>10</v>
      </c>
      <c r="BI479" s="98" cm="1">
        <f t="array" ref="BI479">SUM(IF('HABILITADOS Y RECHAZADOS LOTE 1'!$AX479:$BH479&lt;&gt;"", 'HABILITADOS Y RECHAZADOS LOTE 1'!$AX479:$BH479, 0))</f>
        <v>26.5</v>
      </c>
      <c r="BJ479" s="98" t="s">
        <v>100</v>
      </c>
      <c r="BK479" s="98" t="s">
        <v>85</v>
      </c>
      <c r="BL479" s="63" t="s">
        <v>85</v>
      </c>
    </row>
    <row r="480" spans="1:64" s="52" customFormat="1" ht="57" hidden="1" customHeight="1">
      <c r="A480" s="93">
        <v>1478</v>
      </c>
      <c r="B480" s="143" t="s">
        <v>2202</v>
      </c>
      <c r="C480" s="124" t="s">
        <v>2203</v>
      </c>
      <c r="D480" s="125" t="s">
        <v>89</v>
      </c>
      <c r="E480" s="126" t="s">
        <v>2204</v>
      </c>
      <c r="F480" s="127" t="s">
        <v>77</v>
      </c>
      <c r="G480" s="127" t="s">
        <v>77</v>
      </c>
      <c r="H480" s="128" t="s">
        <v>79</v>
      </c>
      <c r="I480" s="129" t="s">
        <v>1556</v>
      </c>
      <c r="J480" s="64" t="s">
        <v>2204</v>
      </c>
      <c r="K480" s="129" t="s">
        <v>2205</v>
      </c>
      <c r="L480" s="64" t="s">
        <v>1</v>
      </c>
      <c r="M480" s="64" t="s">
        <v>2</v>
      </c>
      <c r="N480" s="130" t="s">
        <v>91</v>
      </c>
      <c r="O480" s="64" t="s">
        <v>85</v>
      </c>
      <c r="P480" s="129" t="str" cm="1">
        <f t="array" ref="P480">_xlfn.TEXTJOIN(", ", TRUE, IF('HABILITADOS Y RECHAZADOS LOTE 1'!$Q480:$AN480="SI", 'HABILITADOS Y RECHAZADOS LOTE 1'!$Q$2:$AN$2, ""))</f>
        <v>Verduras, hortalizas y derivados</v>
      </c>
      <c r="Q480" s="96"/>
      <c r="R480" s="96"/>
      <c r="S480" s="96"/>
      <c r="T480" s="96"/>
      <c r="U480" s="96"/>
      <c r="V480" s="96"/>
      <c r="W480" s="96"/>
      <c r="X480" s="96"/>
      <c r="Y480" s="96"/>
      <c r="Z480" s="96"/>
      <c r="AA480" s="96"/>
      <c r="AB480" s="96"/>
      <c r="AC480" s="96"/>
      <c r="AD480" s="96"/>
      <c r="AE480" s="96"/>
      <c r="AF480" s="96"/>
      <c r="AG480" s="96"/>
      <c r="AH480" s="96" t="s">
        <v>1</v>
      </c>
      <c r="AI480" s="96"/>
      <c r="AJ480" s="96"/>
      <c r="AK480" s="96"/>
      <c r="AL480" s="96"/>
      <c r="AM480" s="96" t="s">
        <v>2</v>
      </c>
      <c r="AN480" s="96"/>
      <c r="AO480" s="96" t="s">
        <v>2</v>
      </c>
      <c r="AP480" s="96" t="s">
        <v>1</v>
      </c>
      <c r="AQ480" s="96" t="s">
        <v>1</v>
      </c>
      <c r="AR480" s="96" t="s">
        <v>1</v>
      </c>
      <c r="AS480" s="96" t="s">
        <v>1</v>
      </c>
      <c r="AT480" s="96" t="s">
        <v>1</v>
      </c>
      <c r="AU480" s="96" t="s">
        <v>2</v>
      </c>
      <c r="AV480" s="96" t="s">
        <v>1</v>
      </c>
      <c r="AW480" s="96" t="s">
        <v>92</v>
      </c>
      <c r="AX480" s="98">
        <v>6</v>
      </c>
      <c r="AY480" s="98">
        <v>0</v>
      </c>
      <c r="AZ480" s="98">
        <v>0</v>
      </c>
      <c r="BA480" s="98">
        <v>0</v>
      </c>
      <c r="BB480" s="98">
        <v>0</v>
      </c>
      <c r="BC480" s="98">
        <v>0</v>
      </c>
      <c r="BD480" s="98">
        <v>0</v>
      </c>
      <c r="BE480" s="98">
        <v>0</v>
      </c>
      <c r="BF480" s="98">
        <v>0.25</v>
      </c>
      <c r="BG480" s="98">
        <v>0.25</v>
      </c>
      <c r="BH480" s="98">
        <v>0</v>
      </c>
      <c r="BI480" s="98" cm="1">
        <f t="array" ref="BI480">SUM(IF('HABILITADOS Y RECHAZADOS LOTE 1'!$AX480:$BH480&lt;&gt;"", 'HABILITADOS Y RECHAZADOS LOTE 1'!$AX480:$BH480, 0))</f>
        <v>6.5</v>
      </c>
      <c r="BJ480" s="98" t="s">
        <v>166</v>
      </c>
      <c r="BK480" s="98" t="s">
        <v>85</v>
      </c>
      <c r="BL480" s="63" t="s">
        <v>85</v>
      </c>
    </row>
    <row r="481" spans="1:64" s="52" customFormat="1" ht="57" hidden="1" customHeight="1">
      <c r="A481" s="108">
        <v>1479</v>
      </c>
      <c r="B481" s="139" t="s">
        <v>2206</v>
      </c>
      <c r="C481" s="142" t="s">
        <v>2207</v>
      </c>
      <c r="D481" s="125" t="s">
        <v>89</v>
      </c>
      <c r="E481" s="126" t="s">
        <v>2208</v>
      </c>
      <c r="F481" s="136" t="s">
        <v>2209</v>
      </c>
      <c r="G481" s="136" t="s">
        <v>1176</v>
      </c>
      <c r="H481" s="128" t="s">
        <v>79</v>
      </c>
      <c r="I481" s="134"/>
      <c r="J481" s="133" t="s">
        <v>2210</v>
      </c>
      <c r="K481" s="134" t="s">
        <v>494</v>
      </c>
      <c r="L481" s="64"/>
      <c r="M481" s="64" t="s">
        <v>2</v>
      </c>
      <c r="N481" s="130" t="s">
        <v>91</v>
      </c>
      <c r="O481" s="64" t="s">
        <v>85</v>
      </c>
      <c r="P481" s="129" t="str" cm="1">
        <f t="array" ref="P481">_xlfn.TEXTJOIN(", ", TRUE, IF('HABILITADOS Y RECHAZADOS LOTE 1'!$Q481:$AN481="SI", 'HABILITADOS Y RECHAZADOS LOTE 1'!$Q$2:$AN$2, ""))</f>
        <v>Verduras, hortalizas y derivados</v>
      </c>
      <c r="Q481" s="96" t="s">
        <v>1</v>
      </c>
      <c r="R481" s="96" t="s">
        <v>1</v>
      </c>
      <c r="S481" s="96" t="s">
        <v>1</v>
      </c>
      <c r="T481" s="96" t="s">
        <v>1</v>
      </c>
      <c r="U481" s="96" t="s">
        <v>1</v>
      </c>
      <c r="V481" s="96" t="s">
        <v>1</v>
      </c>
      <c r="W481" s="96" t="s">
        <v>1</v>
      </c>
      <c r="X481" s="96" t="s">
        <v>1</v>
      </c>
      <c r="Y481" s="96" t="s">
        <v>1</v>
      </c>
      <c r="Z481" s="96" t="s">
        <v>1</v>
      </c>
      <c r="AA481" s="96" t="s">
        <v>1</v>
      </c>
      <c r="AB481" s="96" t="s">
        <v>1</v>
      </c>
      <c r="AC481" s="96" t="s">
        <v>1</v>
      </c>
      <c r="AD481" s="96" t="s">
        <v>1</v>
      </c>
      <c r="AE481" s="96" t="s">
        <v>1</v>
      </c>
      <c r="AF481" s="96" t="s">
        <v>1</v>
      </c>
      <c r="AG481" s="96" t="s">
        <v>1</v>
      </c>
      <c r="AH481" s="96" t="s">
        <v>1</v>
      </c>
      <c r="AI481" s="96" t="s">
        <v>1</v>
      </c>
      <c r="AJ481" s="96" t="s">
        <v>1</v>
      </c>
      <c r="AK481" s="96" t="s">
        <v>1</v>
      </c>
      <c r="AL481" s="96" t="s">
        <v>1</v>
      </c>
      <c r="AM481" s="96" t="s">
        <v>2</v>
      </c>
      <c r="AN481" s="96" t="s">
        <v>1</v>
      </c>
      <c r="AO481" s="96" t="s">
        <v>1</v>
      </c>
      <c r="AP481" s="96" t="s">
        <v>1</v>
      </c>
      <c r="AQ481" s="96" t="s">
        <v>1</v>
      </c>
      <c r="AR481" s="96" t="s">
        <v>1</v>
      </c>
      <c r="AS481" s="96" t="s">
        <v>1</v>
      </c>
      <c r="AT481" s="96" t="s">
        <v>1</v>
      </c>
      <c r="AU481" s="96" t="s">
        <v>2</v>
      </c>
      <c r="AV481" s="96" t="s">
        <v>1</v>
      </c>
      <c r="AW481" s="96" t="s">
        <v>92</v>
      </c>
      <c r="AX481" s="98">
        <v>0</v>
      </c>
      <c r="AY481" s="98">
        <v>0</v>
      </c>
      <c r="AZ481" s="98">
        <v>0</v>
      </c>
      <c r="BA481" s="98">
        <v>0</v>
      </c>
      <c r="BB481" s="98">
        <v>0</v>
      </c>
      <c r="BC481" s="98">
        <v>0</v>
      </c>
      <c r="BD481" s="98">
        <v>0</v>
      </c>
      <c r="BE481" s="98">
        <v>0</v>
      </c>
      <c r="BF481" s="98">
        <v>0.25</v>
      </c>
      <c r="BG481" s="98">
        <v>0.25</v>
      </c>
      <c r="BH481" s="98">
        <v>0</v>
      </c>
      <c r="BI481" s="98" cm="1">
        <f t="array" ref="BI481">SUM(IF('HABILITADOS Y RECHAZADOS LOTE 1'!$AX481:$BH481&lt;&gt;"", 'HABILITADOS Y RECHAZADOS LOTE 1'!$AX481:$BH481, 0))</f>
        <v>0.5</v>
      </c>
      <c r="BJ481" s="98" t="s">
        <v>500</v>
      </c>
      <c r="BK481" s="98" t="s">
        <v>85</v>
      </c>
      <c r="BL481" s="63" t="s">
        <v>85</v>
      </c>
    </row>
    <row r="482" spans="1:64" s="52" customFormat="1" ht="85.5" hidden="1" customHeight="1">
      <c r="A482" s="93">
        <v>1480</v>
      </c>
      <c r="B482" s="143" t="s">
        <v>2211</v>
      </c>
      <c r="C482" s="142" t="s">
        <v>2212</v>
      </c>
      <c r="D482" s="136" t="s">
        <v>89</v>
      </c>
      <c r="E482" s="142" t="s">
        <v>2213</v>
      </c>
      <c r="F482" s="127"/>
      <c r="G482" s="127"/>
      <c r="H482" s="144" t="s">
        <v>83</v>
      </c>
      <c r="I482" s="134" t="s">
        <v>1182</v>
      </c>
      <c r="J482" s="133" t="s">
        <v>2213</v>
      </c>
      <c r="K482" s="143"/>
      <c r="L482" s="64"/>
      <c r="M482" s="64" t="s">
        <v>85</v>
      </c>
      <c r="N482" s="144" t="s">
        <v>83</v>
      </c>
      <c r="O482" s="134" t="s">
        <v>1182</v>
      </c>
      <c r="P482" s="64" t="s">
        <v>85</v>
      </c>
      <c r="Q482" s="96" t="s">
        <v>1</v>
      </c>
      <c r="R482" s="96" t="s">
        <v>1</v>
      </c>
      <c r="S482" s="96" t="s">
        <v>1</v>
      </c>
      <c r="T482" s="96" t="s">
        <v>1</v>
      </c>
      <c r="U482" s="96" t="s">
        <v>1</v>
      </c>
      <c r="V482" s="96" t="s">
        <v>1</v>
      </c>
      <c r="W482" s="96" t="s">
        <v>1</v>
      </c>
      <c r="X482" s="96" t="s">
        <v>1</v>
      </c>
      <c r="Y482" s="96" t="s">
        <v>1</v>
      </c>
      <c r="Z482" s="96" t="s">
        <v>1</v>
      </c>
      <c r="AA482" s="96" t="s">
        <v>1</v>
      </c>
      <c r="AB482" s="96" t="s">
        <v>1</v>
      </c>
      <c r="AC482" s="96" t="s">
        <v>1</v>
      </c>
      <c r="AD482" s="96" t="s">
        <v>1</v>
      </c>
      <c r="AE482" s="96" t="s">
        <v>1</v>
      </c>
      <c r="AF482" s="96" t="s">
        <v>1</v>
      </c>
      <c r="AG482" s="96" t="s">
        <v>1</v>
      </c>
      <c r="AH482" s="96" t="s">
        <v>1</v>
      </c>
      <c r="AI482" s="96" t="s">
        <v>1</v>
      </c>
      <c r="AJ482" s="96" t="s">
        <v>1</v>
      </c>
      <c r="AK482" s="96" t="s">
        <v>1</v>
      </c>
      <c r="AL482" s="96" t="s">
        <v>1</v>
      </c>
      <c r="AM482" s="96" t="s">
        <v>1</v>
      </c>
      <c r="AN482" s="96" t="s">
        <v>1</v>
      </c>
      <c r="AO482" s="96"/>
      <c r="AP482" s="96"/>
      <c r="AQ482" s="96"/>
      <c r="AR482" s="96"/>
      <c r="AS482" s="96"/>
      <c r="AT482" s="96"/>
      <c r="AU482" s="96"/>
      <c r="AV482" s="96"/>
      <c r="AW482" s="96" t="s">
        <v>650</v>
      </c>
      <c r="AX482" s="98"/>
      <c r="AY482" s="98"/>
      <c r="AZ482" s="98"/>
      <c r="BA482" s="98"/>
      <c r="BB482" s="98"/>
      <c r="BC482" s="98"/>
      <c r="BD482" s="98"/>
      <c r="BE482" s="98"/>
      <c r="BF482" s="98"/>
      <c r="BG482" s="98"/>
      <c r="BH482" s="98"/>
      <c r="BI482" s="98" cm="1">
        <f t="array" ref="BI482">SUM(IF('HABILITADOS Y RECHAZADOS LOTE 1'!$AX482:$BH482&lt;&gt;"", 'HABILITADOS Y RECHAZADOS LOTE 1'!$AX482:$BH482, 0))</f>
        <v>0</v>
      </c>
      <c r="BJ482" s="98" t="s">
        <v>784</v>
      </c>
      <c r="BK482" s="98" t="s">
        <v>85</v>
      </c>
      <c r="BL482" s="63" t="s">
        <v>85</v>
      </c>
    </row>
    <row r="483" spans="1:64" ht="42.75" hidden="1" customHeight="1">
      <c r="A483" s="105">
        <v>1481</v>
      </c>
      <c r="B483" s="123" t="s">
        <v>1214</v>
      </c>
      <c r="C483" s="124" t="s">
        <v>2214</v>
      </c>
      <c r="D483" s="132" t="s">
        <v>224</v>
      </c>
      <c r="E483" s="124" t="s">
        <v>2215</v>
      </c>
      <c r="F483" s="127"/>
      <c r="G483" s="127"/>
      <c r="H483" s="144" t="s">
        <v>83</v>
      </c>
      <c r="I483" s="134" t="s">
        <v>1182</v>
      </c>
      <c r="J483" s="125" t="s">
        <v>2216</v>
      </c>
      <c r="K483" s="123"/>
      <c r="L483" s="125"/>
      <c r="M483" s="125" t="s">
        <v>85</v>
      </c>
      <c r="N483" s="144" t="s">
        <v>83</v>
      </c>
      <c r="O483" s="134" t="s">
        <v>1182</v>
      </c>
      <c r="P483" s="125" t="s">
        <v>85</v>
      </c>
      <c r="Q483" s="94" t="s">
        <v>1</v>
      </c>
      <c r="R483" s="94" t="s">
        <v>1</v>
      </c>
      <c r="S483" s="94" t="s">
        <v>1</v>
      </c>
      <c r="T483" s="94" t="s">
        <v>1</v>
      </c>
      <c r="U483" s="94" t="s">
        <v>1</v>
      </c>
      <c r="V483" s="94" t="s">
        <v>1</v>
      </c>
      <c r="W483" s="94" t="s">
        <v>1</v>
      </c>
      <c r="X483" s="94" t="s">
        <v>1</v>
      </c>
      <c r="Y483" s="94" t="s">
        <v>1</v>
      </c>
      <c r="Z483" s="94" t="s">
        <v>1</v>
      </c>
      <c r="AA483" s="94" t="s">
        <v>1</v>
      </c>
      <c r="AB483" s="94" t="s">
        <v>1</v>
      </c>
      <c r="AC483" s="94" t="s">
        <v>1</v>
      </c>
      <c r="AD483" s="94" t="s">
        <v>1</v>
      </c>
      <c r="AE483" s="94" t="s">
        <v>1</v>
      </c>
      <c r="AF483" s="94" t="s">
        <v>1</v>
      </c>
      <c r="AG483" s="94" t="s">
        <v>1</v>
      </c>
      <c r="AH483" s="94" t="s">
        <v>1</v>
      </c>
      <c r="AI483" s="94" t="s">
        <v>1</v>
      </c>
      <c r="AJ483" s="94" t="s">
        <v>1</v>
      </c>
      <c r="AK483" s="94" t="s">
        <v>1</v>
      </c>
      <c r="AL483" s="94" t="s">
        <v>1</v>
      </c>
      <c r="AM483" s="94" t="s">
        <v>1</v>
      </c>
      <c r="AN483" s="94" t="s">
        <v>1</v>
      </c>
      <c r="AO483" s="94"/>
      <c r="AP483" s="94"/>
      <c r="AQ483" s="94"/>
      <c r="AR483" s="94"/>
      <c r="AS483" s="94"/>
      <c r="AT483" s="94"/>
      <c r="AU483" s="94"/>
      <c r="AV483" s="94"/>
      <c r="AW483" s="94" t="s">
        <v>650</v>
      </c>
      <c r="AX483" s="107"/>
      <c r="AY483" s="107"/>
      <c r="AZ483" s="107"/>
      <c r="BA483" s="107"/>
      <c r="BB483" s="107"/>
      <c r="BC483" s="107"/>
      <c r="BD483" s="107"/>
      <c r="BE483" s="107"/>
      <c r="BF483" s="107"/>
      <c r="BG483" s="107"/>
      <c r="BH483" s="107"/>
      <c r="BI483" s="107" cm="1">
        <f t="array" ref="BI483">SUM(IF('HABILITADOS Y RECHAZADOS LOTE 1'!$AX483:$BH483&lt;&gt;"", 'HABILITADOS Y RECHAZADOS LOTE 1'!$AX483:$BH483, 0))</f>
        <v>0</v>
      </c>
      <c r="BJ483" s="107" t="s">
        <v>784</v>
      </c>
      <c r="BK483" s="107" t="s">
        <v>85</v>
      </c>
      <c r="BL483" s="63" t="s">
        <v>85</v>
      </c>
    </row>
    <row r="484" spans="1:64" ht="156.75" hidden="1" customHeight="1">
      <c r="A484" s="105">
        <v>1482</v>
      </c>
      <c r="B484" s="123" t="s">
        <v>1214</v>
      </c>
      <c r="C484" s="124" t="s">
        <v>2217</v>
      </c>
      <c r="D484" s="132" t="s">
        <v>89</v>
      </c>
      <c r="E484" s="124" t="s">
        <v>2218</v>
      </c>
      <c r="F484" s="127"/>
      <c r="G484" s="127"/>
      <c r="H484" s="144" t="s">
        <v>83</v>
      </c>
      <c r="I484" s="134" t="s">
        <v>1182</v>
      </c>
      <c r="J484" s="125" t="s">
        <v>2218</v>
      </c>
      <c r="K484" s="123"/>
      <c r="L484" s="125"/>
      <c r="M484" s="125" t="s">
        <v>85</v>
      </c>
      <c r="N484" s="144" t="s">
        <v>83</v>
      </c>
      <c r="O484" s="134" t="s">
        <v>1182</v>
      </c>
      <c r="P484" s="125" t="s">
        <v>85</v>
      </c>
      <c r="Q484" s="94" t="s">
        <v>1</v>
      </c>
      <c r="R484" s="94" t="s">
        <v>1</v>
      </c>
      <c r="S484" s="94" t="s">
        <v>1</v>
      </c>
      <c r="T484" s="94" t="s">
        <v>1</v>
      </c>
      <c r="U484" s="94" t="s">
        <v>1</v>
      </c>
      <c r="V484" s="94" t="s">
        <v>1</v>
      </c>
      <c r="W484" s="94" t="s">
        <v>1</v>
      </c>
      <c r="X484" s="94" t="s">
        <v>1</v>
      </c>
      <c r="Y484" s="94" t="s">
        <v>1</v>
      </c>
      <c r="Z484" s="94" t="s">
        <v>1</v>
      </c>
      <c r="AA484" s="94" t="s">
        <v>1</v>
      </c>
      <c r="AB484" s="94" t="s">
        <v>1</v>
      </c>
      <c r="AC484" s="94" t="s">
        <v>1</v>
      </c>
      <c r="AD484" s="94" t="s">
        <v>1</v>
      </c>
      <c r="AE484" s="94" t="s">
        <v>1</v>
      </c>
      <c r="AF484" s="94" t="s">
        <v>1</v>
      </c>
      <c r="AG484" s="94" t="s">
        <v>1</v>
      </c>
      <c r="AH484" s="94" t="s">
        <v>1</v>
      </c>
      <c r="AI484" s="94" t="s">
        <v>1</v>
      </c>
      <c r="AJ484" s="94" t="s">
        <v>1</v>
      </c>
      <c r="AK484" s="94" t="s">
        <v>1</v>
      </c>
      <c r="AL484" s="94" t="s">
        <v>1</v>
      </c>
      <c r="AM484" s="94" t="s">
        <v>1</v>
      </c>
      <c r="AN484" s="94" t="s">
        <v>1</v>
      </c>
      <c r="AO484" s="94"/>
      <c r="AP484" s="94"/>
      <c r="AQ484" s="94"/>
      <c r="AR484" s="94"/>
      <c r="AS484" s="94"/>
      <c r="AT484" s="94"/>
      <c r="AU484" s="94"/>
      <c r="AV484" s="94"/>
      <c r="AW484" s="94" t="s">
        <v>650</v>
      </c>
      <c r="AX484" s="107"/>
      <c r="AY484" s="107"/>
      <c r="AZ484" s="107"/>
      <c r="BA484" s="107"/>
      <c r="BB484" s="107"/>
      <c r="BC484" s="107"/>
      <c r="BD484" s="107"/>
      <c r="BE484" s="107"/>
      <c r="BF484" s="107"/>
      <c r="BG484" s="107"/>
      <c r="BH484" s="107"/>
      <c r="BI484" s="107" cm="1">
        <f t="array" ref="BI484">SUM(IF('HABILITADOS Y RECHAZADOS LOTE 1'!$AX484:$BH484&lt;&gt;"", 'HABILITADOS Y RECHAZADOS LOTE 1'!$AX484:$BH484, 0))</f>
        <v>0</v>
      </c>
      <c r="BJ484" s="107" t="s">
        <v>784</v>
      </c>
      <c r="BK484" s="107" t="s">
        <v>85</v>
      </c>
      <c r="BL484" s="63" t="s">
        <v>85</v>
      </c>
    </row>
    <row r="485" spans="1:64" s="52" customFormat="1" ht="142.5" hidden="1" customHeight="1">
      <c r="A485" s="108">
        <v>1483</v>
      </c>
      <c r="B485" s="139" t="s">
        <v>2219</v>
      </c>
      <c r="C485" s="142" t="s">
        <v>2220</v>
      </c>
      <c r="D485" s="133" t="s">
        <v>89</v>
      </c>
      <c r="E485" s="126" t="s">
        <v>2221</v>
      </c>
      <c r="F485" s="136" t="s">
        <v>77</v>
      </c>
      <c r="G485" s="136" t="s">
        <v>1176</v>
      </c>
      <c r="H485" s="128" t="s">
        <v>79</v>
      </c>
      <c r="I485" s="134" t="s">
        <v>1910</v>
      </c>
      <c r="J485" s="133" t="s">
        <v>2221</v>
      </c>
      <c r="K485" s="134" t="s">
        <v>2222</v>
      </c>
      <c r="L485" s="64"/>
      <c r="M485" s="64" t="s">
        <v>2</v>
      </c>
      <c r="N485" s="130" t="s">
        <v>91</v>
      </c>
      <c r="O485" s="64" t="s">
        <v>85</v>
      </c>
      <c r="P485" s="129" t="str" cm="1">
        <f t="array" ref="P485">_xlfn.TEXTJOIN(", ", TRUE, IF('HABILITADOS Y RECHAZADOS LOTE 1'!$Q485:$AN485="SI", 'HABILITADOS Y RECHAZADOS LOTE 1'!$Q$2:$AN$2, ""))</f>
        <v>Huevos, Frutas frescas, Pescados y mariscos</v>
      </c>
      <c r="Q485" s="96" t="s">
        <v>1</v>
      </c>
      <c r="R485" s="96" t="s">
        <v>1</v>
      </c>
      <c r="S485" s="96" t="s">
        <v>1</v>
      </c>
      <c r="T485" s="96" t="s">
        <v>2</v>
      </c>
      <c r="U485" s="96" t="s">
        <v>1</v>
      </c>
      <c r="V485" s="96" t="s">
        <v>1</v>
      </c>
      <c r="W485" s="96" t="s">
        <v>1</v>
      </c>
      <c r="X485" s="96" t="s">
        <v>1</v>
      </c>
      <c r="Y485" s="96" t="s">
        <v>1</v>
      </c>
      <c r="Z485" s="96" t="s">
        <v>1</v>
      </c>
      <c r="AA485" s="96" t="s">
        <v>2</v>
      </c>
      <c r="AB485" s="96" t="s">
        <v>1</v>
      </c>
      <c r="AC485" s="96" t="s">
        <v>1</v>
      </c>
      <c r="AD485" s="96" t="s">
        <v>1</v>
      </c>
      <c r="AE485" s="96" t="s">
        <v>1</v>
      </c>
      <c r="AF485" s="96" t="s">
        <v>1</v>
      </c>
      <c r="AG485" s="96" t="s">
        <v>1</v>
      </c>
      <c r="AH485" s="96" t="s">
        <v>1</v>
      </c>
      <c r="AI485" s="96" t="s">
        <v>1</v>
      </c>
      <c r="AJ485" s="96" t="s">
        <v>1</v>
      </c>
      <c r="AK485" s="96" t="s">
        <v>2</v>
      </c>
      <c r="AL485" s="96" t="s">
        <v>1</v>
      </c>
      <c r="AM485" s="96" t="s">
        <v>1</v>
      </c>
      <c r="AN485" s="96" t="s">
        <v>1</v>
      </c>
      <c r="AO485" s="96" t="s">
        <v>1</v>
      </c>
      <c r="AP485" s="96" t="s">
        <v>1</v>
      </c>
      <c r="AQ485" s="96" t="s">
        <v>1</v>
      </c>
      <c r="AR485" s="96" t="s">
        <v>1</v>
      </c>
      <c r="AS485" s="96" t="s">
        <v>1</v>
      </c>
      <c r="AT485" s="96" t="s">
        <v>1</v>
      </c>
      <c r="AU485" s="96" t="s">
        <v>2</v>
      </c>
      <c r="AV485" s="96" t="s">
        <v>1</v>
      </c>
      <c r="AW485" s="96" t="s">
        <v>92</v>
      </c>
      <c r="AX485" s="98">
        <v>0</v>
      </c>
      <c r="AY485" s="98">
        <v>0</v>
      </c>
      <c r="AZ485" s="98">
        <v>0</v>
      </c>
      <c r="BA485" s="98">
        <v>0</v>
      </c>
      <c r="BB485" s="98">
        <v>0</v>
      </c>
      <c r="BC485" s="98">
        <v>10</v>
      </c>
      <c r="BD485" s="98">
        <v>0</v>
      </c>
      <c r="BE485" s="98">
        <v>0</v>
      </c>
      <c r="BF485" s="98">
        <v>0</v>
      </c>
      <c r="BG485" s="98">
        <v>0</v>
      </c>
      <c r="BH485" s="98">
        <v>0</v>
      </c>
      <c r="BI485" s="98" cm="1">
        <f t="array" ref="BI485">SUM(IF('HABILITADOS Y RECHAZADOS LOTE 1'!$AX485:$BH485&lt;&gt;"", 'HABILITADOS Y RECHAZADOS LOTE 1'!$AX485:$BH485, 0))</f>
        <v>10</v>
      </c>
      <c r="BJ485" s="98" t="s">
        <v>500</v>
      </c>
      <c r="BK485" s="98" t="s">
        <v>85</v>
      </c>
      <c r="BL485" s="63" t="s">
        <v>85</v>
      </c>
    </row>
    <row r="486" spans="1:64" s="52" customFormat="1" ht="156.75" hidden="1" customHeight="1">
      <c r="A486" s="93">
        <v>1484</v>
      </c>
      <c r="B486" s="131" t="s">
        <v>2223</v>
      </c>
      <c r="C486" s="124" t="s">
        <v>2224</v>
      </c>
      <c r="D486" s="125" t="s">
        <v>89</v>
      </c>
      <c r="E486" s="126" t="s">
        <v>2225</v>
      </c>
      <c r="F486" s="133" t="s">
        <v>77</v>
      </c>
      <c r="G486" s="133" t="s">
        <v>78</v>
      </c>
      <c r="H486" s="128" t="s">
        <v>79</v>
      </c>
      <c r="I486" s="129" t="s">
        <v>1114</v>
      </c>
      <c r="J486" s="64" t="s">
        <v>2225</v>
      </c>
      <c r="K486" s="129" t="s">
        <v>2226</v>
      </c>
      <c r="L486" s="64" t="s">
        <v>2</v>
      </c>
      <c r="M486" s="64" t="s">
        <v>2</v>
      </c>
      <c r="N486" s="130" t="s">
        <v>91</v>
      </c>
      <c r="O486" s="64" t="s">
        <v>85</v>
      </c>
      <c r="P486" s="129" t="str" cm="1">
        <f t="array" ref="P486">_xlfn.TEXTJOIN(", ", TRUE, IF('HABILITADOS Y RECHAZADOS LOTE 1'!$Q486:$AN486="SI", 'HABILITADOS Y RECHAZADOS LOTE 1'!$Q$2:$AN$2, ""))</f>
        <v>Huevos, Frutas frescas, Leguminosas y derivados</v>
      </c>
      <c r="Q486" s="96" t="s">
        <v>1</v>
      </c>
      <c r="R486" s="96" t="s">
        <v>1</v>
      </c>
      <c r="S486" s="96" t="s">
        <v>1</v>
      </c>
      <c r="T486" s="96" t="s">
        <v>2</v>
      </c>
      <c r="U486" s="96" t="s">
        <v>1</v>
      </c>
      <c r="V486" s="96" t="s">
        <v>1</v>
      </c>
      <c r="W486" s="96" t="s">
        <v>1</v>
      </c>
      <c r="X486" s="96" t="s">
        <v>1</v>
      </c>
      <c r="Y486" s="96" t="s">
        <v>1</v>
      </c>
      <c r="Z486" s="96" t="s">
        <v>1</v>
      </c>
      <c r="AA486" s="96" t="s">
        <v>2</v>
      </c>
      <c r="AB486" s="96" t="s">
        <v>1</v>
      </c>
      <c r="AC486" s="96" t="s">
        <v>1</v>
      </c>
      <c r="AD486" s="96" t="s">
        <v>1</v>
      </c>
      <c r="AE486" s="96" t="s">
        <v>1</v>
      </c>
      <c r="AF486" s="96" t="s">
        <v>1</v>
      </c>
      <c r="AG486" s="96" t="s">
        <v>1</v>
      </c>
      <c r="AH486" s="96" t="s">
        <v>1</v>
      </c>
      <c r="AI486" s="96" t="s">
        <v>1</v>
      </c>
      <c r="AJ486" s="96" t="s">
        <v>2</v>
      </c>
      <c r="AK486" s="96" t="s">
        <v>1</v>
      </c>
      <c r="AL486" s="96" t="s">
        <v>1</v>
      </c>
      <c r="AM486" s="96" t="s">
        <v>1</v>
      </c>
      <c r="AN486" s="96" t="s">
        <v>1</v>
      </c>
      <c r="AO486" s="96" t="s">
        <v>1</v>
      </c>
      <c r="AP486" s="96" t="s">
        <v>1</v>
      </c>
      <c r="AQ486" s="96" t="s">
        <v>1</v>
      </c>
      <c r="AR486" s="96" t="s">
        <v>1</v>
      </c>
      <c r="AS486" s="96" t="s">
        <v>1</v>
      </c>
      <c r="AT486" s="96" t="s">
        <v>1</v>
      </c>
      <c r="AU486" s="96" t="s">
        <v>2</v>
      </c>
      <c r="AV486" s="96" t="s">
        <v>1</v>
      </c>
      <c r="AW486" s="96" t="s">
        <v>92</v>
      </c>
      <c r="AX486" s="98">
        <v>0</v>
      </c>
      <c r="AY486" s="98">
        <v>0</v>
      </c>
      <c r="AZ486" s="98">
        <v>0</v>
      </c>
      <c r="BA486" s="98">
        <v>0</v>
      </c>
      <c r="BB486" s="98">
        <v>0</v>
      </c>
      <c r="BC486" s="98">
        <v>10</v>
      </c>
      <c r="BD486" s="98">
        <v>0</v>
      </c>
      <c r="BE486" s="98">
        <v>0</v>
      </c>
      <c r="BF486" s="98">
        <v>0</v>
      </c>
      <c r="BG486" s="98">
        <v>0.25</v>
      </c>
      <c r="BH486" s="98">
        <v>0</v>
      </c>
      <c r="BI486" s="98" cm="1">
        <f t="array" ref="BI486">SUM(IF('HABILITADOS Y RECHAZADOS LOTE 1'!$AX486:$BH486&lt;&gt;"", 'HABILITADOS Y RECHAZADOS LOTE 1'!$AX486:$BH486, 0))</f>
        <v>10.25</v>
      </c>
      <c r="BJ486" s="98" t="s">
        <v>500</v>
      </c>
      <c r="BK486" s="98" t="s">
        <v>85</v>
      </c>
      <c r="BL486" s="63" t="s">
        <v>85</v>
      </c>
    </row>
    <row r="487" spans="1:64" s="52" customFormat="1" ht="156.75" hidden="1" customHeight="1">
      <c r="A487" s="93">
        <v>1485</v>
      </c>
      <c r="B487" s="134" t="s">
        <v>1195</v>
      </c>
      <c r="C487" s="142" t="s">
        <v>2227</v>
      </c>
      <c r="D487" s="127" t="s">
        <v>224</v>
      </c>
      <c r="E487" s="142" t="s">
        <v>2228</v>
      </c>
      <c r="F487" s="127"/>
      <c r="G487" s="127"/>
      <c r="H487" s="144" t="s">
        <v>83</v>
      </c>
      <c r="I487" s="134" t="s">
        <v>1182</v>
      </c>
      <c r="J487" s="133" t="s">
        <v>2228</v>
      </c>
      <c r="K487" s="143"/>
      <c r="L487" s="64"/>
      <c r="M487" s="64" t="s">
        <v>85</v>
      </c>
      <c r="N487" s="144" t="s">
        <v>83</v>
      </c>
      <c r="O487" s="134" t="s">
        <v>1182</v>
      </c>
      <c r="P487" s="64" t="s">
        <v>85</v>
      </c>
      <c r="Q487" s="96" t="s">
        <v>1</v>
      </c>
      <c r="R487" s="96" t="s">
        <v>1</v>
      </c>
      <c r="S487" s="96" t="s">
        <v>1</v>
      </c>
      <c r="T487" s="96" t="s">
        <v>1</v>
      </c>
      <c r="U487" s="96" t="s">
        <v>1</v>
      </c>
      <c r="V487" s="96" t="s">
        <v>1</v>
      </c>
      <c r="W487" s="96" t="s">
        <v>1</v>
      </c>
      <c r="X487" s="96" t="s">
        <v>1</v>
      </c>
      <c r="Y487" s="96" t="s">
        <v>1</v>
      </c>
      <c r="Z487" s="96" t="s">
        <v>1</v>
      </c>
      <c r="AA487" s="96" t="s">
        <v>1</v>
      </c>
      <c r="AB487" s="96" t="s">
        <v>1</v>
      </c>
      <c r="AC487" s="96" t="s">
        <v>1</v>
      </c>
      <c r="AD487" s="96" t="s">
        <v>1</v>
      </c>
      <c r="AE487" s="96" t="s">
        <v>1</v>
      </c>
      <c r="AF487" s="96" t="s">
        <v>1</v>
      </c>
      <c r="AG487" s="96" t="s">
        <v>1</v>
      </c>
      <c r="AH487" s="96" t="s">
        <v>1</v>
      </c>
      <c r="AI487" s="96" t="s">
        <v>1</v>
      </c>
      <c r="AJ487" s="96" t="s">
        <v>1</v>
      </c>
      <c r="AK487" s="96" t="s">
        <v>1</v>
      </c>
      <c r="AL487" s="96" t="s">
        <v>1</v>
      </c>
      <c r="AM487" s="96" t="s">
        <v>1</v>
      </c>
      <c r="AN487" s="96" t="s">
        <v>1</v>
      </c>
      <c r="AO487" s="96"/>
      <c r="AP487" s="96"/>
      <c r="AQ487" s="96"/>
      <c r="AR487" s="96"/>
      <c r="AS487" s="96"/>
      <c r="AT487" s="96"/>
      <c r="AU487" s="96"/>
      <c r="AV487" s="96"/>
      <c r="AW487" s="96" t="s">
        <v>650</v>
      </c>
      <c r="AX487" s="98"/>
      <c r="AY487" s="98"/>
      <c r="AZ487" s="98"/>
      <c r="BA487" s="98"/>
      <c r="BB487" s="98"/>
      <c r="BC487" s="98"/>
      <c r="BD487" s="98"/>
      <c r="BE487" s="98"/>
      <c r="BF487" s="98"/>
      <c r="BG487" s="98"/>
      <c r="BH487" s="98"/>
      <c r="BI487" s="98" cm="1">
        <f t="array" ref="BI487">SUM(IF('HABILITADOS Y RECHAZADOS LOTE 1'!$AX487:$BH487&lt;&gt;"", 'HABILITADOS Y RECHAZADOS LOTE 1'!$AX487:$BH487, 0))</f>
        <v>0</v>
      </c>
      <c r="BJ487" s="98" t="s">
        <v>784</v>
      </c>
      <c r="BK487" s="98" t="s">
        <v>85</v>
      </c>
      <c r="BL487" s="63" t="s">
        <v>85</v>
      </c>
    </row>
    <row r="488" spans="1:64" ht="57" hidden="1" customHeight="1">
      <c r="A488" s="105">
        <v>1486</v>
      </c>
      <c r="B488" s="123" t="s">
        <v>1214</v>
      </c>
      <c r="C488" s="124" t="s">
        <v>2229</v>
      </c>
      <c r="D488" s="132" t="s">
        <v>224</v>
      </c>
      <c r="E488" s="124" t="s">
        <v>2230</v>
      </c>
      <c r="F488" s="127"/>
      <c r="G488" s="127"/>
      <c r="H488" s="144" t="s">
        <v>83</v>
      </c>
      <c r="I488" s="134" t="s">
        <v>1182</v>
      </c>
      <c r="J488" s="125" t="s">
        <v>2230</v>
      </c>
      <c r="K488" s="123"/>
      <c r="L488" s="125"/>
      <c r="M488" s="125" t="s">
        <v>85</v>
      </c>
      <c r="N488" s="144" t="s">
        <v>83</v>
      </c>
      <c r="O488" s="134" t="s">
        <v>1182</v>
      </c>
      <c r="P488" s="125" t="s">
        <v>85</v>
      </c>
      <c r="Q488" s="94" t="s">
        <v>1</v>
      </c>
      <c r="R488" s="94" t="s">
        <v>1</v>
      </c>
      <c r="S488" s="94" t="s">
        <v>1</v>
      </c>
      <c r="T488" s="94" t="s">
        <v>1</v>
      </c>
      <c r="U488" s="94" t="s">
        <v>1</v>
      </c>
      <c r="V488" s="94" t="s">
        <v>1</v>
      </c>
      <c r="W488" s="94" t="s">
        <v>1</v>
      </c>
      <c r="X488" s="94" t="s">
        <v>1</v>
      </c>
      <c r="Y488" s="94" t="s">
        <v>1</v>
      </c>
      <c r="Z488" s="94" t="s">
        <v>1</v>
      </c>
      <c r="AA488" s="94" t="s">
        <v>1</v>
      </c>
      <c r="AB488" s="94" t="s">
        <v>1</v>
      </c>
      <c r="AC488" s="94" t="s">
        <v>1</v>
      </c>
      <c r="AD488" s="94" t="s">
        <v>1</v>
      </c>
      <c r="AE488" s="94" t="s">
        <v>1</v>
      </c>
      <c r="AF488" s="94" t="s">
        <v>1</v>
      </c>
      <c r="AG488" s="94" t="s">
        <v>1</v>
      </c>
      <c r="AH488" s="94" t="s">
        <v>1</v>
      </c>
      <c r="AI488" s="94" t="s">
        <v>1</v>
      </c>
      <c r="AJ488" s="94" t="s">
        <v>1</v>
      </c>
      <c r="AK488" s="94" t="s">
        <v>1</v>
      </c>
      <c r="AL488" s="94" t="s">
        <v>1</v>
      </c>
      <c r="AM488" s="94" t="s">
        <v>1</v>
      </c>
      <c r="AN488" s="94" t="s">
        <v>1</v>
      </c>
      <c r="AO488" s="94"/>
      <c r="AP488" s="94"/>
      <c r="AQ488" s="94"/>
      <c r="AR488" s="94"/>
      <c r="AS488" s="94"/>
      <c r="AT488" s="94"/>
      <c r="AU488" s="94"/>
      <c r="AV488" s="94"/>
      <c r="AW488" s="94" t="s">
        <v>650</v>
      </c>
      <c r="AX488" s="107"/>
      <c r="AY488" s="107"/>
      <c r="AZ488" s="107"/>
      <c r="BA488" s="107"/>
      <c r="BB488" s="107"/>
      <c r="BC488" s="107"/>
      <c r="BD488" s="107"/>
      <c r="BE488" s="107"/>
      <c r="BF488" s="107"/>
      <c r="BG488" s="107"/>
      <c r="BH488" s="107"/>
      <c r="BI488" s="107" cm="1">
        <f t="array" ref="BI488">SUM(IF('HABILITADOS Y RECHAZADOS LOTE 1'!$AX488:$BH488&lt;&gt;"", 'HABILITADOS Y RECHAZADOS LOTE 1'!$AX488:$BH488, 0))</f>
        <v>0</v>
      </c>
      <c r="BJ488" s="107" t="s">
        <v>784</v>
      </c>
      <c r="BK488" s="107" t="s">
        <v>85</v>
      </c>
      <c r="BL488" s="63" t="s">
        <v>85</v>
      </c>
    </row>
    <row r="489" spans="1:64" ht="42.75" hidden="1" customHeight="1">
      <c r="A489" s="105">
        <v>1487</v>
      </c>
      <c r="B489" s="123" t="s">
        <v>1214</v>
      </c>
      <c r="C489" s="124" t="s">
        <v>2231</v>
      </c>
      <c r="D489" s="132" t="s">
        <v>224</v>
      </c>
      <c r="E489" s="124" t="s">
        <v>2232</v>
      </c>
      <c r="F489" s="127"/>
      <c r="G489" s="127"/>
      <c r="H489" s="144" t="s">
        <v>83</v>
      </c>
      <c r="I489" s="134" t="s">
        <v>1182</v>
      </c>
      <c r="J489" s="125" t="s">
        <v>2232</v>
      </c>
      <c r="K489" s="123"/>
      <c r="L489" s="125"/>
      <c r="M489" s="125" t="s">
        <v>85</v>
      </c>
      <c r="N489" s="144" t="s">
        <v>83</v>
      </c>
      <c r="O489" s="134" t="s">
        <v>1182</v>
      </c>
      <c r="P489" s="125" t="s">
        <v>85</v>
      </c>
      <c r="Q489" s="94" t="s">
        <v>1</v>
      </c>
      <c r="R489" s="94" t="s">
        <v>1</v>
      </c>
      <c r="S489" s="94" t="s">
        <v>1</v>
      </c>
      <c r="T489" s="94" t="s">
        <v>1</v>
      </c>
      <c r="U489" s="94" t="s">
        <v>1</v>
      </c>
      <c r="V489" s="94" t="s">
        <v>1</v>
      </c>
      <c r="W489" s="94" t="s">
        <v>1</v>
      </c>
      <c r="X489" s="94" t="s">
        <v>1</v>
      </c>
      <c r="Y489" s="94" t="s">
        <v>1</v>
      </c>
      <c r="Z489" s="94" t="s">
        <v>1</v>
      </c>
      <c r="AA489" s="94" t="s">
        <v>1</v>
      </c>
      <c r="AB489" s="94" t="s">
        <v>1</v>
      </c>
      <c r="AC489" s="94" t="s">
        <v>1</v>
      </c>
      <c r="AD489" s="94" t="s">
        <v>1</v>
      </c>
      <c r="AE489" s="94" t="s">
        <v>1</v>
      </c>
      <c r="AF489" s="94" t="s">
        <v>1</v>
      </c>
      <c r="AG489" s="94" t="s">
        <v>1</v>
      </c>
      <c r="AH489" s="94" t="s">
        <v>1</v>
      </c>
      <c r="AI489" s="94" t="s">
        <v>1</v>
      </c>
      <c r="AJ489" s="94" t="s">
        <v>1</v>
      </c>
      <c r="AK489" s="94" t="s">
        <v>1</v>
      </c>
      <c r="AL489" s="94" t="s">
        <v>1</v>
      </c>
      <c r="AM489" s="94" t="s">
        <v>1</v>
      </c>
      <c r="AN489" s="94" t="s">
        <v>1</v>
      </c>
      <c r="AO489" s="94"/>
      <c r="AP489" s="94"/>
      <c r="AQ489" s="94"/>
      <c r="AR489" s="94"/>
      <c r="AS489" s="94"/>
      <c r="AT489" s="94"/>
      <c r="AU489" s="94"/>
      <c r="AV489" s="94"/>
      <c r="AW489" s="94" t="s">
        <v>650</v>
      </c>
      <c r="AX489" s="107"/>
      <c r="AY489" s="107"/>
      <c r="AZ489" s="107"/>
      <c r="BA489" s="107"/>
      <c r="BB489" s="107"/>
      <c r="BC489" s="107"/>
      <c r="BD489" s="107"/>
      <c r="BE489" s="107"/>
      <c r="BF489" s="107"/>
      <c r="BG489" s="107"/>
      <c r="BH489" s="107"/>
      <c r="BI489" s="107" cm="1">
        <f t="array" ref="BI489">SUM(IF('HABILITADOS Y RECHAZADOS LOTE 1'!$AX489:$BH489&lt;&gt;"", 'HABILITADOS Y RECHAZADOS LOTE 1'!$AX489:$BH489, 0))</f>
        <v>0</v>
      </c>
      <c r="BJ489" s="107" t="s">
        <v>784</v>
      </c>
      <c r="BK489" s="107" t="s">
        <v>85</v>
      </c>
      <c r="BL489" s="63" t="s">
        <v>85</v>
      </c>
    </row>
    <row r="490" spans="1:64" s="52" customFormat="1" ht="42.75" hidden="1" customHeight="1">
      <c r="A490" s="108">
        <v>1488</v>
      </c>
      <c r="B490" s="139" t="s">
        <v>2233</v>
      </c>
      <c r="C490" s="142" t="s">
        <v>2234</v>
      </c>
      <c r="D490" s="133" t="s">
        <v>224</v>
      </c>
      <c r="E490" s="126" t="s">
        <v>2235</v>
      </c>
      <c r="F490" s="136" t="s">
        <v>1176</v>
      </c>
      <c r="G490" s="136" t="s">
        <v>77</v>
      </c>
      <c r="H490" s="128" t="s">
        <v>79</v>
      </c>
      <c r="I490" s="134" t="s">
        <v>2110</v>
      </c>
      <c r="J490" s="133" t="s">
        <v>2235</v>
      </c>
      <c r="K490" s="134" t="s">
        <v>2236</v>
      </c>
      <c r="L490" s="64" t="s">
        <v>1</v>
      </c>
      <c r="M490" s="64" t="s">
        <v>2</v>
      </c>
      <c r="N490" s="130" t="s">
        <v>91</v>
      </c>
      <c r="O490" s="64" t="s">
        <v>85</v>
      </c>
      <c r="P490" s="129" t="str" cm="1">
        <f t="array" ref="P490">_xlfn.TEXTJOIN(", ", TRUE, IF('HABILITADOS Y RECHAZADOS LOTE 1'!$Q490:$AN490="SI", 'HABILITADOS Y RECHAZADOS LOTE 1'!$Q$2:$AN$2, ""))</f>
        <v>Lácteos no fermentados, Lácteos fermentados</v>
      </c>
      <c r="Q490" s="96" t="s">
        <v>1</v>
      </c>
      <c r="R490" s="96" t="s">
        <v>1</v>
      </c>
      <c r="S490" s="96" t="s">
        <v>1</v>
      </c>
      <c r="T490" s="96" t="s">
        <v>1</v>
      </c>
      <c r="U490" s="96" t="s">
        <v>1</v>
      </c>
      <c r="V490" s="96" t="s">
        <v>1</v>
      </c>
      <c r="W490" s="96" t="s">
        <v>1</v>
      </c>
      <c r="X490" s="96" t="s">
        <v>1</v>
      </c>
      <c r="Y490" s="96" t="s">
        <v>1</v>
      </c>
      <c r="Z490" s="96" t="s">
        <v>1</v>
      </c>
      <c r="AA490" s="96" t="s">
        <v>1</v>
      </c>
      <c r="AB490" s="96" t="s">
        <v>1</v>
      </c>
      <c r="AC490" s="96" t="s">
        <v>1</v>
      </c>
      <c r="AD490" s="96" t="s">
        <v>1</v>
      </c>
      <c r="AE490" s="96" t="s">
        <v>1</v>
      </c>
      <c r="AF490" s="96" t="s">
        <v>1</v>
      </c>
      <c r="AG490" s="96" t="s">
        <v>2</v>
      </c>
      <c r="AH490" s="96" t="s">
        <v>2</v>
      </c>
      <c r="AI490" s="96" t="s">
        <v>1</v>
      </c>
      <c r="AJ490" s="96" t="s">
        <v>1</v>
      </c>
      <c r="AK490" s="96" t="s">
        <v>1</v>
      </c>
      <c r="AL490" s="96" t="s">
        <v>1</v>
      </c>
      <c r="AM490" s="96" t="s">
        <v>1</v>
      </c>
      <c r="AN490" s="96" t="s">
        <v>1</v>
      </c>
      <c r="AO490" s="96" t="s">
        <v>1</v>
      </c>
      <c r="AP490" s="96" t="s">
        <v>1</v>
      </c>
      <c r="AQ490" s="96" t="s">
        <v>1</v>
      </c>
      <c r="AR490" s="96" t="s">
        <v>1</v>
      </c>
      <c r="AS490" s="96" t="s">
        <v>1</v>
      </c>
      <c r="AT490" s="96" t="s">
        <v>1</v>
      </c>
      <c r="AU490" s="96" t="s">
        <v>2</v>
      </c>
      <c r="AV490" s="96" t="s">
        <v>1</v>
      </c>
      <c r="AW490" s="96" t="s">
        <v>92</v>
      </c>
      <c r="AX490" s="98">
        <v>0</v>
      </c>
      <c r="AY490" s="98">
        <v>0</v>
      </c>
      <c r="AZ490" s="98">
        <v>0</v>
      </c>
      <c r="BA490" s="98">
        <v>0</v>
      </c>
      <c r="BB490" s="98">
        <v>0</v>
      </c>
      <c r="BC490" s="98">
        <v>0</v>
      </c>
      <c r="BD490" s="98">
        <v>0</v>
      </c>
      <c r="BE490" s="98">
        <v>0</v>
      </c>
      <c r="BF490" s="98">
        <v>0</v>
      </c>
      <c r="BG490" s="98">
        <v>0.25</v>
      </c>
      <c r="BH490" s="98">
        <v>0</v>
      </c>
      <c r="BI490" s="98" cm="1">
        <f t="array" ref="BI490">SUM(IF('HABILITADOS Y RECHAZADOS LOTE 1'!$AX490:$BH490&lt;&gt;"", 'HABILITADOS Y RECHAZADOS LOTE 1'!$AX490:$BH490, 0))</f>
        <v>0.25</v>
      </c>
      <c r="BJ490" s="98" t="s">
        <v>100</v>
      </c>
      <c r="BK490" s="98" t="s">
        <v>85</v>
      </c>
      <c r="BL490" s="63" t="s">
        <v>85</v>
      </c>
    </row>
    <row r="491" spans="1:64" s="52" customFormat="1" ht="57" hidden="1" customHeight="1">
      <c r="A491" s="93">
        <v>1489</v>
      </c>
      <c r="B491" s="143" t="s">
        <v>2237</v>
      </c>
      <c r="C491" s="124" t="s">
        <v>2238</v>
      </c>
      <c r="D491" s="125" t="s">
        <v>224</v>
      </c>
      <c r="E491" s="126" t="s">
        <v>2239</v>
      </c>
      <c r="F491" s="127" t="s">
        <v>77</v>
      </c>
      <c r="G491" s="127" t="s">
        <v>77</v>
      </c>
      <c r="H491" s="128" t="s">
        <v>79</v>
      </c>
      <c r="I491" s="129" t="s">
        <v>2240</v>
      </c>
      <c r="J491" s="64" t="s">
        <v>2239</v>
      </c>
      <c r="K491" s="129" t="s">
        <v>2241</v>
      </c>
      <c r="L491" s="64" t="s">
        <v>1</v>
      </c>
      <c r="M491" s="64" t="s">
        <v>2</v>
      </c>
      <c r="N491" s="130" t="s">
        <v>91</v>
      </c>
      <c r="O491" s="64" t="s">
        <v>85</v>
      </c>
      <c r="P491" s="129" t="str" cm="1">
        <f t="array" ref="P491">_xlfn.TEXTJOIN(", ", TRUE, IF('HABILITADOS Y RECHAZADOS LOTE 1'!$Q491:$AN491="SI", 'HABILITADOS Y RECHAZADOS LOTE 1'!$Q$2:$AN$2, ""))</f>
        <v>Huevos, Sector defensa, Frutas frescas, Amasijos, Quesos, Productos azucarados, Verduras, hortalizas y derivados</v>
      </c>
      <c r="Q491" s="96" t="s">
        <v>1</v>
      </c>
      <c r="R491" s="96" t="s">
        <v>1</v>
      </c>
      <c r="S491" s="96" t="s">
        <v>1</v>
      </c>
      <c r="T491" s="96" t="s">
        <v>2</v>
      </c>
      <c r="U491" s="96" t="s">
        <v>1</v>
      </c>
      <c r="V491" s="96" t="s">
        <v>1</v>
      </c>
      <c r="W491" s="96" t="s">
        <v>1</v>
      </c>
      <c r="X491" s="96" t="s">
        <v>1</v>
      </c>
      <c r="Y491" s="96" t="s">
        <v>1</v>
      </c>
      <c r="Z491" s="96" t="s">
        <v>2</v>
      </c>
      <c r="AA491" s="96" t="s">
        <v>2</v>
      </c>
      <c r="AB491" s="96" t="s">
        <v>1</v>
      </c>
      <c r="AC491" s="96" t="s">
        <v>2</v>
      </c>
      <c r="AD491" s="96" t="s">
        <v>1</v>
      </c>
      <c r="AE491" s="96" t="s">
        <v>1</v>
      </c>
      <c r="AF491" s="96" t="s">
        <v>1</v>
      </c>
      <c r="AG491" s="96" t="s">
        <v>1</v>
      </c>
      <c r="AH491" s="96" t="s">
        <v>1</v>
      </c>
      <c r="AI491" s="96" t="s">
        <v>2</v>
      </c>
      <c r="AJ491" s="96" t="s">
        <v>1</v>
      </c>
      <c r="AK491" s="96" t="s">
        <v>1</v>
      </c>
      <c r="AL491" s="96" t="s">
        <v>2</v>
      </c>
      <c r="AM491" s="96" t="s">
        <v>2</v>
      </c>
      <c r="AN491" s="96" t="s">
        <v>1</v>
      </c>
      <c r="AO491" s="96" t="s">
        <v>1</v>
      </c>
      <c r="AP491" s="96" t="s">
        <v>1</v>
      </c>
      <c r="AQ491" s="96" t="s">
        <v>1</v>
      </c>
      <c r="AR491" s="96" t="s">
        <v>1</v>
      </c>
      <c r="AS491" s="96" t="s">
        <v>1</v>
      </c>
      <c r="AT491" s="96" t="s">
        <v>1</v>
      </c>
      <c r="AU491" s="96" t="s">
        <v>2</v>
      </c>
      <c r="AV491" s="96" t="s">
        <v>1</v>
      </c>
      <c r="AW491" s="96" t="s">
        <v>92</v>
      </c>
      <c r="AX491" s="98">
        <v>6</v>
      </c>
      <c r="AY491" s="98">
        <v>6</v>
      </c>
      <c r="AZ491" s="98">
        <v>6</v>
      </c>
      <c r="BA491" s="98">
        <v>5</v>
      </c>
      <c r="BB491" s="98">
        <v>5</v>
      </c>
      <c r="BC491" s="98">
        <v>0</v>
      </c>
      <c r="BD491" s="98">
        <v>0</v>
      </c>
      <c r="BE491" s="98">
        <v>0</v>
      </c>
      <c r="BF491" s="98">
        <v>0</v>
      </c>
      <c r="BG491" s="98">
        <v>0.25</v>
      </c>
      <c r="BH491" s="98">
        <v>10</v>
      </c>
      <c r="BI491" s="98" cm="1">
        <f t="array" ref="BI491">SUM(IF('HABILITADOS Y RECHAZADOS LOTE 1'!$AX491:$BH491&lt;&gt;"", 'HABILITADOS Y RECHAZADOS LOTE 1'!$AX491:$BH491, 0))</f>
        <v>38.25</v>
      </c>
      <c r="BJ491" s="98" t="s">
        <v>659</v>
      </c>
      <c r="BK491" s="98" t="s">
        <v>85</v>
      </c>
      <c r="BL491" s="63" t="s">
        <v>85</v>
      </c>
    </row>
    <row r="492" spans="1:64" s="52" customFormat="1" ht="85.5" hidden="1" customHeight="1">
      <c r="A492" s="93">
        <v>1490</v>
      </c>
      <c r="B492" s="131" t="s">
        <v>2242</v>
      </c>
      <c r="C492" s="124" t="s">
        <v>2243</v>
      </c>
      <c r="D492" s="125" t="s">
        <v>89</v>
      </c>
      <c r="E492" s="126" t="s">
        <v>2244</v>
      </c>
      <c r="F492" s="127" t="s">
        <v>77</v>
      </c>
      <c r="G492" s="127" t="s">
        <v>77</v>
      </c>
      <c r="H492" s="128" t="s">
        <v>79</v>
      </c>
      <c r="I492" s="134" t="s">
        <v>2245</v>
      </c>
      <c r="J492" s="133" t="s">
        <v>2244</v>
      </c>
      <c r="K492" s="134" t="s">
        <v>2246</v>
      </c>
      <c r="L492" s="64" t="s">
        <v>1</v>
      </c>
      <c r="M492" s="64" t="s">
        <v>2</v>
      </c>
      <c r="N492" s="130" t="s">
        <v>147</v>
      </c>
      <c r="O492" s="129" t="s">
        <v>2247</v>
      </c>
      <c r="P492" s="129" t="str" cm="1">
        <f t="array" ref="P492">_xlfn.TEXTJOIN(", ", TRUE, IF('HABILITADOS Y RECHAZADOS LOTE 1'!$Q492:$AN492="SI", "'"&amp;'HABILITADOS Y RECHAZADOS LOTE 1'!$Q$2:$AN$2&amp;"'", ""))</f>
        <v>'Huevos', 'Frutas frescas'</v>
      </c>
      <c r="Q492" s="96" t="s">
        <v>1</v>
      </c>
      <c r="R492" s="96" t="s">
        <v>1</v>
      </c>
      <c r="S492" s="96" t="s">
        <v>1</v>
      </c>
      <c r="T492" s="96" t="s">
        <v>2</v>
      </c>
      <c r="U492" s="96" t="s">
        <v>1</v>
      </c>
      <c r="V492" s="96" t="s">
        <v>1</v>
      </c>
      <c r="W492" s="96" t="s">
        <v>1</v>
      </c>
      <c r="X492" s="96" t="s">
        <v>1</v>
      </c>
      <c r="Y492" s="96" t="s">
        <v>1</v>
      </c>
      <c r="Z492" s="96" t="s">
        <v>1</v>
      </c>
      <c r="AA492" s="96" t="s">
        <v>2</v>
      </c>
      <c r="AB492" s="96" t="s">
        <v>1</v>
      </c>
      <c r="AC492" s="96" t="s">
        <v>1</v>
      </c>
      <c r="AD492" s="96" t="s">
        <v>1</v>
      </c>
      <c r="AE492" s="96" t="s">
        <v>1</v>
      </c>
      <c r="AF492" s="96" t="s">
        <v>1</v>
      </c>
      <c r="AG492" s="96" t="s">
        <v>1</v>
      </c>
      <c r="AH492" s="96" t="s">
        <v>1</v>
      </c>
      <c r="AI492" s="96" t="s">
        <v>1</v>
      </c>
      <c r="AJ492" s="96" t="s">
        <v>1</v>
      </c>
      <c r="AK492" s="96" t="s">
        <v>1</v>
      </c>
      <c r="AL492" s="96" t="s">
        <v>1</v>
      </c>
      <c r="AM492" s="96" t="s">
        <v>1</v>
      </c>
      <c r="AN492" s="96" t="s">
        <v>1</v>
      </c>
      <c r="AO492" s="96" t="s">
        <v>1</v>
      </c>
      <c r="AP492" s="96" t="s">
        <v>1</v>
      </c>
      <c r="AQ492" s="96" t="s">
        <v>1</v>
      </c>
      <c r="AR492" s="96" t="s">
        <v>1</v>
      </c>
      <c r="AS492" s="96" t="s">
        <v>1</v>
      </c>
      <c r="AT492" s="96" t="s">
        <v>1</v>
      </c>
      <c r="AU492" s="96" t="s">
        <v>2</v>
      </c>
      <c r="AV492" s="96" t="s">
        <v>1</v>
      </c>
      <c r="AW492" s="96" t="s">
        <v>92</v>
      </c>
      <c r="AX492" s="98">
        <v>0</v>
      </c>
      <c r="AY492" s="98">
        <v>6</v>
      </c>
      <c r="AZ492" s="98">
        <v>0</v>
      </c>
      <c r="BA492" s="98">
        <v>0</v>
      </c>
      <c r="BB492" s="98">
        <v>0</v>
      </c>
      <c r="BC492" s="98">
        <v>0</v>
      </c>
      <c r="BD492" s="98">
        <v>0</v>
      </c>
      <c r="BE492" s="98">
        <v>0</v>
      </c>
      <c r="BF492" s="98">
        <v>0</v>
      </c>
      <c r="BG492" s="98">
        <v>0.25</v>
      </c>
      <c r="BH492" s="98">
        <v>0</v>
      </c>
      <c r="BI492" s="98" cm="1">
        <f t="array" ref="BI492">SUM(IF('HABILITADOS Y RECHAZADOS LOTE 1'!$AX492:$BH492&lt;&gt;"", 'HABILITADOS Y RECHAZADOS LOTE 1'!$AX492:$BH492, 0))</f>
        <v>6.25</v>
      </c>
      <c r="BJ492" s="98" t="s">
        <v>659</v>
      </c>
      <c r="BK492" s="98" t="s">
        <v>85</v>
      </c>
      <c r="BL492" s="63" t="s">
        <v>85</v>
      </c>
    </row>
    <row r="493" spans="1:64" s="52" customFormat="1" ht="28.5" hidden="1" customHeight="1">
      <c r="A493" s="108">
        <v>1491</v>
      </c>
      <c r="B493" s="139" t="s">
        <v>2248</v>
      </c>
      <c r="C493" s="142" t="s">
        <v>2249</v>
      </c>
      <c r="D493" s="133" t="s">
        <v>224</v>
      </c>
      <c r="E493" s="126" t="s">
        <v>2250</v>
      </c>
      <c r="F493" s="136" t="s">
        <v>77</v>
      </c>
      <c r="G493" s="136" t="s">
        <v>77</v>
      </c>
      <c r="H493" s="128" t="s">
        <v>79</v>
      </c>
      <c r="I493" s="134" t="s">
        <v>2251</v>
      </c>
      <c r="J493" s="133" t="s">
        <v>2252</v>
      </c>
      <c r="K493" s="134" t="s">
        <v>2253</v>
      </c>
      <c r="L493" s="64" t="s">
        <v>1</v>
      </c>
      <c r="M493" s="64" t="s">
        <v>2</v>
      </c>
      <c r="N493" s="130" t="s">
        <v>91</v>
      </c>
      <c r="O493" s="64" t="s">
        <v>85</v>
      </c>
      <c r="P493" s="129" t="str" cm="1">
        <f t="array" ref="P493">_xlfn.TEXTJOIN(", ", TRUE, IF('HABILITADOS Y RECHAZADOS LOTE 1'!$Q493:$AN493="SI", 'HABILITADOS Y RECHAZADOS LOTE 1'!$Q$2:$AN$2, ""))</f>
        <v>Frutas frescas, Verduras, hortalizas y derivados</v>
      </c>
      <c r="Q493" s="96" t="s">
        <v>1</v>
      </c>
      <c r="R493" s="96" t="s">
        <v>1</v>
      </c>
      <c r="S493" s="96" t="s">
        <v>1</v>
      </c>
      <c r="T493" s="96" t="s">
        <v>1</v>
      </c>
      <c r="U493" s="96" t="s">
        <v>1</v>
      </c>
      <c r="V493" s="96" t="s">
        <v>1</v>
      </c>
      <c r="W493" s="96" t="s">
        <v>1</v>
      </c>
      <c r="X493" s="96" t="s">
        <v>1</v>
      </c>
      <c r="Y493" s="96" t="s">
        <v>1</v>
      </c>
      <c r="Z493" s="96" t="s">
        <v>1</v>
      </c>
      <c r="AA493" s="96" t="s">
        <v>2</v>
      </c>
      <c r="AB493" s="96" t="s">
        <v>1</v>
      </c>
      <c r="AC493" s="96" t="s">
        <v>1</v>
      </c>
      <c r="AD493" s="96" t="s">
        <v>1</v>
      </c>
      <c r="AE493" s="96" t="s">
        <v>1</v>
      </c>
      <c r="AF493" s="96" t="s">
        <v>1</v>
      </c>
      <c r="AG493" s="96" t="s">
        <v>1</v>
      </c>
      <c r="AH493" s="96" t="s">
        <v>1</v>
      </c>
      <c r="AI493" s="96" t="s">
        <v>1</v>
      </c>
      <c r="AJ493" s="96" t="s">
        <v>1</v>
      </c>
      <c r="AK493" s="96" t="s">
        <v>1</v>
      </c>
      <c r="AL493" s="96" t="s">
        <v>1</v>
      </c>
      <c r="AM493" s="96" t="s">
        <v>2</v>
      </c>
      <c r="AN493" s="96" t="s">
        <v>1</v>
      </c>
      <c r="AO493" s="96" t="s">
        <v>1</v>
      </c>
      <c r="AP493" s="96" t="s">
        <v>1</v>
      </c>
      <c r="AQ493" s="96" t="s">
        <v>1</v>
      </c>
      <c r="AR493" s="96" t="s">
        <v>1</v>
      </c>
      <c r="AS493" s="96" t="s">
        <v>1</v>
      </c>
      <c r="AT493" s="96" t="s">
        <v>1</v>
      </c>
      <c r="AU493" s="96" t="s">
        <v>2</v>
      </c>
      <c r="AV493" s="96" t="s">
        <v>1</v>
      </c>
      <c r="AW493" s="96" t="s">
        <v>92</v>
      </c>
      <c r="AX493" s="98">
        <v>6</v>
      </c>
      <c r="AY493" s="98">
        <v>6</v>
      </c>
      <c r="AZ493" s="98">
        <v>6</v>
      </c>
      <c r="BA493" s="98">
        <v>6</v>
      </c>
      <c r="BB493" s="98">
        <v>0</v>
      </c>
      <c r="BC493" s="98">
        <v>10</v>
      </c>
      <c r="BD493" s="98">
        <v>0</v>
      </c>
      <c r="BE493" s="98">
        <v>0</v>
      </c>
      <c r="BF493" s="98">
        <v>0</v>
      </c>
      <c r="BG493" s="98">
        <v>0.25</v>
      </c>
      <c r="BH493" s="98">
        <v>10</v>
      </c>
      <c r="BI493" s="98" cm="1">
        <f t="array" ref="BI493">SUM(IF('HABILITADOS Y RECHAZADOS LOTE 1'!$AX493:$BH493&lt;&gt;"", 'HABILITADOS Y RECHAZADOS LOTE 1'!$AX493:$BH493, 0))</f>
        <v>44.25</v>
      </c>
      <c r="BJ493" s="98" t="s">
        <v>100</v>
      </c>
      <c r="BK493" s="98" t="s">
        <v>85</v>
      </c>
      <c r="BL493" s="63" t="s">
        <v>85</v>
      </c>
    </row>
    <row r="494" spans="1:64" s="52" customFormat="1" ht="71.25" hidden="1" customHeight="1">
      <c r="A494" s="93">
        <v>1492</v>
      </c>
      <c r="B494" s="139" t="s">
        <v>1195</v>
      </c>
      <c r="C494" s="142" t="s">
        <v>2254</v>
      </c>
      <c r="D494" s="127" t="s">
        <v>89</v>
      </c>
      <c r="E494" s="142" t="s">
        <v>2255</v>
      </c>
      <c r="F494" s="127"/>
      <c r="G494" s="127"/>
      <c r="H494" s="144" t="s">
        <v>83</v>
      </c>
      <c r="I494" s="134" t="s">
        <v>1182</v>
      </c>
      <c r="J494" s="133" t="s">
        <v>2255</v>
      </c>
      <c r="K494" s="143"/>
      <c r="L494" s="64"/>
      <c r="M494" s="64" t="s">
        <v>85</v>
      </c>
      <c r="N494" s="144" t="s">
        <v>83</v>
      </c>
      <c r="O494" s="134" t="s">
        <v>1182</v>
      </c>
      <c r="P494" s="64" t="s">
        <v>85</v>
      </c>
      <c r="Q494" s="96" t="s">
        <v>1</v>
      </c>
      <c r="R494" s="96" t="s">
        <v>1</v>
      </c>
      <c r="S494" s="96" t="s">
        <v>1</v>
      </c>
      <c r="T494" s="96" t="s">
        <v>1</v>
      </c>
      <c r="U494" s="96" t="s">
        <v>1</v>
      </c>
      <c r="V494" s="96" t="s">
        <v>1</v>
      </c>
      <c r="W494" s="96" t="s">
        <v>1</v>
      </c>
      <c r="X494" s="96" t="s">
        <v>1</v>
      </c>
      <c r="Y494" s="96" t="s">
        <v>1</v>
      </c>
      <c r="Z494" s="96" t="s">
        <v>1</v>
      </c>
      <c r="AA494" s="96" t="s">
        <v>1</v>
      </c>
      <c r="AB494" s="96" t="s">
        <v>1</v>
      </c>
      <c r="AC494" s="96" t="s">
        <v>1</v>
      </c>
      <c r="AD494" s="96" t="s">
        <v>1</v>
      </c>
      <c r="AE494" s="96" t="s">
        <v>1</v>
      </c>
      <c r="AF494" s="96" t="s">
        <v>1</v>
      </c>
      <c r="AG494" s="96" t="s">
        <v>1</v>
      </c>
      <c r="AH494" s="96" t="s">
        <v>1</v>
      </c>
      <c r="AI494" s="96" t="s">
        <v>1</v>
      </c>
      <c r="AJ494" s="96" t="s">
        <v>1</v>
      </c>
      <c r="AK494" s="96" t="s">
        <v>1</v>
      </c>
      <c r="AL494" s="96" t="s">
        <v>1</v>
      </c>
      <c r="AM494" s="96" t="s">
        <v>1</v>
      </c>
      <c r="AN494" s="96" t="s">
        <v>1</v>
      </c>
      <c r="AO494" s="96"/>
      <c r="AP494" s="96"/>
      <c r="AQ494" s="96"/>
      <c r="AR494" s="96"/>
      <c r="AS494" s="96"/>
      <c r="AT494" s="96"/>
      <c r="AU494" s="96"/>
      <c r="AV494" s="96"/>
      <c r="AW494" s="96" t="s">
        <v>650</v>
      </c>
      <c r="AX494" s="98"/>
      <c r="AY494" s="98"/>
      <c r="AZ494" s="98"/>
      <c r="BA494" s="98"/>
      <c r="BB494" s="98"/>
      <c r="BC494" s="98"/>
      <c r="BD494" s="98"/>
      <c r="BE494" s="98"/>
      <c r="BF494" s="98"/>
      <c r="BG494" s="98"/>
      <c r="BH494" s="98"/>
      <c r="BI494" s="98" cm="1">
        <f t="array" ref="BI494">SUM(IF('HABILITADOS Y RECHAZADOS LOTE 1'!$AX494:$BH494&lt;&gt;"", 'HABILITADOS Y RECHAZADOS LOTE 1'!$AX494:$BH494, 0))</f>
        <v>0</v>
      </c>
      <c r="BJ494" s="98" t="s">
        <v>784</v>
      </c>
      <c r="BK494" s="98" t="s">
        <v>85</v>
      </c>
      <c r="BL494" s="63" t="s">
        <v>85</v>
      </c>
    </row>
    <row r="495" spans="1:64" s="52" customFormat="1" ht="42.75" hidden="1" customHeight="1">
      <c r="A495" s="93">
        <v>1493</v>
      </c>
      <c r="B495" s="143" t="s">
        <v>2256</v>
      </c>
      <c r="C495" s="124" t="s">
        <v>2257</v>
      </c>
      <c r="D495" s="125" t="s">
        <v>224</v>
      </c>
      <c r="E495" s="126" t="s">
        <v>2258</v>
      </c>
      <c r="F495" s="127" t="s">
        <v>77</v>
      </c>
      <c r="G495" s="127" t="s">
        <v>77</v>
      </c>
      <c r="H495" s="128" t="s">
        <v>79</v>
      </c>
      <c r="I495" s="129" t="s">
        <v>1591</v>
      </c>
      <c r="J495" s="64" t="s">
        <v>2258</v>
      </c>
      <c r="K495" s="129" t="s">
        <v>2259</v>
      </c>
      <c r="L495" s="64" t="s">
        <v>1</v>
      </c>
      <c r="M495" s="64" t="s">
        <v>146</v>
      </c>
      <c r="N495" s="130" t="s">
        <v>83</v>
      </c>
      <c r="O495" s="134" t="s">
        <v>2260</v>
      </c>
      <c r="P495" s="64" t="s">
        <v>85</v>
      </c>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8"/>
      <c r="AY495" s="98"/>
      <c r="AZ495" s="98"/>
      <c r="BA495" s="98"/>
      <c r="BB495" s="98"/>
      <c r="BC495" s="98"/>
      <c r="BD495" s="98"/>
      <c r="BE495" s="98"/>
      <c r="BF495" s="98"/>
      <c r="BG495" s="98"/>
      <c r="BH495" s="98"/>
      <c r="BI495" s="98" cm="1">
        <f t="array" ref="BI495">SUM(IF('HABILITADOS Y RECHAZADOS LOTE 1'!$AX495:$BH495&lt;&gt;"", 'HABILITADOS Y RECHAZADOS LOTE 1'!$AX495:$BH495, 0))</f>
        <v>0</v>
      </c>
      <c r="BJ495" s="98" t="s">
        <v>659</v>
      </c>
      <c r="BK495" s="98" t="s">
        <v>85</v>
      </c>
      <c r="BL495" s="63" t="s">
        <v>85</v>
      </c>
    </row>
    <row r="496" spans="1:64" s="52" customFormat="1" ht="42.75" hidden="1" customHeight="1">
      <c r="A496" s="93">
        <v>1494</v>
      </c>
      <c r="B496" s="143" t="s">
        <v>2261</v>
      </c>
      <c r="C496" s="124" t="s">
        <v>2262</v>
      </c>
      <c r="D496" s="125" t="s">
        <v>75</v>
      </c>
      <c r="E496" s="130" t="s">
        <v>2263</v>
      </c>
      <c r="F496" s="127" t="s">
        <v>77</v>
      </c>
      <c r="G496" s="127" t="s">
        <v>77</v>
      </c>
      <c r="H496" s="128" t="s">
        <v>79</v>
      </c>
      <c r="I496" s="129" t="s">
        <v>2264</v>
      </c>
      <c r="J496" s="64" t="s">
        <v>2263</v>
      </c>
      <c r="K496" s="129" t="s">
        <v>2265</v>
      </c>
      <c r="L496" s="64" t="s">
        <v>1</v>
      </c>
      <c r="M496" s="64" t="s">
        <v>2</v>
      </c>
      <c r="N496" s="130" t="s">
        <v>91</v>
      </c>
      <c r="O496" s="64" t="s">
        <v>85</v>
      </c>
      <c r="P496" s="129" t="str" cm="1">
        <f t="array" ref="P496">_xlfn.TEXTJOIN(", ", TRUE, IF('HABILITADOS Y RECHAZADOS LOTE 1'!$Q496:$AN496="SI", 'HABILITADOS Y RECHAZADOS LOTE 1'!$Q$2:$AN$2, ""))</f>
        <v>Frutas frescas, Verduras, hortalizas y derivados</v>
      </c>
      <c r="Q496" s="96" t="s">
        <v>1</v>
      </c>
      <c r="R496" s="96" t="s">
        <v>1</v>
      </c>
      <c r="S496" s="96" t="s">
        <v>1</v>
      </c>
      <c r="T496" s="96" t="s">
        <v>1</v>
      </c>
      <c r="U496" s="96" t="s">
        <v>1</v>
      </c>
      <c r="V496" s="96" t="s">
        <v>1</v>
      </c>
      <c r="W496" s="96" t="s">
        <v>1</v>
      </c>
      <c r="X496" s="96" t="s">
        <v>1</v>
      </c>
      <c r="Y496" s="96" t="s">
        <v>1</v>
      </c>
      <c r="Z496" s="96" t="s">
        <v>1</v>
      </c>
      <c r="AA496" s="96" t="s">
        <v>2</v>
      </c>
      <c r="AB496" s="96" t="s">
        <v>1</v>
      </c>
      <c r="AC496" s="96" t="s">
        <v>1</v>
      </c>
      <c r="AD496" s="96" t="s">
        <v>1</v>
      </c>
      <c r="AE496" s="96" t="s">
        <v>1</v>
      </c>
      <c r="AF496" s="96" t="s">
        <v>1</v>
      </c>
      <c r="AG496" s="96" t="s">
        <v>1</v>
      </c>
      <c r="AH496" s="96" t="s">
        <v>1</v>
      </c>
      <c r="AI496" s="96" t="s">
        <v>1</v>
      </c>
      <c r="AJ496" s="96" t="s">
        <v>1</v>
      </c>
      <c r="AK496" s="96" t="s">
        <v>1</v>
      </c>
      <c r="AL496" s="96" t="s">
        <v>1</v>
      </c>
      <c r="AM496" s="96" t="s">
        <v>2</v>
      </c>
      <c r="AN496" s="96" t="s">
        <v>1</v>
      </c>
      <c r="AO496" s="96" t="s">
        <v>1</v>
      </c>
      <c r="AP496" s="96" t="s">
        <v>1</v>
      </c>
      <c r="AQ496" s="96" t="s">
        <v>1</v>
      </c>
      <c r="AR496" s="96" t="s">
        <v>1</v>
      </c>
      <c r="AS496" s="96" t="s">
        <v>1</v>
      </c>
      <c r="AT496" s="96" t="s">
        <v>1</v>
      </c>
      <c r="AU496" s="96" t="s">
        <v>2</v>
      </c>
      <c r="AV496" s="96" t="s">
        <v>1</v>
      </c>
      <c r="AW496" s="96" t="s">
        <v>92</v>
      </c>
      <c r="AX496" s="98">
        <v>0</v>
      </c>
      <c r="AY496" s="98">
        <v>6</v>
      </c>
      <c r="AZ496" s="98">
        <v>0</v>
      </c>
      <c r="BA496" s="98">
        <v>0</v>
      </c>
      <c r="BB496" s="98">
        <v>0</v>
      </c>
      <c r="BC496" s="98">
        <v>0</v>
      </c>
      <c r="BD496" s="98">
        <v>0</v>
      </c>
      <c r="BE496" s="98">
        <v>0</v>
      </c>
      <c r="BF496" s="98">
        <v>0</v>
      </c>
      <c r="BG496" s="98">
        <v>0.25</v>
      </c>
      <c r="BH496" s="98">
        <v>10</v>
      </c>
      <c r="BI496" s="98" cm="1">
        <f t="array" ref="BI496">SUM(IF('HABILITADOS Y RECHAZADOS LOTE 1'!$AX496:$BH496&lt;&gt;"", 'HABILITADOS Y RECHAZADOS LOTE 1'!$AX496:$BH496, 0))</f>
        <v>16.25</v>
      </c>
      <c r="BJ496" s="98" t="s">
        <v>659</v>
      </c>
      <c r="BK496" s="98" t="s">
        <v>85</v>
      </c>
      <c r="BL496" s="63" t="s">
        <v>85</v>
      </c>
    </row>
    <row r="497" spans="1:64" s="52" customFormat="1" ht="171" hidden="1" customHeight="1">
      <c r="A497" s="108">
        <v>1495</v>
      </c>
      <c r="B497" s="139" t="s">
        <v>2266</v>
      </c>
      <c r="C497" s="124" t="s">
        <v>2267</v>
      </c>
      <c r="D497" s="125" t="s">
        <v>494</v>
      </c>
      <c r="E497" s="126" t="s">
        <v>2268</v>
      </c>
      <c r="F497" s="136" t="s">
        <v>77</v>
      </c>
      <c r="G497" s="136" t="s">
        <v>78</v>
      </c>
      <c r="H497" s="128" t="s">
        <v>79</v>
      </c>
      <c r="I497" s="134" t="s">
        <v>2269</v>
      </c>
      <c r="J497" s="133" t="s">
        <v>2268</v>
      </c>
      <c r="K497" s="134" t="s">
        <v>2270</v>
      </c>
      <c r="L497" s="64" t="s">
        <v>1</v>
      </c>
      <c r="M497" s="64" t="s">
        <v>2</v>
      </c>
      <c r="N497" s="130" t="s">
        <v>91</v>
      </c>
      <c r="O497" s="64" t="s">
        <v>85</v>
      </c>
      <c r="P497" s="129" t="str" cm="1">
        <f t="array" ref="P497">_xlfn.TEXTJOIN(", ", TRUE, IF('HABILITADOS Y RECHAZADOS LOTE 1'!$Q497:$AN497="SI", 'HABILITADOS Y RECHAZADOS LOTE 1'!$Q$2:$AN$2, ""))</f>
        <v>Sector defensa</v>
      </c>
      <c r="Q497" s="96" t="s">
        <v>1</v>
      </c>
      <c r="R497" s="96" t="s">
        <v>1</v>
      </c>
      <c r="S497" s="96" t="s">
        <v>1</v>
      </c>
      <c r="T497" s="96" t="s">
        <v>1</v>
      </c>
      <c r="U497" s="96" t="s">
        <v>1</v>
      </c>
      <c r="V497" s="96" t="s">
        <v>1</v>
      </c>
      <c r="W497" s="96" t="s">
        <v>1</v>
      </c>
      <c r="X497" s="96" t="s">
        <v>1</v>
      </c>
      <c r="Y497" s="96" t="s">
        <v>1</v>
      </c>
      <c r="Z497" s="96" t="s">
        <v>2</v>
      </c>
      <c r="AA497" s="96" t="s">
        <v>1</v>
      </c>
      <c r="AB497" s="96" t="s">
        <v>1</v>
      </c>
      <c r="AC497" s="96" t="s">
        <v>1</v>
      </c>
      <c r="AD497" s="96" t="s">
        <v>1</v>
      </c>
      <c r="AE497" s="96" t="s">
        <v>1</v>
      </c>
      <c r="AF497" s="96" t="s">
        <v>1</v>
      </c>
      <c r="AG497" s="96" t="s">
        <v>1</v>
      </c>
      <c r="AH497" s="96" t="s">
        <v>1</v>
      </c>
      <c r="AI497" s="96" t="s">
        <v>1</v>
      </c>
      <c r="AJ497" s="96" t="s">
        <v>1</v>
      </c>
      <c r="AK497" s="96" t="s">
        <v>1</v>
      </c>
      <c r="AL497" s="96" t="s">
        <v>1</v>
      </c>
      <c r="AM497" s="96" t="s">
        <v>1</v>
      </c>
      <c r="AN497" s="96" t="s">
        <v>1</v>
      </c>
      <c r="AO497" s="96" t="s">
        <v>1</v>
      </c>
      <c r="AP497" s="96" t="s">
        <v>1</v>
      </c>
      <c r="AQ497" s="96" t="s">
        <v>1</v>
      </c>
      <c r="AR497" s="96" t="s">
        <v>1</v>
      </c>
      <c r="AS497" s="96" t="s">
        <v>1</v>
      </c>
      <c r="AT497" s="96" t="s">
        <v>1</v>
      </c>
      <c r="AU497" s="96" t="s">
        <v>1</v>
      </c>
      <c r="AV497" s="96" t="s">
        <v>1</v>
      </c>
      <c r="AW497" s="96" t="s">
        <v>92</v>
      </c>
      <c r="AX497" s="98">
        <v>10</v>
      </c>
      <c r="AY497" s="98">
        <v>6</v>
      </c>
      <c r="AZ497" s="98">
        <v>0</v>
      </c>
      <c r="BA497" s="98">
        <v>0</v>
      </c>
      <c r="BB497" s="98">
        <v>0</v>
      </c>
      <c r="BC497" s="98">
        <v>0</v>
      </c>
      <c r="BD497" s="98">
        <v>0</v>
      </c>
      <c r="BE497" s="98">
        <v>0</v>
      </c>
      <c r="BF497" s="98">
        <v>0</v>
      </c>
      <c r="BG497" s="98">
        <v>0</v>
      </c>
      <c r="BH497" s="98">
        <v>0</v>
      </c>
      <c r="BI497" s="98" cm="1">
        <f t="array" ref="BI497">SUM(IF('HABILITADOS Y RECHAZADOS LOTE 1'!$AX497:$BH497&lt;&gt;"", 'HABILITADOS Y RECHAZADOS LOTE 1'!$AX497:$BH497, 0))</f>
        <v>16</v>
      </c>
      <c r="BJ497" s="98" t="s">
        <v>659</v>
      </c>
      <c r="BK497" s="98" t="s">
        <v>85</v>
      </c>
      <c r="BL497" s="63" t="s">
        <v>85</v>
      </c>
    </row>
    <row r="498" spans="1:64" s="52" customFormat="1" ht="85.5" hidden="1" customHeight="1">
      <c r="A498" s="93">
        <v>1496</v>
      </c>
      <c r="B498" s="131" t="s">
        <v>1156</v>
      </c>
      <c r="C498" s="124" t="s">
        <v>2271</v>
      </c>
      <c r="D498" s="125" t="s">
        <v>75</v>
      </c>
      <c r="E498" s="124" t="s">
        <v>2272</v>
      </c>
      <c r="F498" s="127" t="s">
        <v>78</v>
      </c>
      <c r="G498" s="127" t="s">
        <v>77</v>
      </c>
      <c r="H498" s="128" t="s">
        <v>79</v>
      </c>
      <c r="I498" s="129" t="s">
        <v>2273</v>
      </c>
      <c r="J498" s="64" t="s">
        <v>2274</v>
      </c>
      <c r="K498" s="129" t="s">
        <v>2275</v>
      </c>
      <c r="L498" s="64" t="s">
        <v>1</v>
      </c>
      <c r="M498" s="64" t="s">
        <v>2</v>
      </c>
      <c r="N498" s="130" t="s">
        <v>91</v>
      </c>
      <c r="O498" s="64" t="s">
        <v>85</v>
      </c>
      <c r="P498" s="129" t="str" cm="1">
        <f t="array" ref="P498">_xlfn.TEXTJOIN(", ", TRUE, IF('HABILITADOS Y RECHAZADOS LOTE 1'!$Q498:$AN498="SI", 'HABILITADOS Y RECHAZADOS LOTE 1'!$Q$2:$AN$2, ""))</f>
        <v>Derivados cárnicos, Huevos, Cereales y derivados, Enlatados cárnicos y derivados, Conservas de frutas/ hortalizas/ leguminosas, Especias y derivados, Frutas frescas, Fruta procesada, Amasijos, Galletas, Productos de panificación, Grasas, aceites y derivados, Quesos, Leguminosas y derivados, Pescados y mariscos, Productos azucarados, Verduras, hortalizas y derivados, Bebidas</v>
      </c>
      <c r="Q498" s="96" t="s">
        <v>1</v>
      </c>
      <c r="R498" s="96" t="s">
        <v>1</v>
      </c>
      <c r="S498" s="96" t="s">
        <v>2</v>
      </c>
      <c r="T498" s="96" t="s">
        <v>2</v>
      </c>
      <c r="U498" s="96" t="s">
        <v>2</v>
      </c>
      <c r="V498" s="96" t="s">
        <v>1</v>
      </c>
      <c r="W498" s="96" t="s">
        <v>2</v>
      </c>
      <c r="X498" s="96" t="s">
        <v>2</v>
      </c>
      <c r="Y498" s="96" t="s">
        <v>2</v>
      </c>
      <c r="Z498" s="96" t="s">
        <v>1</v>
      </c>
      <c r="AA498" s="96" t="s">
        <v>2</v>
      </c>
      <c r="AB498" s="96" t="s">
        <v>2</v>
      </c>
      <c r="AC498" s="96" t="s">
        <v>2</v>
      </c>
      <c r="AD498" s="96" t="s">
        <v>2</v>
      </c>
      <c r="AE498" s="96" t="s">
        <v>2</v>
      </c>
      <c r="AF498" s="96" t="s">
        <v>2</v>
      </c>
      <c r="AG498" s="96" t="s">
        <v>1</v>
      </c>
      <c r="AH498" s="96" t="s">
        <v>1</v>
      </c>
      <c r="AI498" s="96" t="s">
        <v>2</v>
      </c>
      <c r="AJ498" s="96" t="s">
        <v>2</v>
      </c>
      <c r="AK498" s="96" t="s">
        <v>2</v>
      </c>
      <c r="AL498" s="96" t="s">
        <v>2</v>
      </c>
      <c r="AM498" s="96" t="s">
        <v>2</v>
      </c>
      <c r="AN498" s="96" t="s">
        <v>2</v>
      </c>
      <c r="AO498" s="96" t="s">
        <v>1</v>
      </c>
      <c r="AP498" s="96" t="s">
        <v>1</v>
      </c>
      <c r="AQ498" s="96" t="s">
        <v>1</v>
      </c>
      <c r="AR498" s="96" t="s">
        <v>1</v>
      </c>
      <c r="AS498" s="96" t="s">
        <v>1</v>
      </c>
      <c r="AT498" s="96" t="s">
        <v>1</v>
      </c>
      <c r="AU498" s="96" t="s">
        <v>2</v>
      </c>
      <c r="AV498" s="96" t="s">
        <v>1</v>
      </c>
      <c r="AW498" s="96" t="s">
        <v>92</v>
      </c>
      <c r="AX498" s="98">
        <v>6</v>
      </c>
      <c r="AY498" s="98">
        <v>6</v>
      </c>
      <c r="AZ498" s="98">
        <v>0</v>
      </c>
      <c r="BA498" s="98">
        <v>0</v>
      </c>
      <c r="BB498" s="98">
        <v>0</v>
      </c>
      <c r="BC498" s="98">
        <v>0</v>
      </c>
      <c r="BD498" s="98">
        <v>0</v>
      </c>
      <c r="BE498" s="98">
        <v>0</v>
      </c>
      <c r="BF498" s="98">
        <v>0</v>
      </c>
      <c r="BG498" s="98">
        <v>0.25</v>
      </c>
      <c r="BH498" s="98">
        <v>10</v>
      </c>
      <c r="BI498" s="98" cm="1">
        <f t="array" ref="BI498">SUM(IF('HABILITADOS Y RECHAZADOS LOTE 1'!$AX498:$BH498&lt;&gt;"", 'HABILITADOS Y RECHAZADOS LOTE 1'!$AX498:$BH498, 0))</f>
        <v>22.25</v>
      </c>
      <c r="BJ498" s="98" t="s">
        <v>395</v>
      </c>
      <c r="BK498" s="98" t="s">
        <v>85</v>
      </c>
      <c r="BL498" s="63" t="s">
        <v>85</v>
      </c>
    </row>
    <row r="499" spans="1:64" ht="28.5" hidden="1" customHeight="1">
      <c r="A499" s="105">
        <v>1497</v>
      </c>
      <c r="B499" s="123" t="s">
        <v>1214</v>
      </c>
      <c r="C499" s="124" t="s">
        <v>2276</v>
      </c>
      <c r="D499" s="132" t="s">
        <v>75</v>
      </c>
      <c r="E499" s="124" t="s">
        <v>2277</v>
      </c>
      <c r="F499" s="127"/>
      <c r="G499" s="127"/>
      <c r="H499" s="144" t="s">
        <v>83</v>
      </c>
      <c r="I499" s="134" t="s">
        <v>1182</v>
      </c>
      <c r="J499" s="125" t="s">
        <v>2277</v>
      </c>
      <c r="K499" s="123"/>
      <c r="L499" s="125"/>
      <c r="M499" s="125" t="s">
        <v>85</v>
      </c>
      <c r="N499" s="144" t="s">
        <v>83</v>
      </c>
      <c r="O499" s="134" t="s">
        <v>1182</v>
      </c>
      <c r="P499" s="125" t="s">
        <v>85</v>
      </c>
      <c r="Q499" s="94" t="s">
        <v>1</v>
      </c>
      <c r="R499" s="94" t="s">
        <v>1</v>
      </c>
      <c r="S499" s="94" t="s">
        <v>1</v>
      </c>
      <c r="T499" s="94" t="s">
        <v>1</v>
      </c>
      <c r="U499" s="94" t="s">
        <v>1</v>
      </c>
      <c r="V499" s="94" t="s">
        <v>1</v>
      </c>
      <c r="W499" s="94" t="s">
        <v>1</v>
      </c>
      <c r="X499" s="94" t="s">
        <v>1</v>
      </c>
      <c r="Y499" s="94" t="s">
        <v>1</v>
      </c>
      <c r="Z499" s="94" t="s">
        <v>1</v>
      </c>
      <c r="AA499" s="94" t="s">
        <v>1</v>
      </c>
      <c r="AB499" s="94" t="s">
        <v>1</v>
      </c>
      <c r="AC499" s="94" t="s">
        <v>1</v>
      </c>
      <c r="AD499" s="94" t="s">
        <v>1</v>
      </c>
      <c r="AE499" s="94" t="s">
        <v>1</v>
      </c>
      <c r="AF499" s="94" t="s">
        <v>1</v>
      </c>
      <c r="AG499" s="94" t="s">
        <v>1</v>
      </c>
      <c r="AH499" s="94" t="s">
        <v>1</v>
      </c>
      <c r="AI499" s="94" t="s">
        <v>1</v>
      </c>
      <c r="AJ499" s="94" t="s">
        <v>1</v>
      </c>
      <c r="AK499" s="94" t="s">
        <v>1</v>
      </c>
      <c r="AL499" s="94" t="s">
        <v>1</v>
      </c>
      <c r="AM499" s="94" t="s">
        <v>1</v>
      </c>
      <c r="AN499" s="94" t="s">
        <v>1</v>
      </c>
      <c r="AO499" s="94"/>
      <c r="AP499" s="94"/>
      <c r="AQ499" s="94"/>
      <c r="AR499" s="94"/>
      <c r="AS499" s="94"/>
      <c r="AT499" s="94"/>
      <c r="AU499" s="94"/>
      <c r="AV499" s="94"/>
      <c r="AW499" s="94" t="s">
        <v>650</v>
      </c>
      <c r="AX499" s="107"/>
      <c r="AY499" s="107"/>
      <c r="AZ499" s="107"/>
      <c r="BA499" s="107"/>
      <c r="BB499" s="107"/>
      <c r="BC499" s="107"/>
      <c r="BD499" s="107"/>
      <c r="BE499" s="107"/>
      <c r="BF499" s="107"/>
      <c r="BG499" s="107"/>
      <c r="BH499" s="107"/>
      <c r="BI499" s="107" cm="1">
        <f t="array" ref="BI499">SUM(IF('HABILITADOS Y RECHAZADOS LOTE 1'!$AX499:$BH499&lt;&gt;"", 'HABILITADOS Y RECHAZADOS LOTE 1'!$AX499:$BH499, 0))</f>
        <v>0</v>
      </c>
      <c r="BJ499" s="107" t="s">
        <v>784</v>
      </c>
      <c r="BK499" s="107" t="s">
        <v>85</v>
      </c>
      <c r="BL499" s="63" t="s">
        <v>85</v>
      </c>
    </row>
    <row r="500" spans="1:64" s="52" customFormat="1" ht="85.5" hidden="1" customHeight="1">
      <c r="A500" s="108">
        <v>1498</v>
      </c>
      <c r="B500" s="139" t="s">
        <v>2278</v>
      </c>
      <c r="C500" s="142" t="s">
        <v>2279</v>
      </c>
      <c r="D500" s="125" t="s">
        <v>75</v>
      </c>
      <c r="E500" s="126" t="s">
        <v>2280</v>
      </c>
      <c r="F500" s="136" t="s">
        <v>1176</v>
      </c>
      <c r="G500" s="136" t="s">
        <v>77</v>
      </c>
      <c r="H500" s="128" t="s">
        <v>79</v>
      </c>
      <c r="I500" s="134" t="s">
        <v>2281</v>
      </c>
      <c r="J500" s="133" t="s">
        <v>2280</v>
      </c>
      <c r="K500" s="134" t="s">
        <v>2282</v>
      </c>
      <c r="L500" s="64" t="s">
        <v>1</v>
      </c>
      <c r="M500" s="64" t="s">
        <v>2</v>
      </c>
      <c r="N500" s="130" t="s">
        <v>91</v>
      </c>
      <c r="O500" s="64" t="s">
        <v>85</v>
      </c>
      <c r="P500" s="129" t="str" cm="1">
        <f t="array" ref="P500">_xlfn.TEXTJOIN(", ", TRUE, IF('HABILITADOS Y RECHAZADOS LOTE 1'!$Q500:$AN500="SI", 'HABILITADOS Y RECHAZADOS LOTE 1'!$Q$2:$AN$2, ""))</f>
        <v>Verduras, hortalizas y derivados</v>
      </c>
      <c r="Q500" s="96" t="s">
        <v>1</v>
      </c>
      <c r="R500" s="96" t="s">
        <v>1</v>
      </c>
      <c r="S500" s="96" t="s">
        <v>1</v>
      </c>
      <c r="T500" s="96" t="s">
        <v>1</v>
      </c>
      <c r="U500" s="96" t="s">
        <v>1</v>
      </c>
      <c r="V500" s="96" t="s">
        <v>1</v>
      </c>
      <c r="W500" s="96" t="s">
        <v>1</v>
      </c>
      <c r="X500" s="96" t="s">
        <v>1</v>
      </c>
      <c r="Y500" s="96" t="s">
        <v>1</v>
      </c>
      <c r="Z500" s="96" t="s">
        <v>1</v>
      </c>
      <c r="AA500" s="96" t="s">
        <v>1</v>
      </c>
      <c r="AB500" s="96" t="s">
        <v>1</v>
      </c>
      <c r="AC500" s="96" t="s">
        <v>1</v>
      </c>
      <c r="AD500" s="96" t="s">
        <v>1</v>
      </c>
      <c r="AE500" s="96" t="s">
        <v>1</v>
      </c>
      <c r="AF500" s="96" t="s">
        <v>1</v>
      </c>
      <c r="AG500" s="96" t="s">
        <v>1</v>
      </c>
      <c r="AH500" s="96" t="s">
        <v>1</v>
      </c>
      <c r="AI500" s="96" t="s">
        <v>1</v>
      </c>
      <c r="AJ500" s="96" t="s">
        <v>1</v>
      </c>
      <c r="AK500" s="96" t="s">
        <v>1</v>
      </c>
      <c r="AL500" s="96" t="s">
        <v>1</v>
      </c>
      <c r="AM500" s="96" t="s">
        <v>2</v>
      </c>
      <c r="AN500" s="96" t="s">
        <v>1</v>
      </c>
      <c r="AO500" s="96" t="s">
        <v>1</v>
      </c>
      <c r="AP500" s="96" t="s">
        <v>1</v>
      </c>
      <c r="AQ500" s="96" t="s">
        <v>1</v>
      </c>
      <c r="AR500" s="96" t="s">
        <v>1</v>
      </c>
      <c r="AS500" s="96" t="s">
        <v>1</v>
      </c>
      <c r="AT500" s="96" t="s">
        <v>1</v>
      </c>
      <c r="AU500" s="96" t="s">
        <v>2</v>
      </c>
      <c r="AV500" s="96" t="s">
        <v>1</v>
      </c>
      <c r="AW500" s="96" t="s">
        <v>92</v>
      </c>
      <c r="AX500" s="98">
        <v>0</v>
      </c>
      <c r="AY500" s="98">
        <v>0</v>
      </c>
      <c r="AZ500" s="98">
        <v>0</v>
      </c>
      <c r="BA500" s="98">
        <v>0</v>
      </c>
      <c r="BB500" s="98">
        <v>0</v>
      </c>
      <c r="BC500" s="98">
        <v>0</v>
      </c>
      <c r="BD500" s="98">
        <v>0</v>
      </c>
      <c r="BE500" s="98">
        <v>0</v>
      </c>
      <c r="BF500" s="98">
        <v>0</v>
      </c>
      <c r="BG500" s="98">
        <v>0</v>
      </c>
      <c r="BH500" s="98">
        <v>0</v>
      </c>
      <c r="BI500" s="98" cm="1">
        <f t="array" ref="BI500">SUM(IF('HABILITADOS Y RECHAZADOS LOTE 1'!$AX500:$BH500&lt;&gt;"", 'HABILITADOS Y RECHAZADOS LOTE 1'!$AX500:$BH500, 0))</f>
        <v>0</v>
      </c>
      <c r="BJ500" s="98" t="s">
        <v>784</v>
      </c>
      <c r="BK500" s="98" t="s">
        <v>85</v>
      </c>
      <c r="BL500" s="63" t="s">
        <v>85</v>
      </c>
    </row>
    <row r="501" spans="1:64" s="52" customFormat="1" ht="71.25" hidden="1" customHeight="1">
      <c r="A501" s="108">
        <v>1499</v>
      </c>
      <c r="B501" s="139" t="s">
        <v>2283</v>
      </c>
      <c r="C501" s="142" t="s">
        <v>2284</v>
      </c>
      <c r="D501" s="125" t="s">
        <v>89</v>
      </c>
      <c r="E501" s="142" t="s">
        <v>2285</v>
      </c>
      <c r="F501" s="136" t="s">
        <v>77</v>
      </c>
      <c r="G501" s="136" t="s">
        <v>1176</v>
      </c>
      <c r="H501" s="128" t="s">
        <v>79</v>
      </c>
      <c r="I501" s="134" t="s">
        <v>1020</v>
      </c>
      <c r="J501" s="133" t="s">
        <v>2285</v>
      </c>
      <c r="K501" s="134" t="s">
        <v>2142</v>
      </c>
      <c r="L501" s="64" t="s">
        <v>1</v>
      </c>
      <c r="M501" s="64" t="s">
        <v>2</v>
      </c>
      <c r="N501" s="130" t="s">
        <v>91</v>
      </c>
      <c r="O501" s="64" t="s">
        <v>85</v>
      </c>
      <c r="P501" s="129" t="str" cm="1">
        <f t="array" ref="P501">_xlfn.TEXTJOIN(", ", TRUE, IF('HABILITADOS Y RECHAZADOS LOTE 1'!$Q501:$AN501="SI", 'HABILITADOS Y RECHAZADOS LOTE 1'!$Q$2:$AN$2, ""))</f>
        <v>Huevos</v>
      </c>
      <c r="Q501" s="96" t="s">
        <v>1</v>
      </c>
      <c r="R501" s="96" t="s">
        <v>1</v>
      </c>
      <c r="S501" s="96" t="s">
        <v>1</v>
      </c>
      <c r="T501" s="96" t="s">
        <v>2</v>
      </c>
      <c r="U501" s="96" t="s">
        <v>1</v>
      </c>
      <c r="V501" s="96" t="s">
        <v>1</v>
      </c>
      <c r="W501" s="96" t="s">
        <v>1</v>
      </c>
      <c r="X501" s="96" t="s">
        <v>1</v>
      </c>
      <c r="Y501" s="96" t="s">
        <v>1</v>
      </c>
      <c r="Z501" s="96" t="s">
        <v>1</v>
      </c>
      <c r="AA501" s="96" t="s">
        <v>1</v>
      </c>
      <c r="AB501" s="96" t="s">
        <v>1</v>
      </c>
      <c r="AC501" s="96" t="s">
        <v>1</v>
      </c>
      <c r="AD501" s="96" t="s">
        <v>1</v>
      </c>
      <c r="AE501" s="96" t="s">
        <v>1</v>
      </c>
      <c r="AF501" s="96" t="s">
        <v>1</v>
      </c>
      <c r="AG501" s="96" t="s">
        <v>1</v>
      </c>
      <c r="AH501" s="96" t="s">
        <v>1</v>
      </c>
      <c r="AI501" s="96" t="s">
        <v>1</v>
      </c>
      <c r="AJ501" s="96" t="s">
        <v>1</v>
      </c>
      <c r="AK501" s="96" t="s">
        <v>1</v>
      </c>
      <c r="AL501" s="96" t="s">
        <v>1</v>
      </c>
      <c r="AM501" s="96" t="s">
        <v>1</v>
      </c>
      <c r="AN501" s="96" t="s">
        <v>1</v>
      </c>
      <c r="AO501" s="96" t="s">
        <v>1</v>
      </c>
      <c r="AP501" s="96" t="s">
        <v>1</v>
      </c>
      <c r="AQ501" s="96" t="s">
        <v>1</v>
      </c>
      <c r="AR501" s="96" t="s">
        <v>1</v>
      </c>
      <c r="AS501" s="96" t="s">
        <v>1</v>
      </c>
      <c r="AT501" s="96" t="s">
        <v>1</v>
      </c>
      <c r="AU501" s="96" t="s">
        <v>2</v>
      </c>
      <c r="AV501" s="96" t="s">
        <v>1</v>
      </c>
      <c r="AW501" s="96" t="s">
        <v>92</v>
      </c>
      <c r="AX501" s="98">
        <v>0</v>
      </c>
      <c r="AY501" s="98">
        <v>6</v>
      </c>
      <c r="AZ501" s="98">
        <v>0</v>
      </c>
      <c r="BA501" s="98">
        <v>0</v>
      </c>
      <c r="BB501" s="98">
        <v>0</v>
      </c>
      <c r="BC501" s="98">
        <v>0</v>
      </c>
      <c r="BD501" s="98">
        <v>0</v>
      </c>
      <c r="BE501" s="98">
        <v>0</v>
      </c>
      <c r="BF501" s="98">
        <v>0</v>
      </c>
      <c r="BG501" s="98">
        <v>0.25</v>
      </c>
      <c r="BH501" s="98">
        <v>0</v>
      </c>
      <c r="BI501" s="98" cm="1">
        <f t="array" ref="BI501">SUM(IF('HABILITADOS Y RECHAZADOS LOTE 1'!$AX501:$BH501&lt;&gt;"", 'HABILITADOS Y RECHAZADOS LOTE 1'!$AX501:$BH501, 0))</f>
        <v>6.25</v>
      </c>
      <c r="BJ501" s="98" t="s">
        <v>659</v>
      </c>
      <c r="BK501" s="98" t="s">
        <v>85</v>
      </c>
      <c r="BL501" s="63" t="s">
        <v>85</v>
      </c>
    </row>
    <row r="502" spans="1:64" s="52" customFormat="1" ht="171" hidden="1" customHeight="1">
      <c r="A502" s="108">
        <v>1500</v>
      </c>
      <c r="B502" s="139" t="s">
        <v>2286</v>
      </c>
      <c r="C502" s="142" t="s">
        <v>2287</v>
      </c>
      <c r="D502" s="125" t="s">
        <v>89</v>
      </c>
      <c r="E502" s="142" t="s">
        <v>2288</v>
      </c>
      <c r="F502" s="136" t="s">
        <v>1176</v>
      </c>
      <c r="G502" s="136" t="s">
        <v>77</v>
      </c>
      <c r="H502" s="128" t="s">
        <v>79</v>
      </c>
      <c r="I502" s="134" t="s">
        <v>209</v>
      </c>
      <c r="J502" s="133" t="s">
        <v>2288</v>
      </c>
      <c r="K502" s="134" t="s">
        <v>2289</v>
      </c>
      <c r="L502" s="64" t="s">
        <v>1</v>
      </c>
      <c r="M502" s="64" t="s">
        <v>2</v>
      </c>
      <c r="N502" s="130" t="s">
        <v>91</v>
      </c>
      <c r="O502" s="64" t="s">
        <v>85</v>
      </c>
      <c r="P502" s="129" t="str" cm="1">
        <f t="array" ref="P502">_xlfn.TEXTJOIN(", ", TRUE, IF('HABILITADOS Y RECHAZADOS LOTE 1'!$Q502:$AN502="SI", 'HABILITADOS Y RECHAZADOS LOTE 1'!$Q$2:$AN$2, ""))</f>
        <v>Lácteos no fermentados, Lácteos fermentados, Quesos</v>
      </c>
      <c r="Q502" s="96" t="s">
        <v>1</v>
      </c>
      <c r="R502" s="96" t="s">
        <v>1</v>
      </c>
      <c r="S502" s="96" t="s">
        <v>1</v>
      </c>
      <c r="T502" s="96" t="s">
        <v>1</v>
      </c>
      <c r="U502" s="96" t="s">
        <v>1</v>
      </c>
      <c r="V502" s="96" t="s">
        <v>1</v>
      </c>
      <c r="W502" s="96" t="s">
        <v>1</v>
      </c>
      <c r="X502" s="96" t="s">
        <v>1</v>
      </c>
      <c r="Y502" s="96" t="s">
        <v>1</v>
      </c>
      <c r="Z502" s="96" t="s">
        <v>1</v>
      </c>
      <c r="AA502" s="96" t="s">
        <v>1</v>
      </c>
      <c r="AB502" s="96" t="s">
        <v>1</v>
      </c>
      <c r="AC502" s="96" t="s">
        <v>1</v>
      </c>
      <c r="AD502" s="96" t="s">
        <v>1</v>
      </c>
      <c r="AE502" s="96" t="s">
        <v>1</v>
      </c>
      <c r="AF502" s="96" t="s">
        <v>1</v>
      </c>
      <c r="AG502" s="96" t="s">
        <v>2</v>
      </c>
      <c r="AH502" s="96" t="s">
        <v>2</v>
      </c>
      <c r="AI502" s="96" t="s">
        <v>2</v>
      </c>
      <c r="AJ502" s="96" t="s">
        <v>1</v>
      </c>
      <c r="AK502" s="96" t="s">
        <v>1</v>
      </c>
      <c r="AL502" s="96" t="s">
        <v>1</v>
      </c>
      <c r="AM502" s="96" t="s">
        <v>1</v>
      </c>
      <c r="AN502" s="96" t="s">
        <v>1</v>
      </c>
      <c r="AO502" s="96" t="s">
        <v>1</v>
      </c>
      <c r="AP502" s="96" t="s">
        <v>1</v>
      </c>
      <c r="AQ502" s="96" t="s">
        <v>1</v>
      </c>
      <c r="AR502" s="96" t="s">
        <v>1</v>
      </c>
      <c r="AS502" s="96" t="s">
        <v>1</v>
      </c>
      <c r="AT502" s="96" t="s">
        <v>1</v>
      </c>
      <c r="AU502" s="96" t="s">
        <v>1</v>
      </c>
      <c r="AV502" s="96" t="s">
        <v>1</v>
      </c>
      <c r="AW502" s="96" t="s">
        <v>92</v>
      </c>
      <c r="AX502" s="98">
        <v>0</v>
      </c>
      <c r="AY502" s="98">
        <v>6</v>
      </c>
      <c r="AZ502" s="98">
        <v>0</v>
      </c>
      <c r="BA502" s="98">
        <v>0</v>
      </c>
      <c r="BB502" s="98">
        <v>0</v>
      </c>
      <c r="BC502" s="98">
        <v>0</v>
      </c>
      <c r="BD502" s="98">
        <v>0</v>
      </c>
      <c r="BE502" s="98">
        <v>0</v>
      </c>
      <c r="BF502" s="98">
        <v>0</v>
      </c>
      <c r="BG502" s="98">
        <v>0</v>
      </c>
      <c r="BH502" s="98">
        <v>0</v>
      </c>
      <c r="BI502" s="98" cm="1">
        <f t="array" ref="BI502">SUM(IF('HABILITADOS Y RECHAZADOS LOTE 1'!$AX502:$BH502&lt;&gt;"", 'HABILITADOS Y RECHAZADOS LOTE 1'!$AX502:$BH502, 0))</f>
        <v>6</v>
      </c>
      <c r="BJ502" s="98" t="s">
        <v>659</v>
      </c>
      <c r="BK502" s="98" t="s">
        <v>85</v>
      </c>
      <c r="BL502" s="63" t="s">
        <v>85</v>
      </c>
    </row>
    <row r="503" spans="1:64" s="52" customFormat="1" ht="42.75" hidden="1" customHeight="1">
      <c r="A503" s="93">
        <v>1501</v>
      </c>
      <c r="B503" s="131" t="s">
        <v>2290</v>
      </c>
      <c r="C503" s="124" t="s">
        <v>2291</v>
      </c>
      <c r="D503" s="125" t="s">
        <v>224</v>
      </c>
      <c r="E503" s="126" t="s">
        <v>2292</v>
      </c>
      <c r="F503" s="127" t="s">
        <v>78</v>
      </c>
      <c r="G503" s="127" t="s">
        <v>77</v>
      </c>
      <c r="H503" s="128" t="s">
        <v>79</v>
      </c>
      <c r="I503" s="129" t="s">
        <v>209</v>
      </c>
      <c r="J503" s="64" t="s">
        <v>2292</v>
      </c>
      <c r="K503" s="129" t="s">
        <v>2293</v>
      </c>
      <c r="L503" s="64" t="s">
        <v>1</v>
      </c>
      <c r="M503" s="64" t="s">
        <v>2</v>
      </c>
      <c r="N503" s="130" t="s">
        <v>91</v>
      </c>
      <c r="O503" s="64" t="s">
        <v>85</v>
      </c>
      <c r="P503" s="129" t="str" cm="1">
        <f t="array" ref="P503">_xlfn.TEXTJOIN(", ", TRUE, IF('HABILITADOS Y RECHAZADOS LOTE 1'!$Q503:$AN503="SI",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03" s="96" t="s">
        <v>1</v>
      </c>
      <c r="R503" s="96" t="s">
        <v>2</v>
      </c>
      <c r="S503" s="96" t="s">
        <v>2</v>
      </c>
      <c r="T503" s="96" t="s">
        <v>2</v>
      </c>
      <c r="U503" s="96" t="s">
        <v>2</v>
      </c>
      <c r="V503" s="96" t="s">
        <v>2</v>
      </c>
      <c r="W503" s="96" t="s">
        <v>2</v>
      </c>
      <c r="X503" s="96" t="s">
        <v>2</v>
      </c>
      <c r="Y503" s="96" t="s">
        <v>2</v>
      </c>
      <c r="Z503" s="96" t="s">
        <v>2</v>
      </c>
      <c r="AA503" s="96" t="s">
        <v>2</v>
      </c>
      <c r="AB503" s="96" t="s">
        <v>2</v>
      </c>
      <c r="AC503" s="96" t="s">
        <v>1</v>
      </c>
      <c r="AD503" s="96" t="s">
        <v>2</v>
      </c>
      <c r="AE503" s="96" t="s">
        <v>2</v>
      </c>
      <c r="AF503" s="96" t="s">
        <v>2</v>
      </c>
      <c r="AG503" s="96" t="s">
        <v>2</v>
      </c>
      <c r="AH503" s="96" t="s">
        <v>2</v>
      </c>
      <c r="AI503" s="96" t="s">
        <v>2</v>
      </c>
      <c r="AJ503" s="96" t="s">
        <v>2</v>
      </c>
      <c r="AK503" s="96" t="s">
        <v>2</v>
      </c>
      <c r="AL503" s="96" t="s">
        <v>2</v>
      </c>
      <c r="AM503" s="96" t="s">
        <v>2</v>
      </c>
      <c r="AN503" s="96" t="s">
        <v>2</v>
      </c>
      <c r="AO503" s="96" t="s">
        <v>1</v>
      </c>
      <c r="AP503" s="96" t="s">
        <v>1</v>
      </c>
      <c r="AQ503" s="96" t="s">
        <v>1</v>
      </c>
      <c r="AR503" s="96" t="s">
        <v>1</v>
      </c>
      <c r="AS503" s="96" t="s">
        <v>1</v>
      </c>
      <c r="AT503" s="96" t="s">
        <v>1</v>
      </c>
      <c r="AU503" s="96" t="s">
        <v>2</v>
      </c>
      <c r="AV503" s="96" t="s">
        <v>1</v>
      </c>
      <c r="AW503" s="96" t="s">
        <v>92</v>
      </c>
      <c r="AX503" s="98">
        <v>0</v>
      </c>
      <c r="AY503" s="98">
        <v>6</v>
      </c>
      <c r="AZ503" s="98">
        <v>0</v>
      </c>
      <c r="BA503" s="98">
        <v>0</v>
      </c>
      <c r="BB503" s="98">
        <v>0</v>
      </c>
      <c r="BC503" s="98">
        <v>0</v>
      </c>
      <c r="BD503" s="98">
        <v>0</v>
      </c>
      <c r="BE503" s="98">
        <v>0</v>
      </c>
      <c r="BF503" s="98">
        <v>0</v>
      </c>
      <c r="BG503" s="98">
        <v>0.25</v>
      </c>
      <c r="BH503" s="98">
        <v>0</v>
      </c>
      <c r="BI503" s="98" cm="1">
        <f t="array" ref="BI503">SUM(IF('HABILITADOS Y RECHAZADOS LOTE 1'!$AX503:$BH503&lt;&gt;"", 'HABILITADOS Y RECHAZADOS LOTE 1'!$AX503:$BH503, 0))</f>
        <v>6.25</v>
      </c>
      <c r="BJ503" s="98" t="s">
        <v>229</v>
      </c>
      <c r="BK503" s="98" t="s">
        <v>85</v>
      </c>
      <c r="BL503" s="63" t="s">
        <v>85</v>
      </c>
    </row>
    <row r="504" spans="1:64" s="52" customFormat="1" ht="71.25" hidden="1" customHeight="1">
      <c r="A504" s="108">
        <v>1502</v>
      </c>
      <c r="B504" s="139" t="s">
        <v>2294</v>
      </c>
      <c r="C504" s="142" t="s">
        <v>2295</v>
      </c>
      <c r="D504" s="125" t="s">
        <v>89</v>
      </c>
      <c r="E504" s="126" t="s">
        <v>2296</v>
      </c>
      <c r="F504" s="136" t="s">
        <v>1176</v>
      </c>
      <c r="G504" s="136" t="s">
        <v>1176</v>
      </c>
      <c r="H504" s="128" t="s">
        <v>91</v>
      </c>
      <c r="I504" s="134" t="s">
        <v>494</v>
      </c>
      <c r="J504" s="133" t="s">
        <v>2296</v>
      </c>
      <c r="K504" s="134" t="s">
        <v>494</v>
      </c>
      <c r="L504" s="64"/>
      <c r="M504" s="64" t="s">
        <v>85</v>
      </c>
      <c r="N504" s="128" t="s">
        <v>91</v>
      </c>
      <c r="O504" s="64" t="s">
        <v>85</v>
      </c>
      <c r="P504" s="129" t="str" cm="1">
        <f t="array" ref="P504">_xlfn.TEXTJOIN(", ", TRUE, IF('HABILITADOS Y RECHAZADOS LOTE 1'!$Q504:$AN504="SI",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04" s="96"/>
      <c r="R504" s="96" t="s">
        <v>2</v>
      </c>
      <c r="S504" s="96" t="s">
        <v>2</v>
      </c>
      <c r="T504" s="96" t="s">
        <v>2</v>
      </c>
      <c r="U504" s="96" t="s">
        <v>2</v>
      </c>
      <c r="V504" s="96" t="s">
        <v>2</v>
      </c>
      <c r="W504" s="96" t="s">
        <v>2</v>
      </c>
      <c r="X504" s="96" t="s">
        <v>2</v>
      </c>
      <c r="Y504" s="96" t="s">
        <v>2</v>
      </c>
      <c r="Z504" s="96" t="s">
        <v>2</v>
      </c>
      <c r="AA504" s="96" t="s">
        <v>2</v>
      </c>
      <c r="AB504" s="96" t="s">
        <v>2</v>
      </c>
      <c r="AC504" s="96"/>
      <c r="AD504" s="96" t="s">
        <v>2</v>
      </c>
      <c r="AE504" s="96" t="s">
        <v>2</v>
      </c>
      <c r="AF504" s="96" t="s">
        <v>2</v>
      </c>
      <c r="AG504" s="96" t="s">
        <v>2</v>
      </c>
      <c r="AH504" s="96" t="s">
        <v>2</v>
      </c>
      <c r="AI504" s="96" t="s">
        <v>2</v>
      </c>
      <c r="AJ504" s="96" t="s">
        <v>2</v>
      </c>
      <c r="AK504" s="96" t="s">
        <v>2</v>
      </c>
      <c r="AL504" s="96" t="s">
        <v>2</v>
      </c>
      <c r="AM504" s="96" t="s">
        <v>2</v>
      </c>
      <c r="AN504" s="96" t="s">
        <v>2</v>
      </c>
      <c r="AO504" s="96" t="s">
        <v>1</v>
      </c>
      <c r="AP504" s="96" t="s">
        <v>1</v>
      </c>
      <c r="AQ504" s="96" t="s">
        <v>1</v>
      </c>
      <c r="AR504" s="96" t="s">
        <v>2</v>
      </c>
      <c r="AS504" s="96" t="s">
        <v>1</v>
      </c>
      <c r="AT504" s="96" t="s">
        <v>1</v>
      </c>
      <c r="AU504" s="96" t="s">
        <v>1</v>
      </c>
      <c r="AV504" s="96" t="s">
        <v>1</v>
      </c>
      <c r="AW504" s="96" t="s">
        <v>92</v>
      </c>
      <c r="AX504" s="98">
        <v>0</v>
      </c>
      <c r="AY504" s="98">
        <v>6</v>
      </c>
      <c r="AZ504" s="98">
        <v>0</v>
      </c>
      <c r="BA504" s="98">
        <v>0</v>
      </c>
      <c r="BB504" s="98">
        <v>0</v>
      </c>
      <c r="BC504" s="98">
        <v>0</v>
      </c>
      <c r="BD504" s="98">
        <v>0</v>
      </c>
      <c r="BE504" s="98">
        <v>0</v>
      </c>
      <c r="BF504" s="98">
        <v>0</v>
      </c>
      <c r="BG504" s="98">
        <v>0</v>
      </c>
      <c r="BH504" s="98">
        <v>0</v>
      </c>
      <c r="BI504" s="98" cm="1">
        <f t="array" ref="BI504">SUM(IF('HABILITADOS Y RECHAZADOS LOTE 1'!$AX504:$BH504&lt;&gt;"", 'HABILITADOS Y RECHAZADOS LOTE 1'!$AX504:$BH504, 0))</f>
        <v>6</v>
      </c>
      <c r="BJ504" s="98" t="s">
        <v>784</v>
      </c>
      <c r="BK504" s="98" t="s">
        <v>85</v>
      </c>
      <c r="BL504" s="63" t="s">
        <v>85</v>
      </c>
    </row>
    <row r="505" spans="1:64" s="52" customFormat="1" ht="171" hidden="1" customHeight="1">
      <c r="A505" s="93">
        <v>1503</v>
      </c>
      <c r="B505" s="143" t="s">
        <v>2297</v>
      </c>
      <c r="C505" s="124" t="s">
        <v>2298</v>
      </c>
      <c r="D505" s="125" t="s">
        <v>224</v>
      </c>
      <c r="E505" s="126" t="s">
        <v>2299</v>
      </c>
      <c r="F505" s="127" t="s">
        <v>78</v>
      </c>
      <c r="G505" s="127" t="s">
        <v>78</v>
      </c>
      <c r="H505" s="128" t="s">
        <v>91</v>
      </c>
      <c r="I505" s="129"/>
      <c r="J505" s="64" t="s">
        <v>2299</v>
      </c>
      <c r="K505" s="134"/>
      <c r="L505" s="64"/>
      <c r="M505" s="64" t="s">
        <v>85</v>
      </c>
      <c r="N505" s="128" t="s">
        <v>83</v>
      </c>
      <c r="O505" s="64" t="s">
        <v>194</v>
      </c>
      <c r="P505" s="64" t="s">
        <v>85</v>
      </c>
      <c r="Q505" s="96" t="s">
        <v>2</v>
      </c>
      <c r="R505" s="96" t="s">
        <v>2</v>
      </c>
      <c r="S505" s="96" t="s">
        <v>2</v>
      </c>
      <c r="T505" s="96" t="s">
        <v>2</v>
      </c>
      <c r="U505" s="96" t="s">
        <v>2</v>
      </c>
      <c r="V505" s="96" t="s">
        <v>2</v>
      </c>
      <c r="W505" s="96" t="s">
        <v>2</v>
      </c>
      <c r="X505" s="96" t="s">
        <v>2</v>
      </c>
      <c r="Y505" s="96" t="s">
        <v>2</v>
      </c>
      <c r="Z505" s="96" t="s">
        <v>2</v>
      </c>
      <c r="AA505" s="96" t="s">
        <v>2</v>
      </c>
      <c r="AB505" s="96" t="s">
        <v>2</v>
      </c>
      <c r="AC505" s="96" t="s">
        <v>2</v>
      </c>
      <c r="AD505" s="96" t="s">
        <v>2</v>
      </c>
      <c r="AE505" s="96" t="s">
        <v>2</v>
      </c>
      <c r="AF505" s="96" t="s">
        <v>2</v>
      </c>
      <c r="AG505" s="96" t="s">
        <v>2</v>
      </c>
      <c r="AH505" s="96" t="s">
        <v>2</v>
      </c>
      <c r="AI505" s="96" t="s">
        <v>2</v>
      </c>
      <c r="AJ505" s="96" t="s">
        <v>2</v>
      </c>
      <c r="AK505" s="96" t="s">
        <v>2</v>
      </c>
      <c r="AL505" s="96" t="s">
        <v>2</v>
      </c>
      <c r="AM505" s="96" t="s">
        <v>2</v>
      </c>
      <c r="AN505" s="96" t="s">
        <v>2</v>
      </c>
      <c r="AO505" s="96" t="s">
        <v>1</v>
      </c>
      <c r="AP505" s="96" t="s">
        <v>1</v>
      </c>
      <c r="AQ505" s="96" t="s">
        <v>1</v>
      </c>
      <c r="AR505" s="96" t="s">
        <v>1</v>
      </c>
      <c r="AS505" s="96" t="s">
        <v>1</v>
      </c>
      <c r="AT505" s="96" t="s">
        <v>1</v>
      </c>
      <c r="AU505" s="96" t="s">
        <v>2</v>
      </c>
      <c r="AV505" s="96" t="s">
        <v>1</v>
      </c>
      <c r="AW505" s="95" t="s">
        <v>99</v>
      </c>
      <c r="AX505" s="98">
        <v>0</v>
      </c>
      <c r="AY505" s="98">
        <v>6</v>
      </c>
      <c r="AZ505" s="98">
        <v>0</v>
      </c>
      <c r="BA505" s="98">
        <v>0</v>
      </c>
      <c r="BB505" s="98">
        <v>0</v>
      </c>
      <c r="BC505" s="98">
        <v>0</v>
      </c>
      <c r="BD505" s="98">
        <v>0</v>
      </c>
      <c r="BE505" s="98">
        <v>0</v>
      </c>
      <c r="BF505" s="98">
        <v>0</v>
      </c>
      <c r="BG505" s="98">
        <v>0.25</v>
      </c>
      <c r="BH505" s="98">
        <v>10</v>
      </c>
      <c r="BI505" s="98" cm="1">
        <f t="array" ref="BI505">SUM(IF('HABILITADOS Y RECHAZADOS LOTE 1'!$AX505:$BH505&lt;&gt;"", 'HABILITADOS Y RECHAZADOS LOTE 1'!$AX505:$BH505, 0))</f>
        <v>16.25</v>
      </c>
      <c r="BJ505" s="98" t="s">
        <v>362</v>
      </c>
      <c r="BK505" s="98" t="s">
        <v>85</v>
      </c>
      <c r="BL505" s="63" t="s">
        <v>85</v>
      </c>
    </row>
    <row r="506" spans="1:64" s="52" customFormat="1" ht="57" hidden="1" customHeight="1">
      <c r="A506" s="108">
        <v>1504</v>
      </c>
      <c r="B506" s="139" t="s">
        <v>2300</v>
      </c>
      <c r="C506" s="142" t="s">
        <v>2301</v>
      </c>
      <c r="D506" s="133" t="s">
        <v>224</v>
      </c>
      <c r="E506" s="126" t="s">
        <v>2302</v>
      </c>
      <c r="F506" s="136" t="s">
        <v>1176</v>
      </c>
      <c r="G506" s="136" t="s">
        <v>1176</v>
      </c>
      <c r="H506" s="128" t="s">
        <v>91</v>
      </c>
      <c r="I506" s="134" t="s">
        <v>494</v>
      </c>
      <c r="J506" s="133" t="s">
        <v>2303</v>
      </c>
      <c r="K506" s="134" t="s">
        <v>494</v>
      </c>
      <c r="L506" s="64"/>
      <c r="M506" s="64" t="s">
        <v>85</v>
      </c>
      <c r="N506" s="128" t="s">
        <v>91</v>
      </c>
      <c r="O506" s="64" t="s">
        <v>85</v>
      </c>
      <c r="P506" s="129" t="str" cm="1">
        <f t="array" ref="P506">_xlfn.TEXTJOIN(", ", TRUE, IF('HABILITADOS Y RECHAZADOS LOTE 1'!$Q506:$AN506="SI", 'HABILITADOS Y RECHAZADOS LOTE 1'!$Q$2:$AN$2, ""))</f>
        <v>Huevos</v>
      </c>
      <c r="Q506" s="96"/>
      <c r="R506" s="96"/>
      <c r="S506" s="96"/>
      <c r="T506" s="96" t="s">
        <v>2</v>
      </c>
      <c r="U506" s="96"/>
      <c r="V506" s="96"/>
      <c r="W506" s="96"/>
      <c r="X506" s="96"/>
      <c r="Y506" s="96"/>
      <c r="Z506" s="96"/>
      <c r="AA506" s="96"/>
      <c r="AB506" s="96"/>
      <c r="AC506" s="96"/>
      <c r="AD506" s="96"/>
      <c r="AE506" s="96"/>
      <c r="AF506" s="96"/>
      <c r="AG506" s="96"/>
      <c r="AH506" s="96"/>
      <c r="AI506" s="96"/>
      <c r="AJ506" s="96"/>
      <c r="AK506" s="96"/>
      <c r="AL506" s="96"/>
      <c r="AM506" s="96"/>
      <c r="AN506" s="96"/>
      <c r="AO506" s="96" t="s">
        <v>1</v>
      </c>
      <c r="AP506" s="96" t="s">
        <v>1</v>
      </c>
      <c r="AQ506" s="96" t="s">
        <v>1</v>
      </c>
      <c r="AR506" s="96" t="s">
        <v>1</v>
      </c>
      <c r="AS506" s="96" t="s">
        <v>1</v>
      </c>
      <c r="AT506" s="96" t="s">
        <v>1</v>
      </c>
      <c r="AU506" s="96" t="s">
        <v>2</v>
      </c>
      <c r="AV506" s="96" t="s">
        <v>1</v>
      </c>
      <c r="AW506" s="96" t="s">
        <v>92</v>
      </c>
      <c r="AX506" s="98">
        <v>6</v>
      </c>
      <c r="AY506" s="98">
        <v>6</v>
      </c>
      <c r="AZ506" s="98">
        <v>0</v>
      </c>
      <c r="BA506" s="98">
        <v>0</v>
      </c>
      <c r="BB506" s="98">
        <v>0</v>
      </c>
      <c r="BC506" s="98">
        <v>10</v>
      </c>
      <c r="BD506" s="98">
        <v>0</v>
      </c>
      <c r="BE506" s="98">
        <v>0</v>
      </c>
      <c r="BF506" s="98">
        <v>0</v>
      </c>
      <c r="BG506" s="98">
        <v>0.25</v>
      </c>
      <c r="BH506" s="98">
        <v>10</v>
      </c>
      <c r="BI506" s="98" cm="1">
        <f t="array" ref="BI506">SUM(IF('HABILITADOS Y RECHAZADOS LOTE 1'!$AX506:$BH506&lt;&gt;"", 'HABILITADOS Y RECHAZADOS LOTE 1'!$AX506:$BH506, 0))</f>
        <v>32.25</v>
      </c>
      <c r="BJ506" s="98" t="s">
        <v>659</v>
      </c>
      <c r="BK506" s="98" t="s">
        <v>85</v>
      </c>
      <c r="BL506" s="63" t="s">
        <v>85</v>
      </c>
    </row>
    <row r="507" spans="1:64" ht="114" hidden="1" customHeight="1">
      <c r="A507" s="105">
        <v>1505</v>
      </c>
      <c r="B507" s="123" t="s">
        <v>1214</v>
      </c>
      <c r="C507" s="124" t="s">
        <v>2304</v>
      </c>
      <c r="D507" s="132" t="s">
        <v>75</v>
      </c>
      <c r="E507" s="124" t="s">
        <v>2305</v>
      </c>
      <c r="F507" s="127"/>
      <c r="G507" s="127"/>
      <c r="H507" s="144" t="s">
        <v>83</v>
      </c>
      <c r="I507" s="134" t="s">
        <v>1182</v>
      </c>
      <c r="J507" s="125" t="s">
        <v>2305</v>
      </c>
      <c r="K507" s="123"/>
      <c r="L507" s="125"/>
      <c r="M507" s="125" t="s">
        <v>85</v>
      </c>
      <c r="N507" s="144" t="s">
        <v>83</v>
      </c>
      <c r="O507" s="134" t="s">
        <v>1182</v>
      </c>
      <c r="P507" s="125" t="s">
        <v>85</v>
      </c>
      <c r="Q507" s="94" t="s">
        <v>1</v>
      </c>
      <c r="R507" s="94" t="s">
        <v>1</v>
      </c>
      <c r="S507" s="94" t="s">
        <v>1</v>
      </c>
      <c r="T507" s="94" t="s">
        <v>1</v>
      </c>
      <c r="U507" s="94" t="s">
        <v>1</v>
      </c>
      <c r="V507" s="94" t="s">
        <v>1</v>
      </c>
      <c r="W507" s="94" t="s">
        <v>1</v>
      </c>
      <c r="X507" s="94" t="s">
        <v>1</v>
      </c>
      <c r="Y507" s="94" t="s">
        <v>1</v>
      </c>
      <c r="Z507" s="94" t="s">
        <v>1</v>
      </c>
      <c r="AA507" s="94" t="s">
        <v>1</v>
      </c>
      <c r="AB507" s="94" t="s">
        <v>1</v>
      </c>
      <c r="AC507" s="94" t="s">
        <v>1</v>
      </c>
      <c r="AD507" s="94" t="s">
        <v>1</v>
      </c>
      <c r="AE507" s="94" t="s">
        <v>1</v>
      </c>
      <c r="AF507" s="94" t="s">
        <v>1</v>
      </c>
      <c r="AG507" s="94" t="s">
        <v>1</v>
      </c>
      <c r="AH507" s="94" t="s">
        <v>1</v>
      </c>
      <c r="AI507" s="94" t="s">
        <v>1</v>
      </c>
      <c r="AJ507" s="94" t="s">
        <v>1</v>
      </c>
      <c r="AK507" s="94" t="s">
        <v>1</v>
      </c>
      <c r="AL507" s="94" t="s">
        <v>1</v>
      </c>
      <c r="AM507" s="94" t="s">
        <v>1</v>
      </c>
      <c r="AN507" s="94" t="s">
        <v>1</v>
      </c>
      <c r="AO507" s="94"/>
      <c r="AP507" s="94"/>
      <c r="AQ507" s="94"/>
      <c r="AR507" s="94"/>
      <c r="AS507" s="94"/>
      <c r="AT507" s="94"/>
      <c r="AU507" s="94"/>
      <c r="AV507" s="94"/>
      <c r="AW507" s="94" t="s">
        <v>650</v>
      </c>
      <c r="AX507" s="107"/>
      <c r="AY507" s="107"/>
      <c r="AZ507" s="107"/>
      <c r="BA507" s="107"/>
      <c r="BB507" s="107"/>
      <c r="BC507" s="107"/>
      <c r="BD507" s="107"/>
      <c r="BE507" s="107"/>
      <c r="BF507" s="107"/>
      <c r="BG507" s="107"/>
      <c r="BH507" s="107"/>
      <c r="BI507" s="107" cm="1">
        <f t="array" ref="BI507">SUM(IF('HABILITADOS Y RECHAZADOS LOTE 1'!$AX507:$BH507&lt;&gt;"", 'HABILITADOS Y RECHAZADOS LOTE 1'!$AX507:$BH507, 0))</f>
        <v>0</v>
      </c>
      <c r="BJ507" s="107" t="s">
        <v>784</v>
      </c>
      <c r="BK507" s="107" t="s">
        <v>85</v>
      </c>
      <c r="BL507" s="63" t="s">
        <v>85</v>
      </c>
    </row>
    <row r="508" spans="1:64" s="52" customFormat="1" ht="270.75" hidden="1" customHeight="1">
      <c r="A508" s="108">
        <v>1506</v>
      </c>
      <c r="B508" s="139" t="s">
        <v>2306</v>
      </c>
      <c r="C508" s="142" t="s">
        <v>2307</v>
      </c>
      <c r="D508" s="133" t="s">
        <v>494</v>
      </c>
      <c r="E508" s="126" t="s">
        <v>2308</v>
      </c>
      <c r="F508" s="136" t="s">
        <v>77</v>
      </c>
      <c r="G508" s="136" t="s">
        <v>77</v>
      </c>
      <c r="H508" s="128" t="s">
        <v>79</v>
      </c>
      <c r="I508" s="134" t="s">
        <v>2309</v>
      </c>
      <c r="J508" s="133" t="s">
        <v>2308</v>
      </c>
      <c r="K508" s="134" t="s">
        <v>2310</v>
      </c>
      <c r="L508" s="64"/>
      <c r="M508" s="64" t="s">
        <v>1</v>
      </c>
      <c r="N508" s="130" t="s">
        <v>83</v>
      </c>
      <c r="O508" s="129" t="s">
        <v>2311</v>
      </c>
      <c r="P508" s="64" t="s">
        <v>85</v>
      </c>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8"/>
      <c r="AY508" s="98"/>
      <c r="AZ508" s="98"/>
      <c r="BA508" s="98"/>
      <c r="BB508" s="98"/>
      <c r="BC508" s="98"/>
      <c r="BD508" s="98"/>
      <c r="BE508" s="98"/>
      <c r="BF508" s="98"/>
      <c r="BG508" s="98"/>
      <c r="BH508" s="98"/>
      <c r="BI508" s="98" cm="1">
        <f t="array" ref="BI508">SUM(IF('HABILITADOS Y RECHAZADOS LOTE 1'!$AX508:$BH508&lt;&gt;"", 'HABILITADOS Y RECHAZADOS LOTE 1'!$AX508:$BH508, 0))</f>
        <v>0</v>
      </c>
      <c r="BJ508" s="98" t="s">
        <v>299</v>
      </c>
      <c r="BK508" s="98" t="s">
        <v>85</v>
      </c>
      <c r="BL508" s="63" t="s">
        <v>85</v>
      </c>
    </row>
    <row r="509" spans="1:64" s="52" customFormat="1" ht="42.75" hidden="1" customHeight="1">
      <c r="A509" s="93">
        <v>1507</v>
      </c>
      <c r="B509" s="143" t="s">
        <v>2312</v>
      </c>
      <c r="C509" s="142" t="s">
        <v>2313</v>
      </c>
      <c r="D509" s="127" t="s">
        <v>75</v>
      </c>
      <c r="E509" s="142" t="s">
        <v>2314</v>
      </c>
      <c r="F509" s="127"/>
      <c r="G509" s="127"/>
      <c r="H509" s="144" t="s">
        <v>83</v>
      </c>
      <c r="I509" s="134" t="s">
        <v>1182</v>
      </c>
      <c r="J509" s="133" t="s">
        <v>2314</v>
      </c>
      <c r="K509" s="143"/>
      <c r="L509" s="64"/>
      <c r="M509" s="64" t="s">
        <v>85</v>
      </c>
      <c r="N509" s="144" t="s">
        <v>83</v>
      </c>
      <c r="O509" s="134" t="s">
        <v>1182</v>
      </c>
      <c r="P509" s="64" t="s">
        <v>85</v>
      </c>
      <c r="Q509" s="96" t="s">
        <v>1</v>
      </c>
      <c r="R509" s="96" t="s">
        <v>1</v>
      </c>
      <c r="S509" s="96" t="s">
        <v>1</v>
      </c>
      <c r="T509" s="96" t="s">
        <v>1</v>
      </c>
      <c r="U509" s="96" t="s">
        <v>1</v>
      </c>
      <c r="V509" s="96" t="s">
        <v>1</v>
      </c>
      <c r="W509" s="96" t="s">
        <v>1</v>
      </c>
      <c r="X509" s="96" t="s">
        <v>1</v>
      </c>
      <c r="Y509" s="96" t="s">
        <v>1</v>
      </c>
      <c r="Z509" s="96" t="s">
        <v>1</v>
      </c>
      <c r="AA509" s="96" t="s">
        <v>1</v>
      </c>
      <c r="AB509" s="96" t="s">
        <v>1</v>
      </c>
      <c r="AC509" s="96" t="s">
        <v>1</v>
      </c>
      <c r="AD509" s="96" t="s">
        <v>1</v>
      </c>
      <c r="AE509" s="96" t="s">
        <v>1</v>
      </c>
      <c r="AF509" s="96" t="s">
        <v>1</v>
      </c>
      <c r="AG509" s="96" t="s">
        <v>1</v>
      </c>
      <c r="AH509" s="96" t="s">
        <v>1</v>
      </c>
      <c r="AI509" s="96" t="s">
        <v>1</v>
      </c>
      <c r="AJ509" s="96" t="s">
        <v>1</v>
      </c>
      <c r="AK509" s="96" t="s">
        <v>1</v>
      </c>
      <c r="AL509" s="96" t="s">
        <v>1</v>
      </c>
      <c r="AM509" s="96" t="s">
        <v>1</v>
      </c>
      <c r="AN509" s="96" t="s">
        <v>1</v>
      </c>
      <c r="AO509" s="96"/>
      <c r="AP509" s="96"/>
      <c r="AQ509" s="96"/>
      <c r="AR509" s="96"/>
      <c r="AS509" s="96"/>
      <c r="AT509" s="96"/>
      <c r="AU509" s="96"/>
      <c r="AV509" s="96"/>
      <c r="AW509" s="96" t="s">
        <v>650</v>
      </c>
      <c r="AX509" s="98"/>
      <c r="AY509" s="98"/>
      <c r="AZ509" s="98"/>
      <c r="BA509" s="98"/>
      <c r="BB509" s="98"/>
      <c r="BC509" s="98"/>
      <c r="BD509" s="98"/>
      <c r="BE509" s="98"/>
      <c r="BF509" s="98"/>
      <c r="BG509" s="98"/>
      <c r="BH509" s="98"/>
      <c r="BI509" s="98" cm="1">
        <f t="array" ref="BI509">SUM(IF('HABILITADOS Y RECHAZADOS LOTE 1'!$AX509:$BH509&lt;&gt;"", 'HABILITADOS Y RECHAZADOS LOTE 1'!$AX509:$BH509, 0))</f>
        <v>0</v>
      </c>
      <c r="BJ509" s="98" t="s">
        <v>784</v>
      </c>
      <c r="BK509" s="98" t="s">
        <v>85</v>
      </c>
      <c r="BL509" s="63" t="s">
        <v>85</v>
      </c>
    </row>
    <row r="510" spans="1:64" s="52" customFormat="1" ht="99.75" hidden="1" customHeight="1">
      <c r="A510" s="93">
        <v>1508</v>
      </c>
      <c r="B510" s="131" t="s">
        <v>2315</v>
      </c>
      <c r="C510" s="124" t="s">
        <v>2316</v>
      </c>
      <c r="D510" s="125" t="s">
        <v>89</v>
      </c>
      <c r="E510" s="126" t="s">
        <v>2317</v>
      </c>
      <c r="F510" s="127" t="s">
        <v>77</v>
      </c>
      <c r="G510" s="127" t="s">
        <v>78</v>
      </c>
      <c r="H510" s="128" t="s">
        <v>79</v>
      </c>
      <c r="I510" s="129" t="s">
        <v>97</v>
      </c>
      <c r="J510" s="64" t="s">
        <v>2317</v>
      </c>
      <c r="K510" s="129" t="s">
        <v>2318</v>
      </c>
      <c r="L510" s="64"/>
      <c r="M510" s="64" t="s">
        <v>2</v>
      </c>
      <c r="N510" s="130" t="s">
        <v>91</v>
      </c>
      <c r="O510" s="64" t="s">
        <v>85</v>
      </c>
      <c r="P510" s="129" t="str" cm="1">
        <f t="array" ref="P510">_xlfn.TEXTJOIN(", ", TRUE, IF('HABILITADOS Y RECHAZADOS LOTE 1'!$Q510:$AN510="SI", 'HABILITADOS Y RECHAZADOS LOTE 1'!$Q$2:$AN$2, ""))</f>
        <v>Carnes Frescas (Refrigeradas o Congeladas)</v>
      </c>
      <c r="Q510" s="96" t="s">
        <v>1</v>
      </c>
      <c r="R510" s="96" t="s">
        <v>2</v>
      </c>
      <c r="S510" s="96" t="s">
        <v>1</v>
      </c>
      <c r="T510" s="96" t="s">
        <v>1</v>
      </c>
      <c r="U510" s="96" t="s">
        <v>1</v>
      </c>
      <c r="V510" s="96" t="s">
        <v>1</v>
      </c>
      <c r="W510" s="96" t="s">
        <v>1</v>
      </c>
      <c r="X510" s="96" t="s">
        <v>1</v>
      </c>
      <c r="Y510" s="96" t="s">
        <v>1</v>
      </c>
      <c r="Z510" s="96" t="s">
        <v>1</v>
      </c>
      <c r="AA510" s="96" t="s">
        <v>1</v>
      </c>
      <c r="AB510" s="96" t="s">
        <v>1</v>
      </c>
      <c r="AC510" s="96" t="s">
        <v>1</v>
      </c>
      <c r="AD510" s="96" t="s">
        <v>1</v>
      </c>
      <c r="AE510" s="96" t="s">
        <v>1</v>
      </c>
      <c r="AF510" s="96" t="s">
        <v>1</v>
      </c>
      <c r="AG510" s="96" t="s">
        <v>1</v>
      </c>
      <c r="AH510" s="96" t="s">
        <v>1</v>
      </c>
      <c r="AI510" s="96" t="s">
        <v>1</v>
      </c>
      <c r="AJ510" s="96" t="s">
        <v>1</v>
      </c>
      <c r="AK510" s="96" t="s">
        <v>1</v>
      </c>
      <c r="AL510" s="96" t="s">
        <v>1</v>
      </c>
      <c r="AM510" s="96" t="s">
        <v>1</v>
      </c>
      <c r="AN510" s="96" t="s">
        <v>1</v>
      </c>
      <c r="AO510" s="96" t="s">
        <v>1</v>
      </c>
      <c r="AP510" s="96" t="s">
        <v>1</v>
      </c>
      <c r="AQ510" s="96" t="s">
        <v>1</v>
      </c>
      <c r="AR510" s="96" t="s">
        <v>1</v>
      </c>
      <c r="AS510" s="96" t="s">
        <v>1</v>
      </c>
      <c r="AT510" s="96" t="s">
        <v>1</v>
      </c>
      <c r="AU510" s="96" t="s">
        <v>2</v>
      </c>
      <c r="AV510" s="96" t="s">
        <v>1</v>
      </c>
      <c r="AW510" s="96" t="s">
        <v>92</v>
      </c>
      <c r="AX510" s="98">
        <v>6</v>
      </c>
      <c r="AY510" s="98">
        <v>0</v>
      </c>
      <c r="AZ510" s="98">
        <v>0</v>
      </c>
      <c r="BA510" s="98">
        <v>0</v>
      </c>
      <c r="BB510" s="98">
        <v>0</v>
      </c>
      <c r="BC510" s="98">
        <v>0</v>
      </c>
      <c r="BD510" s="98">
        <v>0</v>
      </c>
      <c r="BE510" s="98">
        <v>0</v>
      </c>
      <c r="BF510" s="98">
        <v>0</v>
      </c>
      <c r="BG510" s="98">
        <v>0.25</v>
      </c>
      <c r="BH510" s="98">
        <v>0</v>
      </c>
      <c r="BI510" s="98" cm="1">
        <f t="array" ref="BI510">SUM(IF('HABILITADOS Y RECHAZADOS LOTE 1'!$AX510:$BH510&lt;&gt;"", 'HABILITADOS Y RECHAZADOS LOTE 1'!$AX510:$BH510, 0))</f>
        <v>6.25</v>
      </c>
      <c r="BJ510" s="98" t="s">
        <v>106</v>
      </c>
      <c r="BK510" s="98" t="s">
        <v>85</v>
      </c>
      <c r="BL510" s="63" t="s">
        <v>85</v>
      </c>
    </row>
    <row r="511" spans="1:64" s="52" customFormat="1" ht="166.5" hidden="1" customHeight="1">
      <c r="A511" s="93">
        <v>1509</v>
      </c>
      <c r="B511" s="134" t="s">
        <v>1195</v>
      </c>
      <c r="C511" s="142" t="s">
        <v>2319</v>
      </c>
      <c r="D511" s="127" t="s">
        <v>2320</v>
      </c>
      <c r="E511" s="142" t="s">
        <v>2321</v>
      </c>
      <c r="F511" s="127"/>
      <c r="G511" s="127"/>
      <c r="H511" s="144" t="s">
        <v>83</v>
      </c>
      <c r="I511" s="134" t="s">
        <v>1182</v>
      </c>
      <c r="J511" s="145" t="s">
        <v>2322</v>
      </c>
      <c r="K511" s="143"/>
      <c r="L511" s="64"/>
      <c r="M511" s="64" t="s">
        <v>85</v>
      </c>
      <c r="N511" s="144" t="s">
        <v>83</v>
      </c>
      <c r="O511" s="134" t="s">
        <v>1182</v>
      </c>
      <c r="P511" s="64" t="s">
        <v>85</v>
      </c>
      <c r="Q511" s="96" t="s">
        <v>1</v>
      </c>
      <c r="R511" s="96" t="s">
        <v>1</v>
      </c>
      <c r="S511" s="96" t="s">
        <v>1</v>
      </c>
      <c r="T511" s="96" t="s">
        <v>1</v>
      </c>
      <c r="U511" s="96" t="s">
        <v>1</v>
      </c>
      <c r="V511" s="96" t="s">
        <v>1</v>
      </c>
      <c r="W511" s="96" t="s">
        <v>1</v>
      </c>
      <c r="X511" s="96" t="s">
        <v>1</v>
      </c>
      <c r="Y511" s="96" t="s">
        <v>1</v>
      </c>
      <c r="Z511" s="96" t="s">
        <v>1</v>
      </c>
      <c r="AA511" s="96" t="s">
        <v>1</v>
      </c>
      <c r="AB511" s="96" t="s">
        <v>1</v>
      </c>
      <c r="AC511" s="96" t="s">
        <v>1</v>
      </c>
      <c r="AD511" s="96" t="s">
        <v>1</v>
      </c>
      <c r="AE511" s="96" t="s">
        <v>1</v>
      </c>
      <c r="AF511" s="96" t="s">
        <v>1</v>
      </c>
      <c r="AG511" s="96" t="s">
        <v>1</v>
      </c>
      <c r="AH511" s="96" t="s">
        <v>1</v>
      </c>
      <c r="AI511" s="96" t="s">
        <v>1</v>
      </c>
      <c r="AJ511" s="96" t="s">
        <v>1</v>
      </c>
      <c r="AK511" s="96" t="s">
        <v>1</v>
      </c>
      <c r="AL511" s="96" t="s">
        <v>1</v>
      </c>
      <c r="AM511" s="96" t="s">
        <v>1</v>
      </c>
      <c r="AN511" s="96" t="s">
        <v>1</v>
      </c>
      <c r="AO511" s="96"/>
      <c r="AP511" s="96"/>
      <c r="AQ511" s="96"/>
      <c r="AR511" s="96"/>
      <c r="AS511" s="96"/>
      <c r="AT511" s="96"/>
      <c r="AU511" s="96"/>
      <c r="AV511" s="96"/>
      <c r="AW511" s="96" t="s">
        <v>650</v>
      </c>
      <c r="AX511" s="98"/>
      <c r="AY511" s="98"/>
      <c r="AZ511" s="98"/>
      <c r="BA511" s="98"/>
      <c r="BB511" s="98"/>
      <c r="BC511" s="98"/>
      <c r="BD511" s="98"/>
      <c r="BE511" s="98"/>
      <c r="BF511" s="98"/>
      <c r="BG511" s="98"/>
      <c r="BH511" s="98"/>
      <c r="BI511" s="98" cm="1">
        <f t="array" ref="BI511">SUM(IF('HABILITADOS Y RECHAZADOS LOTE 1'!$AX511:$BH511&lt;&gt;"", 'HABILITADOS Y RECHAZADOS LOTE 1'!$AX511:$BH511, 0))</f>
        <v>0</v>
      </c>
      <c r="BJ511" s="98" t="s">
        <v>2195</v>
      </c>
      <c r="BK511" s="98" t="s">
        <v>85</v>
      </c>
      <c r="BL511" s="63" t="s">
        <v>85</v>
      </c>
    </row>
    <row r="512" spans="1:64" s="52" customFormat="1" ht="28.5" hidden="1" customHeight="1">
      <c r="A512" s="93">
        <v>1510</v>
      </c>
      <c r="B512" s="143" t="s">
        <v>2323</v>
      </c>
      <c r="C512" s="124" t="s">
        <v>2324</v>
      </c>
      <c r="D512" s="125"/>
      <c r="E512" s="130" t="s">
        <v>2325</v>
      </c>
      <c r="F512" s="127" t="s">
        <v>77</v>
      </c>
      <c r="G512" s="127" t="s">
        <v>78</v>
      </c>
      <c r="H512" s="128" t="s">
        <v>79</v>
      </c>
      <c r="I512" s="129" t="s">
        <v>2326</v>
      </c>
      <c r="J512" s="64" t="s">
        <v>2325</v>
      </c>
      <c r="K512" s="129" t="s">
        <v>2327</v>
      </c>
      <c r="L512" s="64" t="s">
        <v>1</v>
      </c>
      <c r="M512" s="64" t="s">
        <v>2</v>
      </c>
      <c r="N512" s="130" t="s">
        <v>83</v>
      </c>
      <c r="O512" s="129" t="s">
        <v>2090</v>
      </c>
      <c r="P512" s="64" t="s">
        <v>85</v>
      </c>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8"/>
      <c r="AY512" s="98"/>
      <c r="AZ512" s="98"/>
      <c r="BA512" s="98"/>
      <c r="BB512" s="98"/>
      <c r="BC512" s="98"/>
      <c r="BD512" s="98"/>
      <c r="BE512" s="98"/>
      <c r="BF512" s="98"/>
      <c r="BG512" s="98"/>
      <c r="BH512" s="98"/>
      <c r="BI512" s="98" cm="1">
        <f t="array" ref="BI512">SUM(IF('HABILITADOS Y RECHAZADOS LOTE 1'!$AX512:$BH512&lt;&gt;"", 'HABILITADOS Y RECHAZADOS LOTE 1'!$AX512:$BH512, 0))</f>
        <v>0</v>
      </c>
      <c r="BJ512" s="98" t="s">
        <v>106</v>
      </c>
      <c r="BK512" s="98" t="s">
        <v>85</v>
      </c>
      <c r="BL512" s="63" t="s">
        <v>85</v>
      </c>
    </row>
    <row r="513" spans="1:64" s="52" customFormat="1" ht="57" hidden="1" customHeight="1">
      <c r="A513" s="93">
        <v>1511</v>
      </c>
      <c r="B513" s="139" t="s">
        <v>1195</v>
      </c>
      <c r="C513" s="142" t="s">
        <v>2328</v>
      </c>
      <c r="D513" s="127" t="s">
        <v>89</v>
      </c>
      <c r="E513" s="142" t="s">
        <v>2329</v>
      </c>
      <c r="F513" s="127"/>
      <c r="G513" s="127"/>
      <c r="H513" s="144" t="s">
        <v>83</v>
      </c>
      <c r="I513" s="134" t="s">
        <v>1182</v>
      </c>
      <c r="J513" s="133" t="s">
        <v>2329</v>
      </c>
      <c r="K513" s="143"/>
      <c r="L513" s="64"/>
      <c r="M513" s="64" t="s">
        <v>85</v>
      </c>
      <c r="N513" s="144" t="s">
        <v>83</v>
      </c>
      <c r="O513" s="134" t="s">
        <v>1182</v>
      </c>
      <c r="P513" s="64" t="s">
        <v>85</v>
      </c>
      <c r="Q513" s="96" t="s">
        <v>1</v>
      </c>
      <c r="R513" s="96" t="s">
        <v>1</v>
      </c>
      <c r="S513" s="96" t="s">
        <v>1</v>
      </c>
      <c r="T513" s="96" t="s">
        <v>1</v>
      </c>
      <c r="U513" s="96" t="s">
        <v>1</v>
      </c>
      <c r="V513" s="96" t="s">
        <v>1</v>
      </c>
      <c r="W513" s="96" t="s">
        <v>1</v>
      </c>
      <c r="X513" s="96" t="s">
        <v>1</v>
      </c>
      <c r="Y513" s="96" t="s">
        <v>1</v>
      </c>
      <c r="Z513" s="96" t="s">
        <v>1</v>
      </c>
      <c r="AA513" s="96" t="s">
        <v>1</v>
      </c>
      <c r="AB513" s="96" t="s">
        <v>1</v>
      </c>
      <c r="AC513" s="96" t="s">
        <v>1</v>
      </c>
      <c r="AD513" s="96" t="s">
        <v>1</v>
      </c>
      <c r="AE513" s="96" t="s">
        <v>1</v>
      </c>
      <c r="AF513" s="96" t="s">
        <v>1</v>
      </c>
      <c r="AG513" s="96" t="s">
        <v>1</v>
      </c>
      <c r="AH513" s="96" t="s">
        <v>1</v>
      </c>
      <c r="AI513" s="96" t="s">
        <v>1</v>
      </c>
      <c r="AJ513" s="96" t="s">
        <v>1</v>
      </c>
      <c r="AK513" s="96" t="s">
        <v>1</v>
      </c>
      <c r="AL513" s="96" t="s">
        <v>1</v>
      </c>
      <c r="AM513" s="96" t="s">
        <v>1</v>
      </c>
      <c r="AN513" s="96" t="s">
        <v>1</v>
      </c>
      <c r="AO513" s="96"/>
      <c r="AP513" s="96"/>
      <c r="AQ513" s="96"/>
      <c r="AR513" s="96"/>
      <c r="AS513" s="96"/>
      <c r="AT513" s="96"/>
      <c r="AU513" s="96"/>
      <c r="AV513" s="96"/>
      <c r="AW513" s="96" t="s">
        <v>650</v>
      </c>
      <c r="AX513" s="98"/>
      <c r="AY513" s="98"/>
      <c r="AZ513" s="98"/>
      <c r="BA513" s="98"/>
      <c r="BB513" s="98"/>
      <c r="BC513" s="98"/>
      <c r="BD513" s="98"/>
      <c r="BE513" s="98"/>
      <c r="BF513" s="98"/>
      <c r="BG513" s="98"/>
      <c r="BH513" s="98"/>
      <c r="BI513" s="98" cm="1">
        <f t="array" ref="BI513">SUM(IF('HABILITADOS Y RECHAZADOS LOTE 1'!$AX513:$BH513&lt;&gt;"", 'HABILITADOS Y RECHAZADOS LOTE 1'!$AX513:$BH513, 0))</f>
        <v>0</v>
      </c>
      <c r="BJ513" s="98" t="s">
        <v>784</v>
      </c>
      <c r="BK513" s="98" t="s">
        <v>85</v>
      </c>
      <c r="BL513" s="63" t="s">
        <v>85</v>
      </c>
    </row>
    <row r="514" spans="1:64" s="52" customFormat="1" ht="156.75" hidden="1" customHeight="1">
      <c r="A514" s="93">
        <v>1512</v>
      </c>
      <c r="B514" s="131" t="s">
        <v>2330</v>
      </c>
      <c r="C514" s="124" t="s">
        <v>2331</v>
      </c>
      <c r="D514" s="125" t="s">
        <v>89</v>
      </c>
      <c r="E514" s="126" t="s">
        <v>2332</v>
      </c>
      <c r="F514" s="127" t="s">
        <v>77</v>
      </c>
      <c r="G514" s="127" t="s">
        <v>78</v>
      </c>
      <c r="H514" s="128" t="s">
        <v>79</v>
      </c>
      <c r="I514" s="129" t="s">
        <v>1556</v>
      </c>
      <c r="J514" s="64" t="s">
        <v>2332</v>
      </c>
      <c r="K514" s="129" t="s">
        <v>2333</v>
      </c>
      <c r="L514" s="64" t="s">
        <v>1</v>
      </c>
      <c r="M514" s="64" t="s">
        <v>1</v>
      </c>
      <c r="N514" s="130" t="s">
        <v>91</v>
      </c>
      <c r="O514" s="64" t="s">
        <v>85</v>
      </c>
      <c r="P514" s="129" t="str" cm="1">
        <f t="array" ref="P514">_xlfn.TEXTJOIN(", ", TRUE, IF('HABILITADOS Y RECHAZADOS LOTE 1'!$Q514:$AN514="SI", 'HABILITADOS Y RECHAZADOS LOTE 1'!$Q$2:$AN$2, ""))</f>
        <v>Productos azucarados</v>
      </c>
      <c r="Q514" s="96" t="s">
        <v>1</v>
      </c>
      <c r="R514" s="96" t="s">
        <v>1</v>
      </c>
      <c r="S514" s="96" t="s">
        <v>1</v>
      </c>
      <c r="T514" s="96" t="s">
        <v>1</v>
      </c>
      <c r="U514" s="96" t="s">
        <v>1</v>
      </c>
      <c r="V514" s="96" t="s">
        <v>1</v>
      </c>
      <c r="W514" s="96" t="s">
        <v>1</v>
      </c>
      <c r="X514" s="96" t="s">
        <v>1</v>
      </c>
      <c r="Y514" s="96" t="s">
        <v>1</v>
      </c>
      <c r="Z514" s="96" t="s">
        <v>1</v>
      </c>
      <c r="AA514" s="96" t="s">
        <v>1</v>
      </c>
      <c r="AB514" s="96" t="s">
        <v>1</v>
      </c>
      <c r="AC514" s="96" t="s">
        <v>1</v>
      </c>
      <c r="AD514" s="96" t="s">
        <v>1</v>
      </c>
      <c r="AE514" s="96" t="s">
        <v>1</v>
      </c>
      <c r="AF514" s="96" t="s">
        <v>1</v>
      </c>
      <c r="AG514" s="96" t="s">
        <v>1</v>
      </c>
      <c r="AH514" s="96" t="s">
        <v>1</v>
      </c>
      <c r="AI514" s="96" t="s">
        <v>1</v>
      </c>
      <c r="AJ514" s="96" t="s">
        <v>1</v>
      </c>
      <c r="AK514" s="96" t="s">
        <v>1</v>
      </c>
      <c r="AL514" s="96" t="s">
        <v>2</v>
      </c>
      <c r="AM514" s="96" t="s">
        <v>1</v>
      </c>
      <c r="AN514" s="96" t="s">
        <v>1</v>
      </c>
      <c r="AO514" s="96" t="s">
        <v>1</v>
      </c>
      <c r="AP514" s="96" t="s">
        <v>1</v>
      </c>
      <c r="AQ514" s="96" t="s">
        <v>1</v>
      </c>
      <c r="AR514" s="96" t="s">
        <v>1</v>
      </c>
      <c r="AS514" s="96" t="s">
        <v>1</v>
      </c>
      <c r="AT514" s="96" t="s">
        <v>1</v>
      </c>
      <c r="AU514" s="96" t="s">
        <v>2</v>
      </c>
      <c r="AV514" s="96" t="s">
        <v>1</v>
      </c>
      <c r="AW514" s="96" t="s">
        <v>92</v>
      </c>
      <c r="AX514" s="98">
        <v>6</v>
      </c>
      <c r="AY514" s="98">
        <v>0</v>
      </c>
      <c r="AZ514" s="98">
        <v>0</v>
      </c>
      <c r="BA514" s="98">
        <v>0</v>
      </c>
      <c r="BB514" s="98">
        <v>0</v>
      </c>
      <c r="BC514" s="98">
        <v>0</v>
      </c>
      <c r="BD514" s="98">
        <v>0</v>
      </c>
      <c r="BE514" s="98">
        <v>0</v>
      </c>
      <c r="BF514" s="98">
        <v>0</v>
      </c>
      <c r="BG514" s="98">
        <v>0.25</v>
      </c>
      <c r="BH514" s="98">
        <v>10</v>
      </c>
      <c r="BI514" s="98" cm="1">
        <f t="array" ref="BI514">SUM(IF('HABILITADOS Y RECHAZADOS LOTE 1'!$AX514:$BH514&lt;&gt;"", 'HABILITADOS Y RECHAZADOS LOTE 1'!$AX514:$BH514, 0))</f>
        <v>16.25</v>
      </c>
      <c r="BJ514" s="98" t="s">
        <v>106</v>
      </c>
      <c r="BK514" s="98" t="s">
        <v>85</v>
      </c>
      <c r="BL514" s="63" t="s">
        <v>85</v>
      </c>
    </row>
    <row r="515" spans="1:64" s="52" customFormat="1" ht="144.75" hidden="1" customHeight="1">
      <c r="A515" s="108">
        <v>1513</v>
      </c>
      <c r="B515" s="139" t="s">
        <v>2334</v>
      </c>
      <c r="C515" s="142" t="s">
        <v>2335</v>
      </c>
      <c r="D515" s="125" t="s">
        <v>89</v>
      </c>
      <c r="E515" s="126" t="s">
        <v>2336</v>
      </c>
      <c r="F515" s="136" t="s">
        <v>1176</v>
      </c>
      <c r="G515" s="136" t="s">
        <v>1176</v>
      </c>
      <c r="H515" s="128" t="s">
        <v>91</v>
      </c>
      <c r="I515" s="134"/>
      <c r="J515" s="133" t="s">
        <v>2337</v>
      </c>
      <c r="K515" s="134"/>
      <c r="L515" s="64"/>
      <c r="M515" s="64" t="s">
        <v>85</v>
      </c>
      <c r="N515" s="128" t="s">
        <v>91</v>
      </c>
      <c r="O515" s="64" t="s">
        <v>85</v>
      </c>
      <c r="P515" s="129" t="str" cm="1">
        <f t="array" ref="P515">_xlfn.TEXTJOIN(", ", TRUE, IF('HABILITADOS Y RECHAZADOS LOTE 1'!$Q515:$AN515="SI", 'HABILITADOS Y RECHAZADOS LOTE 1'!$Q$2:$AN$2, ""))</f>
        <v>Carnes Frescas (Refrigeradas o Congeladas), Derivados cárnicos, Huevos, Alimentos manufacturados, Sector defensa, Quesos, Productos azucarados, Verduras, hortalizas y derivados</v>
      </c>
      <c r="Q515" s="96"/>
      <c r="R515" s="96" t="s">
        <v>2</v>
      </c>
      <c r="S515" s="96" t="s">
        <v>2</v>
      </c>
      <c r="T515" s="96" t="s">
        <v>2</v>
      </c>
      <c r="U515" s="96"/>
      <c r="V515" s="96" t="s">
        <v>2</v>
      </c>
      <c r="W515" s="96"/>
      <c r="X515" s="96"/>
      <c r="Y515" s="96"/>
      <c r="Z515" s="96" t="s">
        <v>2</v>
      </c>
      <c r="AA515" s="96"/>
      <c r="AB515" s="96"/>
      <c r="AC515" s="96"/>
      <c r="AD515" s="96"/>
      <c r="AE515" s="96"/>
      <c r="AF515" s="96"/>
      <c r="AG515" s="96"/>
      <c r="AH515" s="96"/>
      <c r="AI515" s="96" t="s">
        <v>2</v>
      </c>
      <c r="AJ515" s="96"/>
      <c r="AK515" s="96"/>
      <c r="AL515" s="96" t="s">
        <v>2</v>
      </c>
      <c r="AM515" s="96" t="s">
        <v>2</v>
      </c>
      <c r="AN515" s="96"/>
      <c r="AO515" s="96" t="s">
        <v>1</v>
      </c>
      <c r="AP515" s="96" t="s">
        <v>1</v>
      </c>
      <c r="AQ515" s="96" t="s">
        <v>1</v>
      </c>
      <c r="AR515" s="96" t="s">
        <v>1</v>
      </c>
      <c r="AS515" s="96" t="s">
        <v>1</v>
      </c>
      <c r="AT515" s="96" t="s">
        <v>1</v>
      </c>
      <c r="AU515" s="96" t="s">
        <v>2</v>
      </c>
      <c r="AV515" s="96" t="s">
        <v>1</v>
      </c>
      <c r="AW515" s="96" t="s">
        <v>92</v>
      </c>
      <c r="AX515" s="98">
        <v>6</v>
      </c>
      <c r="AY515" s="98">
        <v>6</v>
      </c>
      <c r="AZ515" s="98">
        <v>6</v>
      </c>
      <c r="BA515" s="98">
        <v>6</v>
      </c>
      <c r="BB515" s="98">
        <v>0</v>
      </c>
      <c r="BC515" s="98">
        <v>10</v>
      </c>
      <c r="BD515" s="98">
        <v>10</v>
      </c>
      <c r="BE515" s="98">
        <v>0</v>
      </c>
      <c r="BF515" s="98">
        <v>0</v>
      </c>
      <c r="BG515" s="98">
        <v>0.25</v>
      </c>
      <c r="BH515" s="98">
        <v>0</v>
      </c>
      <c r="BI515" s="98" cm="1">
        <f t="array" ref="BI515">SUM(IF('HABILITADOS Y RECHAZADOS LOTE 1'!$AX515:$BH515&lt;&gt;"", 'HABILITADOS Y RECHAZADOS LOTE 1'!$AX515:$BH515, 0))</f>
        <v>44.25</v>
      </c>
      <c r="BJ515" s="98" t="s">
        <v>106</v>
      </c>
      <c r="BK515" s="98" t="s">
        <v>85</v>
      </c>
      <c r="BL515" s="63" t="s">
        <v>85</v>
      </c>
    </row>
    <row r="516" spans="1:64" s="52" customFormat="1" ht="270.75" hidden="1" customHeight="1">
      <c r="A516" s="93">
        <v>1514</v>
      </c>
      <c r="B516" s="143" t="s">
        <v>2338</v>
      </c>
      <c r="C516" s="124" t="s">
        <v>2339</v>
      </c>
      <c r="D516" s="125" t="s">
        <v>89</v>
      </c>
      <c r="E516" s="126" t="s">
        <v>2340</v>
      </c>
      <c r="F516" s="127" t="s">
        <v>77</v>
      </c>
      <c r="G516" s="127" t="s">
        <v>77</v>
      </c>
      <c r="H516" s="128" t="s">
        <v>79</v>
      </c>
      <c r="I516" s="129" t="s">
        <v>2341</v>
      </c>
      <c r="J516" s="64" t="s">
        <v>2340</v>
      </c>
      <c r="K516" s="129" t="s">
        <v>2342</v>
      </c>
      <c r="L516" s="64" t="s">
        <v>1</v>
      </c>
      <c r="M516" s="64" t="s">
        <v>2</v>
      </c>
      <c r="N516" s="130" t="s">
        <v>91</v>
      </c>
      <c r="O516" s="64" t="s">
        <v>85</v>
      </c>
      <c r="P516" s="129" t="str" cm="1">
        <f t="array" ref="P516">_xlfn.TEXTJOIN(", ", TRUE, IF('HABILITADOS Y RECHAZADOS LOTE 1'!$Q516:$AN516="SI", 'HABILITADOS Y RECHAZADOS LOTE 1'!$Q$2:$AN$2, ""))</f>
        <v>Quesos</v>
      </c>
      <c r="Q516" s="96" t="s">
        <v>1</v>
      </c>
      <c r="R516" s="96" t="s">
        <v>1</v>
      </c>
      <c r="S516" s="96" t="s">
        <v>1</v>
      </c>
      <c r="T516" s="96" t="s">
        <v>1</v>
      </c>
      <c r="U516" s="96" t="s">
        <v>1</v>
      </c>
      <c r="V516" s="96" t="s">
        <v>1</v>
      </c>
      <c r="W516" s="96" t="s">
        <v>1</v>
      </c>
      <c r="X516" s="96" t="s">
        <v>1</v>
      </c>
      <c r="Y516" s="96" t="s">
        <v>1</v>
      </c>
      <c r="Z516" s="96" t="s">
        <v>1</v>
      </c>
      <c r="AA516" s="96" t="s">
        <v>1</v>
      </c>
      <c r="AB516" s="96" t="s">
        <v>1</v>
      </c>
      <c r="AC516" s="96" t="s">
        <v>1</v>
      </c>
      <c r="AD516" s="96" t="s">
        <v>1</v>
      </c>
      <c r="AE516" s="96" t="s">
        <v>1</v>
      </c>
      <c r="AF516" s="96" t="s">
        <v>1</v>
      </c>
      <c r="AG516" s="96" t="s">
        <v>1</v>
      </c>
      <c r="AH516" s="96" t="s">
        <v>1</v>
      </c>
      <c r="AI516" s="96" t="s">
        <v>2</v>
      </c>
      <c r="AJ516" s="96" t="s">
        <v>1</v>
      </c>
      <c r="AK516" s="96" t="s">
        <v>1</v>
      </c>
      <c r="AL516" s="96" t="s">
        <v>1</v>
      </c>
      <c r="AM516" s="96" t="s">
        <v>1</v>
      </c>
      <c r="AN516" s="96" t="s">
        <v>1</v>
      </c>
      <c r="AO516" s="96" t="s">
        <v>1</v>
      </c>
      <c r="AP516" s="96" t="s">
        <v>1</v>
      </c>
      <c r="AQ516" s="96" t="s">
        <v>1</v>
      </c>
      <c r="AR516" s="96" t="s">
        <v>1</v>
      </c>
      <c r="AS516" s="96" t="s">
        <v>1</v>
      </c>
      <c r="AT516" s="96" t="s">
        <v>1</v>
      </c>
      <c r="AU516" s="96" t="s">
        <v>2</v>
      </c>
      <c r="AV516" s="96" t="s">
        <v>1</v>
      </c>
      <c r="AW516" s="96" t="s">
        <v>92</v>
      </c>
      <c r="AX516" s="98">
        <v>0</v>
      </c>
      <c r="AY516" s="98">
        <v>6</v>
      </c>
      <c r="AZ516" s="98">
        <v>0</v>
      </c>
      <c r="BA516" s="98">
        <v>0</v>
      </c>
      <c r="BB516" s="98">
        <v>8</v>
      </c>
      <c r="BC516" s="98">
        <v>0</v>
      </c>
      <c r="BD516" s="98">
        <v>0</v>
      </c>
      <c r="BE516" s="98">
        <v>0</v>
      </c>
      <c r="BF516" s="98">
        <v>0</v>
      </c>
      <c r="BG516" s="98">
        <v>0</v>
      </c>
      <c r="BH516" s="98">
        <v>10</v>
      </c>
      <c r="BI516" s="98" cm="1">
        <f t="array" ref="BI516">SUM(IF('HABILITADOS Y RECHAZADOS LOTE 1'!$AX516:$BH516&lt;&gt;"", 'HABILITADOS Y RECHAZADOS LOTE 1'!$AX516:$BH516, 0))</f>
        <v>24</v>
      </c>
      <c r="BJ516" s="98" t="s">
        <v>181</v>
      </c>
      <c r="BK516" s="98" t="s">
        <v>85</v>
      </c>
      <c r="BL516" s="63" t="s">
        <v>85</v>
      </c>
    </row>
    <row r="517" spans="1:64" s="52" customFormat="1" ht="142.5" hidden="1" customHeight="1">
      <c r="A517" s="93">
        <v>1515</v>
      </c>
      <c r="B517" s="143" t="s">
        <v>2343</v>
      </c>
      <c r="C517" s="142" t="s">
        <v>2344</v>
      </c>
      <c r="D517" s="127" t="s">
        <v>89</v>
      </c>
      <c r="E517" s="144" t="s">
        <v>2345</v>
      </c>
      <c r="F517" s="127"/>
      <c r="G517" s="127"/>
      <c r="H517" s="144" t="s">
        <v>83</v>
      </c>
      <c r="I517" s="134" t="s">
        <v>2346</v>
      </c>
      <c r="J517" s="145" t="s">
        <v>2345</v>
      </c>
      <c r="K517" s="143"/>
      <c r="L517" s="64"/>
      <c r="M517" s="64" t="s">
        <v>85</v>
      </c>
      <c r="N517" s="144" t="s">
        <v>83</v>
      </c>
      <c r="O517" s="134" t="s">
        <v>2346</v>
      </c>
      <c r="P517" s="64" t="s">
        <v>85</v>
      </c>
      <c r="Q517" s="96" t="s">
        <v>1</v>
      </c>
      <c r="R517" s="96" t="s">
        <v>1</v>
      </c>
      <c r="S517" s="96" t="s">
        <v>1</v>
      </c>
      <c r="T517" s="96" t="s">
        <v>1</v>
      </c>
      <c r="U517" s="96" t="s">
        <v>1</v>
      </c>
      <c r="V517" s="96" t="s">
        <v>1</v>
      </c>
      <c r="W517" s="96" t="s">
        <v>1</v>
      </c>
      <c r="X517" s="96" t="s">
        <v>1</v>
      </c>
      <c r="Y517" s="96" t="s">
        <v>1</v>
      </c>
      <c r="Z517" s="96" t="s">
        <v>1</v>
      </c>
      <c r="AA517" s="96" t="s">
        <v>1</v>
      </c>
      <c r="AB517" s="96" t="s">
        <v>1</v>
      </c>
      <c r="AC517" s="96" t="s">
        <v>1</v>
      </c>
      <c r="AD517" s="96" t="s">
        <v>1</v>
      </c>
      <c r="AE517" s="96" t="s">
        <v>1</v>
      </c>
      <c r="AF517" s="96" t="s">
        <v>1</v>
      </c>
      <c r="AG517" s="96" t="s">
        <v>1</v>
      </c>
      <c r="AH517" s="96" t="s">
        <v>1</v>
      </c>
      <c r="AI517" s="96" t="s">
        <v>1</v>
      </c>
      <c r="AJ517" s="96" t="s">
        <v>1</v>
      </c>
      <c r="AK517" s="96" t="s">
        <v>1</v>
      </c>
      <c r="AL517" s="96" t="s">
        <v>1</v>
      </c>
      <c r="AM517" s="96" t="s">
        <v>1</v>
      </c>
      <c r="AN517" s="96" t="s">
        <v>1</v>
      </c>
      <c r="AO517" s="96"/>
      <c r="AP517" s="96"/>
      <c r="AQ517" s="96"/>
      <c r="AR517" s="96"/>
      <c r="AS517" s="96"/>
      <c r="AT517" s="96"/>
      <c r="AU517" s="96"/>
      <c r="AV517" s="96"/>
      <c r="AW517" s="96"/>
      <c r="AX517" s="98"/>
      <c r="AY517" s="98"/>
      <c r="AZ517" s="98"/>
      <c r="BA517" s="98"/>
      <c r="BB517" s="98"/>
      <c r="BC517" s="98"/>
      <c r="BD517" s="98"/>
      <c r="BE517" s="98"/>
      <c r="BF517" s="98"/>
      <c r="BG517" s="98"/>
      <c r="BH517" s="98"/>
      <c r="BI517" s="98" cm="1">
        <f t="array" ref="BI517">SUM(IF('HABILITADOS Y RECHAZADOS LOTE 1'!$AX517:$BH517&lt;&gt;"", 'HABILITADOS Y RECHAZADOS LOTE 1'!$AX517:$BH517, 0))</f>
        <v>0</v>
      </c>
      <c r="BJ517" s="98" t="s">
        <v>294</v>
      </c>
      <c r="BK517" s="98" t="s">
        <v>85</v>
      </c>
      <c r="BL517" s="63" t="s">
        <v>85</v>
      </c>
    </row>
    <row r="518" spans="1:64" s="52" customFormat="1" ht="185.25" hidden="1" customHeight="1">
      <c r="A518" s="93">
        <v>1516</v>
      </c>
      <c r="B518" s="143" t="s">
        <v>2347</v>
      </c>
      <c r="C518" s="124" t="s">
        <v>2348</v>
      </c>
      <c r="D518" s="125" t="s">
        <v>75</v>
      </c>
      <c r="E518" s="126" t="s">
        <v>2349</v>
      </c>
      <c r="F518" s="127" t="s">
        <v>77</v>
      </c>
      <c r="G518" s="127" t="s">
        <v>78</v>
      </c>
      <c r="H518" s="128" t="s">
        <v>79</v>
      </c>
      <c r="I518" s="129" t="s">
        <v>97</v>
      </c>
      <c r="J518" s="64" t="s">
        <v>2349</v>
      </c>
      <c r="K518" s="129" t="s">
        <v>2350</v>
      </c>
      <c r="L518" s="64" t="s">
        <v>1</v>
      </c>
      <c r="M518" s="64" t="s">
        <v>2</v>
      </c>
      <c r="N518" s="130" t="s">
        <v>91</v>
      </c>
      <c r="O518" s="64" t="s">
        <v>85</v>
      </c>
      <c r="P518" s="129" t="str" cm="1">
        <f t="array" ref="P518">_xlfn.TEXTJOIN(", ", TRUE, IF('HABILITADOS Y RECHAZADOS LOTE 1'!$Q518:$AN518="SI", 'HABILITADOS Y RECHAZADOS LOTE 1'!$Q$2:$AN$2, ""))</f>
        <v>Quesos</v>
      </c>
      <c r="Q518" s="96" t="s">
        <v>1</v>
      </c>
      <c r="R518" s="96" t="s">
        <v>1</v>
      </c>
      <c r="S518" s="96" t="s">
        <v>1</v>
      </c>
      <c r="T518" s="96" t="s">
        <v>1</v>
      </c>
      <c r="U518" s="96" t="s">
        <v>1</v>
      </c>
      <c r="V518" s="96" t="s">
        <v>1</v>
      </c>
      <c r="W518" s="96" t="s">
        <v>1</v>
      </c>
      <c r="X518" s="96" t="s">
        <v>1</v>
      </c>
      <c r="Y518" s="96" t="s">
        <v>1</v>
      </c>
      <c r="Z518" s="96" t="s">
        <v>1</v>
      </c>
      <c r="AA518" s="96" t="s">
        <v>1</v>
      </c>
      <c r="AB518" s="96" t="s">
        <v>1</v>
      </c>
      <c r="AC518" s="96" t="s">
        <v>1</v>
      </c>
      <c r="AD518" s="96" t="s">
        <v>1</v>
      </c>
      <c r="AE518" s="96" t="s">
        <v>1</v>
      </c>
      <c r="AF518" s="96" t="s">
        <v>1</v>
      </c>
      <c r="AG518" s="96" t="s">
        <v>1</v>
      </c>
      <c r="AH518" s="96" t="s">
        <v>1</v>
      </c>
      <c r="AI518" s="96" t="s">
        <v>2</v>
      </c>
      <c r="AJ518" s="96" t="s">
        <v>1</v>
      </c>
      <c r="AK518" s="96" t="s">
        <v>1</v>
      </c>
      <c r="AL518" s="96" t="s">
        <v>1</v>
      </c>
      <c r="AM518" s="96" t="s">
        <v>1</v>
      </c>
      <c r="AN518" s="96" t="s">
        <v>1</v>
      </c>
      <c r="AO518" s="96" t="s">
        <v>1</v>
      </c>
      <c r="AP518" s="96" t="s">
        <v>1</v>
      </c>
      <c r="AQ518" s="96" t="s">
        <v>1</v>
      </c>
      <c r="AR518" s="96" t="s">
        <v>1</v>
      </c>
      <c r="AS518" s="96" t="s">
        <v>1</v>
      </c>
      <c r="AT518" s="96" t="s">
        <v>1</v>
      </c>
      <c r="AU518" s="96" t="s">
        <v>2</v>
      </c>
      <c r="AV518" s="96" t="s">
        <v>1</v>
      </c>
      <c r="AW518" s="96" t="s">
        <v>92</v>
      </c>
      <c r="AX518" s="98">
        <v>0</v>
      </c>
      <c r="AY518" s="98">
        <v>6</v>
      </c>
      <c r="AZ518" s="98">
        <v>0</v>
      </c>
      <c r="BA518" s="98">
        <v>0</v>
      </c>
      <c r="BB518" s="98">
        <v>0</v>
      </c>
      <c r="BC518" s="98">
        <v>0</v>
      </c>
      <c r="BD518" s="98">
        <v>0</v>
      </c>
      <c r="BE518" s="98">
        <v>0</v>
      </c>
      <c r="BF518" s="98">
        <v>0</v>
      </c>
      <c r="BG518" s="98">
        <v>0.25</v>
      </c>
      <c r="BH518" s="98">
        <v>10</v>
      </c>
      <c r="BI518" s="98" cm="1">
        <f t="array" ref="BI518">SUM(IF('HABILITADOS Y RECHAZADOS LOTE 1'!$AX518:$BH518&lt;&gt;"", 'HABILITADOS Y RECHAZADOS LOTE 1'!$AX518:$BH518, 0))</f>
        <v>16.25</v>
      </c>
      <c r="BJ518" s="98" t="s">
        <v>181</v>
      </c>
      <c r="BK518" s="98" t="s">
        <v>85</v>
      </c>
      <c r="BL518" s="63" t="s">
        <v>85</v>
      </c>
    </row>
    <row r="519" spans="1:64" s="52" customFormat="1" ht="185.25" hidden="1" customHeight="1">
      <c r="A519" s="93">
        <v>1517</v>
      </c>
      <c r="B519" s="139" t="s">
        <v>1195</v>
      </c>
      <c r="C519" s="142" t="s">
        <v>2351</v>
      </c>
      <c r="D519" s="127" t="s">
        <v>89</v>
      </c>
      <c r="E519" s="142" t="s">
        <v>2352</v>
      </c>
      <c r="F519" s="127"/>
      <c r="G519" s="127"/>
      <c r="H519" s="144" t="s">
        <v>83</v>
      </c>
      <c r="I519" s="134" t="s">
        <v>1182</v>
      </c>
      <c r="J519" s="133" t="s">
        <v>2352</v>
      </c>
      <c r="K519" s="143"/>
      <c r="L519" s="64"/>
      <c r="M519" s="64" t="s">
        <v>85</v>
      </c>
      <c r="N519" s="144" t="s">
        <v>83</v>
      </c>
      <c r="O519" s="134" t="s">
        <v>1182</v>
      </c>
      <c r="P519" s="64" t="s">
        <v>85</v>
      </c>
      <c r="Q519" s="96" t="s">
        <v>1</v>
      </c>
      <c r="R519" s="96" t="s">
        <v>1</v>
      </c>
      <c r="S519" s="96" t="s">
        <v>1</v>
      </c>
      <c r="T519" s="96" t="s">
        <v>1</v>
      </c>
      <c r="U519" s="96" t="s">
        <v>1</v>
      </c>
      <c r="V519" s="96" t="s">
        <v>1</v>
      </c>
      <c r="W519" s="96" t="s">
        <v>1</v>
      </c>
      <c r="X519" s="96" t="s">
        <v>1</v>
      </c>
      <c r="Y519" s="96" t="s">
        <v>1</v>
      </c>
      <c r="Z519" s="96" t="s">
        <v>1</v>
      </c>
      <c r="AA519" s="96" t="s">
        <v>1</v>
      </c>
      <c r="AB519" s="96" t="s">
        <v>1</v>
      </c>
      <c r="AC519" s="96" t="s">
        <v>1</v>
      </c>
      <c r="AD519" s="96" t="s">
        <v>1</v>
      </c>
      <c r="AE519" s="96" t="s">
        <v>1</v>
      </c>
      <c r="AF519" s="96" t="s">
        <v>1</v>
      </c>
      <c r="AG519" s="96" t="s">
        <v>1</v>
      </c>
      <c r="AH519" s="96" t="s">
        <v>1</v>
      </c>
      <c r="AI519" s="96" t="s">
        <v>1</v>
      </c>
      <c r="AJ519" s="96" t="s">
        <v>1</v>
      </c>
      <c r="AK519" s="96" t="s">
        <v>1</v>
      </c>
      <c r="AL519" s="96" t="s">
        <v>1</v>
      </c>
      <c r="AM519" s="96" t="s">
        <v>1</v>
      </c>
      <c r="AN519" s="96" t="s">
        <v>1</v>
      </c>
      <c r="AO519" s="96"/>
      <c r="AP519" s="96"/>
      <c r="AQ519" s="96"/>
      <c r="AR519" s="96"/>
      <c r="AS519" s="96"/>
      <c r="AT519" s="96"/>
      <c r="AU519" s="96"/>
      <c r="AV519" s="96"/>
      <c r="AW519" s="96" t="s">
        <v>650</v>
      </c>
      <c r="AX519" s="98"/>
      <c r="AY519" s="98"/>
      <c r="AZ519" s="98"/>
      <c r="BA519" s="98"/>
      <c r="BB519" s="98"/>
      <c r="BC519" s="98"/>
      <c r="BD519" s="98"/>
      <c r="BE519" s="98"/>
      <c r="BF519" s="98"/>
      <c r="BG519" s="98"/>
      <c r="BH519" s="98"/>
      <c r="BI519" s="98" cm="1">
        <f t="array" ref="BI519">SUM(IF('HABILITADOS Y RECHAZADOS LOTE 1'!$AX519:$BH519&lt;&gt;"", 'HABILITADOS Y RECHAZADOS LOTE 1'!$AX519:$BH519, 0))</f>
        <v>0</v>
      </c>
      <c r="BJ519" s="98" t="s">
        <v>784</v>
      </c>
      <c r="BK519" s="98" t="s">
        <v>85</v>
      </c>
      <c r="BL519" s="63" t="s">
        <v>85</v>
      </c>
    </row>
    <row r="520" spans="1:64" s="52" customFormat="1" ht="42.75" hidden="1" customHeight="1">
      <c r="A520" s="93">
        <v>1518</v>
      </c>
      <c r="B520" s="143" t="s">
        <v>1356</v>
      </c>
      <c r="C520" s="124" t="s">
        <v>2353</v>
      </c>
      <c r="D520" s="125" t="s">
        <v>89</v>
      </c>
      <c r="E520" s="126" t="s">
        <v>2354</v>
      </c>
      <c r="F520" s="127" t="s">
        <v>77</v>
      </c>
      <c r="G520" s="127" t="s">
        <v>77</v>
      </c>
      <c r="H520" s="128" t="s">
        <v>79</v>
      </c>
      <c r="I520" s="129" t="s">
        <v>2355</v>
      </c>
      <c r="J520" s="64" t="s">
        <v>2354</v>
      </c>
      <c r="K520" s="129" t="s">
        <v>2356</v>
      </c>
      <c r="L520" s="64" t="s">
        <v>1</v>
      </c>
      <c r="M520" s="64" t="s">
        <v>2</v>
      </c>
      <c r="N520" s="130" t="s">
        <v>91</v>
      </c>
      <c r="O520" s="64" t="s">
        <v>85</v>
      </c>
      <c r="P520" s="129" t="str" cm="1">
        <f t="array" ref="P520">_xlfn.TEXTJOIN(", ", TRUE, IF('HABILITADOS Y RECHAZADOS LOTE 1'!$Q520:$AN520="SI", 'HABILITADOS Y RECHAZADOS LOTE 1'!$Q$2:$AN$2, ""))</f>
        <v>Cereales y derivados, Grasas, aceites y derivados</v>
      </c>
      <c r="Q520" s="96" t="s">
        <v>1</v>
      </c>
      <c r="R520" s="96" t="s">
        <v>1</v>
      </c>
      <c r="S520" s="96" t="s">
        <v>1</v>
      </c>
      <c r="T520" s="96" t="s">
        <v>1</v>
      </c>
      <c r="U520" s="96" t="s">
        <v>2</v>
      </c>
      <c r="V520" s="96" t="s">
        <v>1</v>
      </c>
      <c r="W520" s="96" t="s">
        <v>1</v>
      </c>
      <c r="X520" s="96" t="s">
        <v>1</v>
      </c>
      <c r="Y520" s="96" t="s">
        <v>1</v>
      </c>
      <c r="Z520" s="96" t="s">
        <v>1</v>
      </c>
      <c r="AA520" s="96" t="s">
        <v>1</v>
      </c>
      <c r="AB520" s="96" t="s">
        <v>1</v>
      </c>
      <c r="AC520" s="96" t="s">
        <v>1</v>
      </c>
      <c r="AD520" s="96" t="s">
        <v>1</v>
      </c>
      <c r="AE520" s="96" t="s">
        <v>1</v>
      </c>
      <c r="AF520" s="96" t="s">
        <v>2</v>
      </c>
      <c r="AG520" s="96" t="s">
        <v>1</v>
      </c>
      <c r="AH520" s="96" t="s">
        <v>1</v>
      </c>
      <c r="AI520" s="96" t="s">
        <v>1</v>
      </c>
      <c r="AJ520" s="96" t="s">
        <v>1</v>
      </c>
      <c r="AK520" s="96" t="s">
        <v>1</v>
      </c>
      <c r="AL520" s="96" t="s">
        <v>1</v>
      </c>
      <c r="AM520" s="96" t="s">
        <v>1</v>
      </c>
      <c r="AN520" s="96" t="s">
        <v>1</v>
      </c>
      <c r="AO520" s="96" t="s">
        <v>1</v>
      </c>
      <c r="AP520" s="96" t="s">
        <v>1</v>
      </c>
      <c r="AQ520" s="96" t="s">
        <v>1</v>
      </c>
      <c r="AR520" s="96" t="s">
        <v>1</v>
      </c>
      <c r="AS520" s="96" t="s">
        <v>1</v>
      </c>
      <c r="AT520" s="96" t="s">
        <v>1</v>
      </c>
      <c r="AU520" s="96" t="s">
        <v>2</v>
      </c>
      <c r="AV520" s="96" t="s">
        <v>1</v>
      </c>
      <c r="AW520" s="96" t="s">
        <v>92</v>
      </c>
      <c r="AX520" s="98">
        <v>0</v>
      </c>
      <c r="AY520" s="98">
        <v>0</v>
      </c>
      <c r="AZ520" s="98">
        <v>0</v>
      </c>
      <c r="BA520" s="98">
        <v>0</v>
      </c>
      <c r="BB520" s="98">
        <v>0</v>
      </c>
      <c r="BC520" s="98">
        <v>0</v>
      </c>
      <c r="BD520" s="98">
        <v>0</v>
      </c>
      <c r="BE520" s="98">
        <v>0</v>
      </c>
      <c r="BF520" s="98">
        <v>0</v>
      </c>
      <c r="BG520" s="98">
        <v>0.25</v>
      </c>
      <c r="BH520" s="98">
        <v>0</v>
      </c>
      <c r="BI520" s="98" cm="1">
        <f t="array" ref="BI520">SUM(IF('HABILITADOS Y RECHAZADOS LOTE 1'!$AX520:$BH520&lt;&gt;"", 'HABILITADOS Y RECHAZADOS LOTE 1'!$AX520:$BH520, 0))</f>
        <v>0.25</v>
      </c>
      <c r="BJ520" s="98" t="s">
        <v>166</v>
      </c>
      <c r="BK520" s="98" t="s">
        <v>85</v>
      </c>
      <c r="BL520" s="63" t="s">
        <v>85</v>
      </c>
    </row>
    <row r="521" spans="1:64" s="52" customFormat="1" ht="114" hidden="1" customHeight="1">
      <c r="A521" s="93">
        <v>1519</v>
      </c>
      <c r="B521" s="131" t="s">
        <v>2357</v>
      </c>
      <c r="C521" s="124" t="s">
        <v>2358</v>
      </c>
      <c r="D521" s="125" t="s">
        <v>75</v>
      </c>
      <c r="E521" s="126" t="s">
        <v>2359</v>
      </c>
      <c r="F521" s="127" t="s">
        <v>77</v>
      </c>
      <c r="G521" s="127" t="s">
        <v>77</v>
      </c>
      <c r="H521" s="128" t="s">
        <v>79</v>
      </c>
      <c r="I521" s="129" t="s">
        <v>2360</v>
      </c>
      <c r="J521" s="64" t="s">
        <v>2359</v>
      </c>
      <c r="K521" s="129" t="s">
        <v>2361</v>
      </c>
      <c r="L521" s="64" t="s">
        <v>1</v>
      </c>
      <c r="M521" s="64" t="s">
        <v>2</v>
      </c>
      <c r="N521" s="130" t="s">
        <v>83</v>
      </c>
      <c r="O521" s="129" t="s">
        <v>2362</v>
      </c>
      <c r="P521" s="64" t="s">
        <v>85</v>
      </c>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8"/>
      <c r="AY521" s="98"/>
      <c r="AZ521" s="98"/>
      <c r="BA521" s="98"/>
      <c r="BB521" s="98"/>
      <c r="BC521" s="98"/>
      <c r="BD521" s="98"/>
      <c r="BE521" s="98"/>
      <c r="BF521" s="98"/>
      <c r="BG521" s="98"/>
      <c r="BH521" s="98"/>
      <c r="BI521" s="98" cm="1">
        <f t="array" ref="BI521">SUM(IF('HABILITADOS Y RECHAZADOS LOTE 1'!$AX521:$BH521&lt;&gt;"", 'HABILITADOS Y RECHAZADOS LOTE 1'!$AX521:$BH521, 0))</f>
        <v>0</v>
      </c>
      <c r="BJ521" s="98" t="s">
        <v>159</v>
      </c>
      <c r="BK521" s="98" t="s">
        <v>85</v>
      </c>
      <c r="BL521" s="63" t="s">
        <v>85</v>
      </c>
    </row>
    <row r="522" spans="1:64" s="52" customFormat="1" ht="28.5" hidden="1" customHeight="1">
      <c r="A522" s="93">
        <v>1520</v>
      </c>
      <c r="B522" s="139" t="s">
        <v>1195</v>
      </c>
      <c r="C522" s="142" t="s">
        <v>2363</v>
      </c>
      <c r="D522" s="127" t="s">
        <v>89</v>
      </c>
      <c r="E522" s="142" t="s">
        <v>2364</v>
      </c>
      <c r="F522" s="127"/>
      <c r="G522" s="127"/>
      <c r="H522" s="144" t="s">
        <v>83</v>
      </c>
      <c r="I522" s="134" t="s">
        <v>1182</v>
      </c>
      <c r="J522" s="133" t="s">
        <v>2364</v>
      </c>
      <c r="K522" s="143"/>
      <c r="L522" s="64"/>
      <c r="M522" s="64" t="s">
        <v>85</v>
      </c>
      <c r="N522" s="144" t="s">
        <v>83</v>
      </c>
      <c r="O522" s="134" t="s">
        <v>1182</v>
      </c>
      <c r="P522" s="64" t="s">
        <v>85</v>
      </c>
      <c r="Q522" s="96" t="s">
        <v>1</v>
      </c>
      <c r="R522" s="96" t="s">
        <v>1</v>
      </c>
      <c r="S522" s="96" t="s">
        <v>1</v>
      </c>
      <c r="T522" s="96" t="s">
        <v>1</v>
      </c>
      <c r="U522" s="96" t="s">
        <v>1</v>
      </c>
      <c r="V522" s="96" t="s">
        <v>1</v>
      </c>
      <c r="W522" s="96" t="s">
        <v>1</v>
      </c>
      <c r="X522" s="96" t="s">
        <v>1</v>
      </c>
      <c r="Y522" s="96" t="s">
        <v>1</v>
      </c>
      <c r="Z522" s="96" t="s">
        <v>1</v>
      </c>
      <c r="AA522" s="96" t="s">
        <v>1</v>
      </c>
      <c r="AB522" s="96" t="s">
        <v>1</v>
      </c>
      <c r="AC522" s="96" t="s">
        <v>1</v>
      </c>
      <c r="AD522" s="96" t="s">
        <v>1</v>
      </c>
      <c r="AE522" s="96" t="s">
        <v>1</v>
      </c>
      <c r="AF522" s="96" t="s">
        <v>1</v>
      </c>
      <c r="AG522" s="96" t="s">
        <v>1</v>
      </c>
      <c r="AH522" s="96" t="s">
        <v>1</v>
      </c>
      <c r="AI522" s="96" t="s">
        <v>1</v>
      </c>
      <c r="AJ522" s="96" t="s">
        <v>1</v>
      </c>
      <c r="AK522" s="96" t="s">
        <v>1</v>
      </c>
      <c r="AL522" s="96" t="s">
        <v>1</v>
      </c>
      <c r="AM522" s="96" t="s">
        <v>1</v>
      </c>
      <c r="AN522" s="96" t="s">
        <v>1</v>
      </c>
      <c r="AO522" s="96"/>
      <c r="AP522" s="96"/>
      <c r="AQ522" s="96"/>
      <c r="AR522" s="96"/>
      <c r="AS522" s="96"/>
      <c r="AT522" s="96"/>
      <c r="AU522" s="96"/>
      <c r="AV522" s="96"/>
      <c r="AW522" s="96" t="s">
        <v>650</v>
      </c>
      <c r="AX522" s="98"/>
      <c r="AY522" s="98"/>
      <c r="AZ522" s="98"/>
      <c r="BA522" s="98"/>
      <c r="BB522" s="98"/>
      <c r="BC522" s="98"/>
      <c r="BD522" s="98"/>
      <c r="BE522" s="98"/>
      <c r="BF522" s="98"/>
      <c r="BG522" s="98"/>
      <c r="BH522" s="98"/>
      <c r="BI522" s="98" cm="1">
        <f t="array" ref="BI522">SUM(IF('HABILITADOS Y RECHAZADOS LOTE 1'!$AX522:$BH522&lt;&gt;"", 'HABILITADOS Y RECHAZADOS LOTE 1'!$AX522:$BH522, 0))</f>
        <v>0</v>
      </c>
      <c r="BJ522" s="98" t="s">
        <v>784</v>
      </c>
      <c r="BK522" s="98" t="s">
        <v>85</v>
      </c>
      <c r="BL522" s="63" t="s">
        <v>85</v>
      </c>
    </row>
    <row r="523" spans="1:64" s="52" customFormat="1" ht="71.25" hidden="1" customHeight="1">
      <c r="A523" s="93">
        <v>1521</v>
      </c>
      <c r="B523" s="143" t="s">
        <v>2365</v>
      </c>
      <c r="C523" s="124" t="s">
        <v>2366</v>
      </c>
      <c r="D523" s="125" t="s">
        <v>224</v>
      </c>
      <c r="E523" s="126" t="s">
        <v>2367</v>
      </c>
      <c r="F523" s="127" t="s">
        <v>77</v>
      </c>
      <c r="G523" s="127" t="s">
        <v>77</v>
      </c>
      <c r="H523" s="128" t="s">
        <v>79</v>
      </c>
      <c r="I523" s="129" t="s">
        <v>2368</v>
      </c>
      <c r="J523" s="64" t="s">
        <v>2367</v>
      </c>
      <c r="K523" s="129" t="s">
        <v>2369</v>
      </c>
      <c r="L523" s="64" t="s">
        <v>1</v>
      </c>
      <c r="M523" s="64" t="s">
        <v>2</v>
      </c>
      <c r="N523" s="130" t="s">
        <v>91</v>
      </c>
      <c r="O523" s="64" t="s">
        <v>85</v>
      </c>
      <c r="P523" s="129" t="str" cm="1">
        <f t="array" ref="P523">_xlfn.TEXTJOIN(", ", TRUE, IF('HABILITADOS Y RECHAZADOS LOTE 1'!$Q523:$AN523="SI",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523" s="96" t="s">
        <v>2</v>
      </c>
      <c r="R523" s="96" t="s">
        <v>2</v>
      </c>
      <c r="S523" s="96" t="s">
        <v>2</v>
      </c>
      <c r="T523" s="96" t="s">
        <v>2</v>
      </c>
      <c r="U523" s="96" t="s">
        <v>2</v>
      </c>
      <c r="V523" s="96" t="s">
        <v>2</v>
      </c>
      <c r="W523" s="96" t="s">
        <v>2</v>
      </c>
      <c r="X523" s="96" t="s">
        <v>2</v>
      </c>
      <c r="Y523" s="96" t="s">
        <v>2</v>
      </c>
      <c r="Z523" s="96" t="s">
        <v>2</v>
      </c>
      <c r="AA523" s="96" t="s">
        <v>2</v>
      </c>
      <c r="AB523" s="96" t="s">
        <v>2</v>
      </c>
      <c r="AC523" s="96" t="s">
        <v>2</v>
      </c>
      <c r="AD523" s="96" t="s">
        <v>2</v>
      </c>
      <c r="AE523" s="96" t="s">
        <v>2</v>
      </c>
      <c r="AF523" s="96" t="s">
        <v>2</v>
      </c>
      <c r="AG523" s="96" t="s">
        <v>2</v>
      </c>
      <c r="AH523" s="96" t="s">
        <v>2</v>
      </c>
      <c r="AI523" s="96" t="s">
        <v>2</v>
      </c>
      <c r="AJ523" s="96" t="s">
        <v>2</v>
      </c>
      <c r="AK523" s="96" t="s">
        <v>2</v>
      </c>
      <c r="AL523" s="96" t="s">
        <v>2</v>
      </c>
      <c r="AM523" s="96" t="s">
        <v>2</v>
      </c>
      <c r="AN523" s="96" t="s">
        <v>2</v>
      </c>
      <c r="AO523" s="96" t="s">
        <v>1</v>
      </c>
      <c r="AP523" s="96" t="s">
        <v>1</v>
      </c>
      <c r="AQ523" s="96" t="s">
        <v>1</v>
      </c>
      <c r="AR523" s="96" t="s">
        <v>1</v>
      </c>
      <c r="AS523" s="96" t="s">
        <v>1</v>
      </c>
      <c r="AT523" s="96" t="s">
        <v>1</v>
      </c>
      <c r="AU523" s="96" t="s">
        <v>2</v>
      </c>
      <c r="AV523" s="96" t="s">
        <v>1</v>
      </c>
      <c r="AW523" s="96" t="s">
        <v>92</v>
      </c>
      <c r="AX523" s="98">
        <v>0</v>
      </c>
      <c r="AY523" s="98">
        <v>0</v>
      </c>
      <c r="AZ523" s="98">
        <v>0</v>
      </c>
      <c r="BA523" s="98">
        <v>0</v>
      </c>
      <c r="BB523" s="98">
        <v>0</v>
      </c>
      <c r="BC523" s="98">
        <v>0</v>
      </c>
      <c r="BD523" s="98">
        <v>0</v>
      </c>
      <c r="BE523" s="98">
        <v>0</v>
      </c>
      <c r="BF523" s="98">
        <v>0</v>
      </c>
      <c r="BG523" s="98">
        <v>0.25</v>
      </c>
      <c r="BH523" s="98">
        <v>10</v>
      </c>
      <c r="BI523" s="98" cm="1">
        <f t="array" ref="BI523">SUM(IF('HABILITADOS Y RECHAZADOS LOTE 1'!$AX523:$BH523&lt;&gt;"", 'HABILITADOS Y RECHAZADOS LOTE 1'!$AX523:$BH523, 0))</f>
        <v>10.25</v>
      </c>
      <c r="BJ523" s="98" t="s">
        <v>294</v>
      </c>
      <c r="BK523" s="98" t="s">
        <v>85</v>
      </c>
      <c r="BL523" s="63" t="s">
        <v>85</v>
      </c>
    </row>
    <row r="524" spans="1:64" s="52" customFormat="1" ht="28.5" hidden="1" customHeight="1">
      <c r="A524" s="108">
        <v>1522</v>
      </c>
      <c r="B524" s="139" t="s">
        <v>2370</v>
      </c>
      <c r="C524" s="142" t="s">
        <v>2371</v>
      </c>
      <c r="D524" s="125" t="s">
        <v>89</v>
      </c>
      <c r="E524" s="126" t="s">
        <v>2372</v>
      </c>
      <c r="F524" s="136" t="s">
        <v>77</v>
      </c>
      <c r="G524" s="136" t="s">
        <v>1176</v>
      </c>
      <c r="H524" s="128" t="s">
        <v>79</v>
      </c>
      <c r="I524" s="134" t="s">
        <v>416</v>
      </c>
      <c r="J524" s="133" t="s">
        <v>2372</v>
      </c>
      <c r="K524" s="134" t="s">
        <v>417</v>
      </c>
      <c r="L524" s="64" t="s">
        <v>1</v>
      </c>
      <c r="M524" s="64" t="s">
        <v>2</v>
      </c>
      <c r="N524" s="130" t="s">
        <v>91</v>
      </c>
      <c r="O524" s="64" t="s">
        <v>85</v>
      </c>
      <c r="P524" s="129" t="str" cm="1">
        <f t="array" ref="P524">_xlfn.TEXTJOIN(", ", TRUE, IF('HABILITADOS Y RECHAZADOS LOTE 1'!$Q524:$AN524="SI",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24" s="96"/>
      <c r="R524" s="96" t="s">
        <v>2</v>
      </c>
      <c r="S524" s="96" t="s">
        <v>2</v>
      </c>
      <c r="T524" s="96" t="s">
        <v>2</v>
      </c>
      <c r="U524" s="96" t="s">
        <v>2</v>
      </c>
      <c r="V524" s="96" t="s">
        <v>2</v>
      </c>
      <c r="W524" s="96" t="s">
        <v>2</v>
      </c>
      <c r="X524" s="96" t="s">
        <v>2</v>
      </c>
      <c r="Y524" s="96" t="s">
        <v>2</v>
      </c>
      <c r="Z524" s="96" t="s">
        <v>2</v>
      </c>
      <c r="AA524" s="96" t="s">
        <v>2</v>
      </c>
      <c r="AB524" s="96" t="s">
        <v>2</v>
      </c>
      <c r="AC524" s="96"/>
      <c r="AD524" s="96" t="s">
        <v>2</v>
      </c>
      <c r="AE524" s="96" t="s">
        <v>2</v>
      </c>
      <c r="AF524" s="96" t="s">
        <v>2</v>
      </c>
      <c r="AG524" s="96" t="s">
        <v>2</v>
      </c>
      <c r="AH524" s="96" t="s">
        <v>2</v>
      </c>
      <c r="AI524" s="96" t="s">
        <v>2</v>
      </c>
      <c r="AJ524" s="96" t="s">
        <v>2</v>
      </c>
      <c r="AK524" s="96" t="s">
        <v>2</v>
      </c>
      <c r="AL524" s="96" t="s">
        <v>2</v>
      </c>
      <c r="AM524" s="96" t="s">
        <v>2</v>
      </c>
      <c r="AN524" s="96" t="s">
        <v>2</v>
      </c>
      <c r="AO524" s="96" t="s">
        <v>1</v>
      </c>
      <c r="AP524" s="96" t="s">
        <v>1</v>
      </c>
      <c r="AQ524" s="96" t="s">
        <v>1</v>
      </c>
      <c r="AR524" s="96" t="s">
        <v>1</v>
      </c>
      <c r="AS524" s="96" t="s">
        <v>1</v>
      </c>
      <c r="AT524" s="96" t="s">
        <v>1</v>
      </c>
      <c r="AU524" s="96" t="s">
        <v>1</v>
      </c>
      <c r="AV524" s="96" t="s">
        <v>1</v>
      </c>
      <c r="AW524" s="96" t="s">
        <v>92</v>
      </c>
      <c r="AX524" s="98">
        <v>0</v>
      </c>
      <c r="AY524" s="98">
        <v>0</v>
      </c>
      <c r="AZ524" s="98">
        <v>0</v>
      </c>
      <c r="BA524" s="98">
        <v>0</v>
      </c>
      <c r="BB524" s="98">
        <v>0</v>
      </c>
      <c r="BC524" s="98">
        <v>0</v>
      </c>
      <c r="BD524" s="98">
        <v>0</v>
      </c>
      <c r="BE524" s="98">
        <v>0</v>
      </c>
      <c r="BF524" s="98">
        <v>0</v>
      </c>
      <c r="BG524" s="98">
        <v>0</v>
      </c>
      <c r="BH524" s="98">
        <v>0</v>
      </c>
      <c r="BI524" s="98" cm="1">
        <f t="array" ref="BI524">SUM(IF('HABILITADOS Y RECHAZADOS LOTE 1'!$AX524:$BH524&lt;&gt;"", 'HABILITADOS Y RECHAZADOS LOTE 1'!$AX524:$BH524, 0))</f>
        <v>0</v>
      </c>
      <c r="BJ524" s="98" t="s">
        <v>166</v>
      </c>
      <c r="BK524" s="98" t="s">
        <v>85</v>
      </c>
      <c r="BL524" s="63" t="s">
        <v>85</v>
      </c>
    </row>
    <row r="525" spans="1:64" s="52" customFormat="1" ht="114" hidden="1" customHeight="1">
      <c r="A525" s="93">
        <v>1523</v>
      </c>
      <c r="B525" s="143" t="s">
        <v>2373</v>
      </c>
      <c r="C525" s="124" t="s">
        <v>2374</v>
      </c>
      <c r="D525" s="125" t="s">
        <v>89</v>
      </c>
      <c r="E525" s="126" t="s">
        <v>2375</v>
      </c>
      <c r="F525" s="127" t="s">
        <v>77</v>
      </c>
      <c r="G525" s="127" t="s">
        <v>77</v>
      </c>
      <c r="H525" s="128" t="s">
        <v>79</v>
      </c>
      <c r="I525" s="129" t="s">
        <v>2376</v>
      </c>
      <c r="J525" s="64" t="s">
        <v>2375</v>
      </c>
      <c r="K525" s="129" t="s">
        <v>2377</v>
      </c>
      <c r="L525" s="64"/>
      <c r="M525" s="64" t="s">
        <v>2</v>
      </c>
      <c r="N525" s="130" t="s">
        <v>91</v>
      </c>
      <c r="O525" s="64" t="s">
        <v>85</v>
      </c>
      <c r="P525" s="129" t="str" cm="1">
        <f t="array" ref="P525">_xlfn.TEXTJOIN(", ", TRUE, IF('HABILITADOS Y RECHAZADOS LOTE 1'!$Q525:$AN525="SI", 'HABILITADOS Y RECHAZADOS LOTE 1'!$Q$2:$AN$2, ""))</f>
        <v>Cereales y derivados</v>
      </c>
      <c r="Q525" s="96" t="s">
        <v>1</v>
      </c>
      <c r="R525" s="96" t="s">
        <v>1</v>
      </c>
      <c r="S525" s="96" t="s">
        <v>1</v>
      </c>
      <c r="T525" s="96" t="s">
        <v>1</v>
      </c>
      <c r="U525" s="96" t="s">
        <v>2</v>
      </c>
      <c r="V525" s="96" t="s">
        <v>1</v>
      </c>
      <c r="W525" s="96" t="s">
        <v>1</v>
      </c>
      <c r="X525" s="96" t="s">
        <v>1</v>
      </c>
      <c r="Y525" s="96" t="s">
        <v>1</v>
      </c>
      <c r="Z525" s="96" t="s">
        <v>1</v>
      </c>
      <c r="AA525" s="96" t="s">
        <v>1</v>
      </c>
      <c r="AB525" s="96" t="s">
        <v>1</v>
      </c>
      <c r="AC525" s="96" t="s">
        <v>1</v>
      </c>
      <c r="AD525" s="96" t="s">
        <v>1</v>
      </c>
      <c r="AE525" s="96" t="s">
        <v>1</v>
      </c>
      <c r="AF525" s="96" t="s">
        <v>1</v>
      </c>
      <c r="AG525" s="96" t="s">
        <v>1</v>
      </c>
      <c r="AH525" s="96" t="s">
        <v>1</v>
      </c>
      <c r="AI525" s="96" t="s">
        <v>1</v>
      </c>
      <c r="AJ525" s="96" t="s">
        <v>1</v>
      </c>
      <c r="AK525" s="96" t="s">
        <v>1</v>
      </c>
      <c r="AL525" s="96" t="s">
        <v>1</v>
      </c>
      <c r="AM525" s="96" t="s">
        <v>1</v>
      </c>
      <c r="AN525" s="96" t="s">
        <v>1</v>
      </c>
      <c r="AO525" s="96" t="s">
        <v>1</v>
      </c>
      <c r="AP525" s="96" t="s">
        <v>1</v>
      </c>
      <c r="AQ525" s="96" t="s">
        <v>1</v>
      </c>
      <c r="AR525" s="96" t="s">
        <v>1</v>
      </c>
      <c r="AS525" s="96" t="s">
        <v>1</v>
      </c>
      <c r="AT525" s="96" t="s">
        <v>1</v>
      </c>
      <c r="AU525" s="96" t="s">
        <v>1</v>
      </c>
      <c r="AV525" s="96" t="s">
        <v>1</v>
      </c>
      <c r="AW525" s="96" t="s">
        <v>99</v>
      </c>
      <c r="AX525" s="98">
        <v>10</v>
      </c>
      <c r="AY525" s="98">
        <v>6</v>
      </c>
      <c r="AZ525" s="98">
        <v>6</v>
      </c>
      <c r="BA525" s="98">
        <v>0</v>
      </c>
      <c r="BB525" s="98">
        <v>0</v>
      </c>
      <c r="BC525" s="98">
        <v>0</v>
      </c>
      <c r="BD525" s="98">
        <v>0</v>
      </c>
      <c r="BE525" s="98">
        <v>0</v>
      </c>
      <c r="BF525" s="98">
        <v>0</v>
      </c>
      <c r="BG525" s="98">
        <v>0.25</v>
      </c>
      <c r="BH525" s="98">
        <v>0</v>
      </c>
      <c r="BI525" s="98" cm="1">
        <f t="array" ref="BI525">SUM(IF('HABILITADOS Y RECHAZADOS LOTE 1'!$AX525:$BH525&lt;&gt;"", 'HABILITADOS Y RECHAZADOS LOTE 1'!$AX525:$BH525, 0))</f>
        <v>22.25</v>
      </c>
      <c r="BJ525" s="98" t="s">
        <v>244</v>
      </c>
      <c r="BK525" s="98" t="s">
        <v>85</v>
      </c>
      <c r="BL525" s="63" t="s">
        <v>85</v>
      </c>
    </row>
    <row r="526" spans="1:64" s="52" customFormat="1" ht="57" hidden="1" customHeight="1">
      <c r="A526" s="93">
        <v>1524</v>
      </c>
      <c r="B526" s="143" t="s">
        <v>2378</v>
      </c>
      <c r="C526" s="142" t="s">
        <v>2379</v>
      </c>
      <c r="D526" s="127" t="s">
        <v>89</v>
      </c>
      <c r="E526" s="142" t="s">
        <v>2380</v>
      </c>
      <c r="F526" s="127"/>
      <c r="G526" s="127"/>
      <c r="H526" s="144" t="s">
        <v>83</v>
      </c>
      <c r="I526" s="134" t="s">
        <v>1182</v>
      </c>
      <c r="J526" s="145" t="s">
        <v>2381</v>
      </c>
      <c r="K526" s="143"/>
      <c r="L526" s="64"/>
      <c r="M526" s="64" t="s">
        <v>85</v>
      </c>
      <c r="N526" s="144" t="s">
        <v>83</v>
      </c>
      <c r="O526" s="134" t="s">
        <v>1182</v>
      </c>
      <c r="P526" s="64" t="s">
        <v>85</v>
      </c>
      <c r="Q526" s="96" t="s">
        <v>1</v>
      </c>
      <c r="R526" s="96" t="s">
        <v>1</v>
      </c>
      <c r="S526" s="96" t="s">
        <v>1</v>
      </c>
      <c r="T526" s="96" t="s">
        <v>1</v>
      </c>
      <c r="U526" s="96" t="s">
        <v>1</v>
      </c>
      <c r="V526" s="96" t="s">
        <v>1</v>
      </c>
      <c r="W526" s="96" t="s">
        <v>1</v>
      </c>
      <c r="X526" s="96" t="s">
        <v>1</v>
      </c>
      <c r="Y526" s="96" t="s">
        <v>1</v>
      </c>
      <c r="Z526" s="96" t="s">
        <v>1</v>
      </c>
      <c r="AA526" s="96" t="s">
        <v>1</v>
      </c>
      <c r="AB526" s="96" t="s">
        <v>1</v>
      </c>
      <c r="AC526" s="96" t="s">
        <v>1</v>
      </c>
      <c r="AD526" s="96" t="s">
        <v>1</v>
      </c>
      <c r="AE526" s="96" t="s">
        <v>1</v>
      </c>
      <c r="AF526" s="96" t="s">
        <v>1</v>
      </c>
      <c r="AG526" s="96" t="s">
        <v>1</v>
      </c>
      <c r="AH526" s="96" t="s">
        <v>1</v>
      </c>
      <c r="AI526" s="96" t="s">
        <v>1</v>
      </c>
      <c r="AJ526" s="96" t="s">
        <v>1</v>
      </c>
      <c r="AK526" s="96" t="s">
        <v>1</v>
      </c>
      <c r="AL526" s="96" t="s">
        <v>1</v>
      </c>
      <c r="AM526" s="96" t="s">
        <v>1</v>
      </c>
      <c r="AN526" s="96" t="s">
        <v>1</v>
      </c>
      <c r="AO526" s="96"/>
      <c r="AP526" s="96"/>
      <c r="AQ526" s="96"/>
      <c r="AR526" s="96"/>
      <c r="AS526" s="96"/>
      <c r="AT526" s="96"/>
      <c r="AU526" s="96"/>
      <c r="AV526" s="96"/>
      <c r="AW526" s="96" t="s">
        <v>650</v>
      </c>
      <c r="AX526" s="98"/>
      <c r="AY526" s="98"/>
      <c r="AZ526" s="98"/>
      <c r="BA526" s="98"/>
      <c r="BB526" s="98"/>
      <c r="BC526" s="98"/>
      <c r="BD526" s="98"/>
      <c r="BE526" s="98"/>
      <c r="BF526" s="98"/>
      <c r="BG526" s="98"/>
      <c r="BH526" s="98"/>
      <c r="BI526" s="98" cm="1">
        <f t="array" ref="BI526">SUM(IF('HABILITADOS Y RECHAZADOS LOTE 1'!$AX526:$BH526&lt;&gt;"", 'HABILITADOS Y RECHAZADOS LOTE 1'!$AX526:$BH526, 0))</f>
        <v>0</v>
      </c>
      <c r="BJ526" s="98" t="s">
        <v>784</v>
      </c>
      <c r="BK526" s="98" t="s">
        <v>85</v>
      </c>
      <c r="BL526" s="63" t="s">
        <v>85</v>
      </c>
    </row>
    <row r="527" spans="1:64" ht="28.5" hidden="1" customHeight="1">
      <c r="A527" s="105">
        <v>1525</v>
      </c>
      <c r="B527" s="123" t="s">
        <v>1214</v>
      </c>
      <c r="C527" s="124" t="s">
        <v>2382</v>
      </c>
      <c r="D527" s="125" t="s">
        <v>1241</v>
      </c>
      <c r="E527" s="126" t="s">
        <v>2383</v>
      </c>
      <c r="F527" s="136"/>
      <c r="G527" s="136"/>
      <c r="H527" s="144" t="s">
        <v>83</v>
      </c>
      <c r="I527" s="134" t="s">
        <v>2069</v>
      </c>
      <c r="J527" s="125" t="s">
        <v>2383</v>
      </c>
      <c r="K527" s="141"/>
      <c r="L527" s="125" t="s">
        <v>1</v>
      </c>
      <c r="M527" s="125" t="s">
        <v>85</v>
      </c>
      <c r="N527" s="144" t="s">
        <v>83</v>
      </c>
      <c r="O527" s="134" t="s">
        <v>2069</v>
      </c>
      <c r="P527" s="125" t="s">
        <v>85</v>
      </c>
      <c r="Q527" s="94" t="s">
        <v>1</v>
      </c>
      <c r="R527" s="94" t="s">
        <v>1</v>
      </c>
      <c r="S527" s="94" t="s">
        <v>1</v>
      </c>
      <c r="T527" s="94" t="s">
        <v>1</v>
      </c>
      <c r="U527" s="94" t="s">
        <v>1</v>
      </c>
      <c r="V527" s="94" t="s">
        <v>1</v>
      </c>
      <c r="W527" s="94" t="s">
        <v>1</v>
      </c>
      <c r="X527" s="94" t="s">
        <v>1</v>
      </c>
      <c r="Y527" s="94" t="s">
        <v>1</v>
      </c>
      <c r="Z527" s="94" t="s">
        <v>1</v>
      </c>
      <c r="AA527" s="94" t="s">
        <v>1</v>
      </c>
      <c r="AB527" s="94" t="s">
        <v>1</v>
      </c>
      <c r="AC527" s="94" t="s">
        <v>1</v>
      </c>
      <c r="AD527" s="94" t="s">
        <v>1</v>
      </c>
      <c r="AE527" s="94" t="s">
        <v>1</v>
      </c>
      <c r="AF527" s="94" t="s">
        <v>1</v>
      </c>
      <c r="AG527" s="94" t="s">
        <v>1</v>
      </c>
      <c r="AH527" s="94" t="s">
        <v>1</v>
      </c>
      <c r="AI527" s="94" t="s">
        <v>1</v>
      </c>
      <c r="AJ527" s="94" t="s">
        <v>1</v>
      </c>
      <c r="AK527" s="94" t="s">
        <v>1</v>
      </c>
      <c r="AL527" s="94" t="s">
        <v>1</v>
      </c>
      <c r="AM527" s="94" t="s">
        <v>1</v>
      </c>
      <c r="AN527" s="94" t="s">
        <v>1</v>
      </c>
      <c r="AO527" s="94"/>
      <c r="AP527" s="94"/>
      <c r="AQ527" s="94"/>
      <c r="AR527" s="94"/>
      <c r="AS527" s="94"/>
      <c r="AT527" s="94"/>
      <c r="AU527" s="94"/>
      <c r="AV527" s="94"/>
      <c r="AW527" s="94" t="s">
        <v>650</v>
      </c>
      <c r="AX527" s="107"/>
      <c r="AY527" s="107"/>
      <c r="AZ527" s="107"/>
      <c r="BA527" s="107"/>
      <c r="BB527" s="107"/>
      <c r="BC527" s="107"/>
      <c r="BD527" s="107"/>
      <c r="BE527" s="107"/>
      <c r="BF527" s="107"/>
      <c r="BG527" s="107"/>
      <c r="BH527" s="107"/>
      <c r="BI527" s="107" cm="1">
        <f t="array" ref="BI527">SUM(IF('HABILITADOS Y RECHAZADOS LOTE 1'!$AX527:$BH527&lt;&gt;"", 'HABILITADOS Y RECHAZADOS LOTE 1'!$AX527:$BH527, 0))</f>
        <v>0</v>
      </c>
      <c r="BJ527" s="107" t="s">
        <v>784</v>
      </c>
      <c r="BK527" s="107" t="s">
        <v>85</v>
      </c>
      <c r="BL527" s="63" t="s">
        <v>85</v>
      </c>
    </row>
    <row r="528" spans="1:64" s="52" customFormat="1" ht="57" hidden="1" customHeight="1">
      <c r="A528" s="93">
        <v>1526</v>
      </c>
      <c r="B528" s="143" t="s">
        <v>1374</v>
      </c>
      <c r="C528" s="124" t="s">
        <v>2384</v>
      </c>
      <c r="D528" s="125" t="s">
        <v>224</v>
      </c>
      <c r="E528" s="126" t="s">
        <v>2385</v>
      </c>
      <c r="F528" s="127" t="s">
        <v>77</v>
      </c>
      <c r="G528" s="127" t="s">
        <v>78</v>
      </c>
      <c r="H528" s="128" t="s">
        <v>79</v>
      </c>
      <c r="I528" s="129" t="s">
        <v>97</v>
      </c>
      <c r="J528" s="64" t="s">
        <v>2385</v>
      </c>
      <c r="K528" s="129" t="s">
        <v>2386</v>
      </c>
      <c r="L528" s="64" t="s">
        <v>1</v>
      </c>
      <c r="M528" s="64" t="s">
        <v>146</v>
      </c>
      <c r="N528" s="130" t="s">
        <v>83</v>
      </c>
      <c r="O528" s="129" t="s">
        <v>2387</v>
      </c>
      <c r="P528" s="64" t="s">
        <v>85</v>
      </c>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8"/>
      <c r="AY528" s="98"/>
      <c r="AZ528" s="98"/>
      <c r="BA528" s="98"/>
      <c r="BB528" s="98"/>
      <c r="BC528" s="98"/>
      <c r="BD528" s="98"/>
      <c r="BE528" s="98"/>
      <c r="BF528" s="98"/>
      <c r="BG528" s="98"/>
      <c r="BH528" s="98"/>
      <c r="BI528" s="98" cm="1">
        <f t="array" ref="BI528">SUM(IF('HABILITADOS Y RECHAZADOS LOTE 1'!$AX528:$BH528&lt;&gt;"", 'HABILITADOS Y RECHAZADOS LOTE 1'!$AX528:$BH528, 0))</f>
        <v>0</v>
      </c>
      <c r="BJ528" s="98" t="s">
        <v>294</v>
      </c>
      <c r="BK528" s="98" t="s">
        <v>85</v>
      </c>
      <c r="BL528" s="63" t="s">
        <v>85</v>
      </c>
    </row>
    <row r="529" spans="1:64" s="52" customFormat="1" ht="71.25" hidden="1" customHeight="1">
      <c r="A529" s="93">
        <v>1527</v>
      </c>
      <c r="B529" s="143" t="s">
        <v>1374</v>
      </c>
      <c r="C529" s="124" t="s">
        <v>2388</v>
      </c>
      <c r="D529" s="125" t="s">
        <v>89</v>
      </c>
      <c r="E529" s="126" t="s">
        <v>2389</v>
      </c>
      <c r="F529" s="127" t="s">
        <v>78</v>
      </c>
      <c r="G529" s="127" t="s">
        <v>78</v>
      </c>
      <c r="H529" s="128" t="s">
        <v>91</v>
      </c>
      <c r="I529" s="129"/>
      <c r="J529" s="64" t="s">
        <v>2389</v>
      </c>
      <c r="K529" s="129"/>
      <c r="L529" s="64"/>
      <c r="M529" s="64" t="s">
        <v>85</v>
      </c>
      <c r="N529" s="128" t="s">
        <v>91</v>
      </c>
      <c r="O529" s="64" t="s">
        <v>85</v>
      </c>
      <c r="P529" s="129" t="str" cm="1">
        <f t="array" ref="P529">_xlfn.TEXTJOIN(", ", TRUE, IF('HABILITADOS Y RECHAZADOS LOTE 1'!$Q529:$AN529="SI",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29" s="96"/>
      <c r="R529" s="96" t="s">
        <v>2</v>
      </c>
      <c r="S529" s="96" t="s">
        <v>2</v>
      </c>
      <c r="T529" s="96" t="s">
        <v>2</v>
      </c>
      <c r="U529" s="96" t="s">
        <v>2</v>
      </c>
      <c r="V529" s="96" t="s">
        <v>2</v>
      </c>
      <c r="W529" s="96" t="s">
        <v>2</v>
      </c>
      <c r="X529" s="96" t="s">
        <v>2</v>
      </c>
      <c r="Y529" s="96" t="s">
        <v>2</v>
      </c>
      <c r="Z529" s="96" t="s">
        <v>2</v>
      </c>
      <c r="AA529" s="96" t="s">
        <v>2</v>
      </c>
      <c r="AB529" s="96" t="s">
        <v>2</v>
      </c>
      <c r="AC529" s="96"/>
      <c r="AD529" s="96" t="s">
        <v>2</v>
      </c>
      <c r="AE529" s="96" t="s">
        <v>2</v>
      </c>
      <c r="AF529" s="96" t="s">
        <v>2</v>
      </c>
      <c r="AG529" s="96" t="s">
        <v>2</v>
      </c>
      <c r="AH529" s="96" t="s">
        <v>2</v>
      </c>
      <c r="AI529" s="96" t="s">
        <v>2</v>
      </c>
      <c r="AJ529" s="96" t="s">
        <v>2</v>
      </c>
      <c r="AK529" s="96" t="s">
        <v>2</v>
      </c>
      <c r="AL529" s="96" t="s">
        <v>2</v>
      </c>
      <c r="AM529" s="96" t="s">
        <v>2</v>
      </c>
      <c r="AN529" s="96" t="s">
        <v>2</v>
      </c>
      <c r="AO529" s="96" t="s">
        <v>2</v>
      </c>
      <c r="AP529" s="96" t="s">
        <v>1</v>
      </c>
      <c r="AQ529" s="96" t="s">
        <v>1</v>
      </c>
      <c r="AR529" s="96" t="s">
        <v>1</v>
      </c>
      <c r="AS529" s="96" t="s">
        <v>1</v>
      </c>
      <c r="AT529" s="96" t="s">
        <v>1</v>
      </c>
      <c r="AU529" s="96" t="s">
        <v>2</v>
      </c>
      <c r="AV529" s="96" t="s">
        <v>1</v>
      </c>
      <c r="AW529" s="96" t="s">
        <v>92</v>
      </c>
      <c r="AX529" s="98">
        <v>0</v>
      </c>
      <c r="AY529" s="98">
        <v>0</v>
      </c>
      <c r="AZ529" s="98">
        <v>0</v>
      </c>
      <c r="BA529" s="98">
        <v>0</v>
      </c>
      <c r="BB529" s="98">
        <v>0</v>
      </c>
      <c r="BC529" s="98">
        <v>0</v>
      </c>
      <c r="BD529" s="98">
        <v>0</v>
      </c>
      <c r="BE529" s="98">
        <v>0</v>
      </c>
      <c r="BF529" s="98">
        <v>0</v>
      </c>
      <c r="BG529" s="98">
        <v>0.25</v>
      </c>
      <c r="BH529" s="98">
        <v>0</v>
      </c>
      <c r="BI529" s="98" cm="1">
        <f t="array" ref="BI529">SUM(IF('HABILITADOS Y RECHAZADOS LOTE 1'!$AX529:$BH529&lt;&gt;"", 'HABILITADOS Y RECHAZADOS LOTE 1'!$AX529:$BH529, 0))</f>
        <v>0.25</v>
      </c>
      <c r="BJ529" s="98" t="s">
        <v>166</v>
      </c>
      <c r="BK529" s="98" t="s">
        <v>85</v>
      </c>
      <c r="BL529" s="63" t="s">
        <v>85</v>
      </c>
    </row>
    <row r="530" spans="1:64" s="52" customFormat="1" ht="142.5" hidden="1" customHeight="1">
      <c r="A530" s="93">
        <v>1528</v>
      </c>
      <c r="B530" s="143" t="s">
        <v>2390</v>
      </c>
      <c r="C530" s="124" t="s">
        <v>2391</v>
      </c>
      <c r="D530" s="125" t="s">
        <v>224</v>
      </c>
      <c r="E530" s="126" t="s">
        <v>2392</v>
      </c>
      <c r="F530" s="127" t="s">
        <v>77</v>
      </c>
      <c r="G530" s="127" t="s">
        <v>78</v>
      </c>
      <c r="H530" s="128" t="s">
        <v>79</v>
      </c>
      <c r="I530" s="129" t="s">
        <v>467</v>
      </c>
      <c r="J530" s="64" t="s">
        <v>2392</v>
      </c>
      <c r="K530" s="129" t="s">
        <v>2393</v>
      </c>
      <c r="L530" s="64" t="s">
        <v>1</v>
      </c>
      <c r="M530" s="64" t="s">
        <v>2</v>
      </c>
      <c r="N530" s="130" t="s">
        <v>91</v>
      </c>
      <c r="O530" s="64" t="s">
        <v>85</v>
      </c>
      <c r="P530" s="129" t="str" cm="1">
        <f t="array" ref="P530">_xlfn.TEXTJOIN(", ", TRUE, IF('HABILITADOS Y RECHAZADOS LOTE 1'!$Q530:$AN530="SI",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30" s="96" t="s">
        <v>1</v>
      </c>
      <c r="R530" s="96" t="s">
        <v>2</v>
      </c>
      <c r="S530" s="96" t="s">
        <v>2</v>
      </c>
      <c r="T530" s="96" t="s">
        <v>2</v>
      </c>
      <c r="U530" s="96" t="s">
        <v>2</v>
      </c>
      <c r="V530" s="96" t="s">
        <v>2</v>
      </c>
      <c r="W530" s="96" t="s">
        <v>2</v>
      </c>
      <c r="X530" s="96" t="s">
        <v>2</v>
      </c>
      <c r="Y530" s="96" t="s">
        <v>2</v>
      </c>
      <c r="Z530" s="96" t="s">
        <v>2</v>
      </c>
      <c r="AA530" s="96" t="s">
        <v>2</v>
      </c>
      <c r="AB530" s="96" t="s">
        <v>2</v>
      </c>
      <c r="AC530" s="96" t="s">
        <v>1</v>
      </c>
      <c r="AD530" s="96" t="s">
        <v>2</v>
      </c>
      <c r="AE530" s="96" t="s">
        <v>2</v>
      </c>
      <c r="AF530" s="96" t="s">
        <v>2</v>
      </c>
      <c r="AG530" s="96" t="s">
        <v>2</v>
      </c>
      <c r="AH530" s="96" t="s">
        <v>2</v>
      </c>
      <c r="AI530" s="96" t="s">
        <v>2</v>
      </c>
      <c r="AJ530" s="96" t="s">
        <v>2</v>
      </c>
      <c r="AK530" s="96" t="s">
        <v>2</v>
      </c>
      <c r="AL530" s="96" t="s">
        <v>2</v>
      </c>
      <c r="AM530" s="96" t="s">
        <v>2</v>
      </c>
      <c r="AN530" s="96" t="s">
        <v>2</v>
      </c>
      <c r="AO530" s="96" t="s">
        <v>1</v>
      </c>
      <c r="AP530" s="96" t="s">
        <v>1</v>
      </c>
      <c r="AQ530" s="96" t="s">
        <v>1</v>
      </c>
      <c r="AR530" s="96" t="s">
        <v>1</v>
      </c>
      <c r="AS530" s="96" t="s">
        <v>1</v>
      </c>
      <c r="AT530" s="96" t="s">
        <v>1</v>
      </c>
      <c r="AU530" s="96" t="s">
        <v>1</v>
      </c>
      <c r="AV530" s="96" t="s">
        <v>1</v>
      </c>
      <c r="AW530" s="96" t="s">
        <v>92</v>
      </c>
      <c r="AX530" s="98">
        <v>0</v>
      </c>
      <c r="AY530" s="98">
        <v>0</v>
      </c>
      <c r="AZ530" s="98">
        <v>0</v>
      </c>
      <c r="BA530" s="98">
        <v>0</v>
      </c>
      <c r="BB530" s="98">
        <v>0</v>
      </c>
      <c r="BC530" s="98">
        <v>0</v>
      </c>
      <c r="BD530" s="98">
        <v>0</v>
      </c>
      <c r="BE530" s="98">
        <v>0</v>
      </c>
      <c r="BF530" s="98">
        <v>0</v>
      </c>
      <c r="BG530" s="98">
        <v>0</v>
      </c>
      <c r="BH530" s="98">
        <v>0</v>
      </c>
      <c r="BI530" s="98" cm="1">
        <f t="array" ref="BI530">SUM(IF('HABILITADOS Y RECHAZADOS LOTE 1'!$AX530:$BH530&lt;&gt;"", 'HABILITADOS Y RECHAZADOS LOTE 1'!$AX530:$BH530, 0))</f>
        <v>0</v>
      </c>
      <c r="BJ530" s="98" t="s">
        <v>166</v>
      </c>
      <c r="BK530" s="98" t="s">
        <v>85</v>
      </c>
      <c r="BL530" s="63" t="s">
        <v>85</v>
      </c>
    </row>
    <row r="531" spans="1:64" s="52" customFormat="1" ht="71.25" hidden="1" customHeight="1">
      <c r="A531" s="93">
        <v>1529</v>
      </c>
      <c r="B531" s="139" t="s">
        <v>1195</v>
      </c>
      <c r="C531" s="142" t="s">
        <v>2394</v>
      </c>
      <c r="D531" s="127" t="s">
        <v>2395</v>
      </c>
      <c r="E531" s="142" t="s">
        <v>2396</v>
      </c>
      <c r="F531" s="127"/>
      <c r="G531" s="127"/>
      <c r="H531" s="144" t="s">
        <v>83</v>
      </c>
      <c r="I531" s="134" t="s">
        <v>1182</v>
      </c>
      <c r="J531" s="133" t="s">
        <v>2396</v>
      </c>
      <c r="K531" s="143"/>
      <c r="L531" s="64"/>
      <c r="M531" s="64" t="s">
        <v>85</v>
      </c>
      <c r="N531" s="144" t="s">
        <v>83</v>
      </c>
      <c r="O531" s="134" t="s">
        <v>1182</v>
      </c>
      <c r="P531" s="64" t="s">
        <v>85</v>
      </c>
      <c r="Q531" s="96" t="s">
        <v>1</v>
      </c>
      <c r="R531" s="96" t="s">
        <v>1</v>
      </c>
      <c r="S531" s="96" t="s">
        <v>1</v>
      </c>
      <c r="T531" s="96" t="s">
        <v>1</v>
      </c>
      <c r="U531" s="96" t="s">
        <v>1</v>
      </c>
      <c r="V531" s="96" t="s">
        <v>1</v>
      </c>
      <c r="W531" s="96" t="s">
        <v>1</v>
      </c>
      <c r="X531" s="96" t="s">
        <v>1</v>
      </c>
      <c r="Y531" s="96" t="s">
        <v>1</v>
      </c>
      <c r="Z531" s="96" t="s">
        <v>1</v>
      </c>
      <c r="AA531" s="96" t="s">
        <v>1</v>
      </c>
      <c r="AB531" s="96" t="s">
        <v>1</v>
      </c>
      <c r="AC531" s="96" t="s">
        <v>1</v>
      </c>
      <c r="AD531" s="96" t="s">
        <v>1</v>
      </c>
      <c r="AE531" s="96" t="s">
        <v>1</v>
      </c>
      <c r="AF531" s="96" t="s">
        <v>1</v>
      </c>
      <c r="AG531" s="96" t="s">
        <v>1</v>
      </c>
      <c r="AH531" s="96" t="s">
        <v>1</v>
      </c>
      <c r="AI531" s="96" t="s">
        <v>1</v>
      </c>
      <c r="AJ531" s="96" t="s">
        <v>1</v>
      </c>
      <c r="AK531" s="96" t="s">
        <v>1</v>
      </c>
      <c r="AL531" s="96" t="s">
        <v>1</v>
      </c>
      <c r="AM531" s="96" t="s">
        <v>1</v>
      </c>
      <c r="AN531" s="96" t="s">
        <v>1</v>
      </c>
      <c r="AO531" s="96"/>
      <c r="AP531" s="96"/>
      <c r="AQ531" s="96"/>
      <c r="AR531" s="96"/>
      <c r="AS531" s="96"/>
      <c r="AT531" s="96"/>
      <c r="AU531" s="96"/>
      <c r="AV531" s="96"/>
      <c r="AW531" s="96" t="s">
        <v>650</v>
      </c>
      <c r="AX531" s="98"/>
      <c r="AY531" s="98"/>
      <c r="AZ531" s="98"/>
      <c r="BA531" s="98"/>
      <c r="BB531" s="98"/>
      <c r="BC531" s="98"/>
      <c r="BD531" s="98"/>
      <c r="BE531" s="98"/>
      <c r="BF531" s="98"/>
      <c r="BG531" s="98"/>
      <c r="BH531" s="98"/>
      <c r="BI531" s="98" cm="1">
        <f t="array" ref="BI531">SUM(IF('HABILITADOS Y RECHAZADOS LOTE 1'!$AX531:$BH531&lt;&gt;"", 'HABILITADOS Y RECHAZADOS LOTE 1'!$AX531:$BH531, 0))</f>
        <v>0</v>
      </c>
      <c r="BJ531" s="98" t="s">
        <v>784</v>
      </c>
      <c r="BK531" s="98" t="s">
        <v>85</v>
      </c>
      <c r="BL531" s="63" t="s">
        <v>85</v>
      </c>
    </row>
    <row r="532" spans="1:64" s="52" customFormat="1" ht="173.25" hidden="1" customHeight="1">
      <c r="A532" s="93">
        <v>1530</v>
      </c>
      <c r="B532" s="143" t="s">
        <v>2397</v>
      </c>
      <c r="C532" s="142" t="s">
        <v>2398</v>
      </c>
      <c r="D532" s="127" t="s">
        <v>2395</v>
      </c>
      <c r="E532" s="142">
        <v>1130631902</v>
      </c>
      <c r="F532" s="127"/>
      <c r="G532" s="127"/>
      <c r="H532" s="144" t="s">
        <v>83</v>
      </c>
      <c r="I532" s="134" t="s">
        <v>1182</v>
      </c>
      <c r="J532" s="145" t="s">
        <v>2399</v>
      </c>
      <c r="K532" s="143"/>
      <c r="L532" s="64"/>
      <c r="M532" s="64" t="s">
        <v>85</v>
      </c>
      <c r="N532" s="144" t="s">
        <v>83</v>
      </c>
      <c r="O532" s="134" t="s">
        <v>1182</v>
      </c>
      <c r="P532" s="64" t="s">
        <v>85</v>
      </c>
      <c r="Q532" s="96" t="s">
        <v>1</v>
      </c>
      <c r="R532" s="96" t="s">
        <v>1</v>
      </c>
      <c r="S532" s="96" t="s">
        <v>1</v>
      </c>
      <c r="T532" s="96" t="s">
        <v>1</v>
      </c>
      <c r="U532" s="96" t="s">
        <v>1</v>
      </c>
      <c r="V532" s="96" t="s">
        <v>1</v>
      </c>
      <c r="W532" s="96" t="s">
        <v>1</v>
      </c>
      <c r="X532" s="96" t="s">
        <v>1</v>
      </c>
      <c r="Y532" s="96" t="s">
        <v>1</v>
      </c>
      <c r="Z532" s="96" t="s">
        <v>1</v>
      </c>
      <c r="AA532" s="96" t="s">
        <v>1</v>
      </c>
      <c r="AB532" s="96" t="s">
        <v>1</v>
      </c>
      <c r="AC532" s="96" t="s">
        <v>1</v>
      </c>
      <c r="AD532" s="96" t="s">
        <v>1</v>
      </c>
      <c r="AE532" s="96" t="s">
        <v>1</v>
      </c>
      <c r="AF532" s="96" t="s">
        <v>1</v>
      </c>
      <c r="AG532" s="96" t="s">
        <v>1</v>
      </c>
      <c r="AH532" s="96" t="s">
        <v>1</v>
      </c>
      <c r="AI532" s="96" t="s">
        <v>1</v>
      </c>
      <c r="AJ532" s="96" t="s">
        <v>1</v>
      </c>
      <c r="AK532" s="96" t="s">
        <v>1</v>
      </c>
      <c r="AL532" s="96" t="s">
        <v>1</v>
      </c>
      <c r="AM532" s="96" t="s">
        <v>1</v>
      </c>
      <c r="AN532" s="96" t="s">
        <v>1</v>
      </c>
      <c r="AO532" s="96"/>
      <c r="AP532" s="96"/>
      <c r="AQ532" s="96"/>
      <c r="AR532" s="96"/>
      <c r="AS532" s="96"/>
      <c r="AT532" s="96"/>
      <c r="AU532" s="96"/>
      <c r="AV532" s="96"/>
      <c r="AW532" s="96" t="s">
        <v>650</v>
      </c>
      <c r="AX532" s="98"/>
      <c r="AY532" s="98"/>
      <c r="AZ532" s="98"/>
      <c r="BA532" s="98"/>
      <c r="BB532" s="98"/>
      <c r="BC532" s="98"/>
      <c r="BD532" s="98"/>
      <c r="BE532" s="98"/>
      <c r="BF532" s="98"/>
      <c r="BG532" s="98"/>
      <c r="BH532" s="98"/>
      <c r="BI532" s="98" cm="1">
        <f t="array" ref="BI532">SUM(IF('HABILITADOS Y RECHAZADOS LOTE 1'!$AX532:$BH532&lt;&gt;"", 'HABILITADOS Y RECHAZADOS LOTE 1'!$AX532:$BH532, 0))</f>
        <v>0</v>
      </c>
      <c r="BJ532" s="98" t="s">
        <v>535</v>
      </c>
      <c r="BK532" s="98" t="s">
        <v>85</v>
      </c>
      <c r="BL532" s="63" t="s">
        <v>85</v>
      </c>
    </row>
    <row r="533" spans="1:64" ht="28.5" hidden="1" customHeight="1">
      <c r="A533" s="105">
        <v>1531</v>
      </c>
      <c r="B533" s="123" t="s">
        <v>1214</v>
      </c>
      <c r="C533" s="124" t="s">
        <v>2400</v>
      </c>
      <c r="D533" s="132" t="s">
        <v>89</v>
      </c>
      <c r="E533" s="124" t="s">
        <v>2401</v>
      </c>
      <c r="F533" s="127"/>
      <c r="G533" s="127"/>
      <c r="H533" s="144" t="s">
        <v>83</v>
      </c>
      <c r="I533" s="134" t="s">
        <v>1182</v>
      </c>
      <c r="J533" s="146" t="s">
        <v>2402</v>
      </c>
      <c r="K533" s="123"/>
      <c r="L533" s="125"/>
      <c r="M533" s="125" t="s">
        <v>85</v>
      </c>
      <c r="N533" s="144" t="s">
        <v>83</v>
      </c>
      <c r="O533" s="134" t="s">
        <v>1182</v>
      </c>
      <c r="P533" s="125" t="s">
        <v>85</v>
      </c>
      <c r="Q533" s="94" t="s">
        <v>1</v>
      </c>
      <c r="R533" s="94" t="s">
        <v>1</v>
      </c>
      <c r="S533" s="94" t="s">
        <v>1</v>
      </c>
      <c r="T533" s="94" t="s">
        <v>1</v>
      </c>
      <c r="U533" s="94" t="s">
        <v>1</v>
      </c>
      <c r="V533" s="94" t="s">
        <v>1</v>
      </c>
      <c r="W533" s="94" t="s">
        <v>1</v>
      </c>
      <c r="X533" s="94" t="s">
        <v>1</v>
      </c>
      <c r="Y533" s="94" t="s">
        <v>1</v>
      </c>
      <c r="Z533" s="94" t="s">
        <v>1</v>
      </c>
      <c r="AA533" s="94" t="s">
        <v>1</v>
      </c>
      <c r="AB533" s="94" t="s">
        <v>1</v>
      </c>
      <c r="AC533" s="94" t="s">
        <v>1</v>
      </c>
      <c r="AD533" s="94" t="s">
        <v>1</v>
      </c>
      <c r="AE533" s="94" t="s">
        <v>1</v>
      </c>
      <c r="AF533" s="94" t="s">
        <v>1</v>
      </c>
      <c r="AG533" s="94" t="s">
        <v>1</v>
      </c>
      <c r="AH533" s="94" t="s">
        <v>1</v>
      </c>
      <c r="AI533" s="94" t="s">
        <v>1</v>
      </c>
      <c r="AJ533" s="94" t="s">
        <v>1</v>
      </c>
      <c r="AK533" s="94" t="s">
        <v>1</v>
      </c>
      <c r="AL533" s="94" t="s">
        <v>1</v>
      </c>
      <c r="AM533" s="94" t="s">
        <v>1</v>
      </c>
      <c r="AN533" s="94" t="s">
        <v>1</v>
      </c>
      <c r="AO533" s="94"/>
      <c r="AP533" s="94"/>
      <c r="AQ533" s="94"/>
      <c r="AR533" s="94"/>
      <c r="AS533" s="94"/>
      <c r="AT533" s="94"/>
      <c r="AU533" s="94"/>
      <c r="AV533" s="94"/>
      <c r="AW533" s="94" t="s">
        <v>650</v>
      </c>
      <c r="AX533" s="107"/>
      <c r="AY533" s="107"/>
      <c r="AZ533" s="107"/>
      <c r="BA533" s="107"/>
      <c r="BB533" s="107"/>
      <c r="BC533" s="107"/>
      <c r="BD533" s="107"/>
      <c r="BE533" s="107"/>
      <c r="BF533" s="107"/>
      <c r="BG533" s="107"/>
      <c r="BH533" s="107"/>
      <c r="BI533" s="107" cm="1">
        <f t="array" ref="BI533">SUM(IF('HABILITADOS Y RECHAZADOS LOTE 1'!$AX533:$BH533&lt;&gt;"", 'HABILITADOS Y RECHAZADOS LOTE 1'!$AX533:$BH533, 0))</f>
        <v>0</v>
      </c>
      <c r="BJ533" s="107" t="s">
        <v>784</v>
      </c>
      <c r="BK533" s="107" t="s">
        <v>85</v>
      </c>
      <c r="BL533" s="63" t="s">
        <v>85</v>
      </c>
    </row>
    <row r="534" spans="1:64" s="52" customFormat="1" ht="42.75" hidden="1" customHeight="1">
      <c r="A534" s="93">
        <v>1532</v>
      </c>
      <c r="B534" s="143" t="s">
        <v>2403</v>
      </c>
      <c r="C534" s="124" t="s">
        <v>2404</v>
      </c>
      <c r="D534" s="125" t="s">
        <v>224</v>
      </c>
      <c r="E534" s="126" t="s">
        <v>2405</v>
      </c>
      <c r="F534" s="127" t="s">
        <v>77</v>
      </c>
      <c r="G534" s="127" t="s">
        <v>77</v>
      </c>
      <c r="H534" s="128" t="s">
        <v>79</v>
      </c>
      <c r="I534" s="129" t="s">
        <v>2406</v>
      </c>
      <c r="J534" s="64" t="s">
        <v>2405</v>
      </c>
      <c r="K534" s="129" t="s">
        <v>2407</v>
      </c>
      <c r="L534" s="64" t="s">
        <v>1</v>
      </c>
      <c r="M534" s="64" t="s">
        <v>2</v>
      </c>
      <c r="N534" s="130" t="s">
        <v>91</v>
      </c>
      <c r="O534" s="64" t="s">
        <v>85</v>
      </c>
      <c r="P534" s="129" t="str" cm="1">
        <f t="array" ref="P534">_xlfn.TEXTJOIN(", ", TRUE, IF('HABILITADOS Y RECHAZADOS LOTE 1'!$Q534:$AN534="SI",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534" s="96" t="s">
        <v>2</v>
      </c>
      <c r="R534" s="96" t="s">
        <v>2</v>
      </c>
      <c r="S534" s="96" t="s">
        <v>2</v>
      </c>
      <c r="T534" s="96" t="s">
        <v>2</v>
      </c>
      <c r="U534" s="96" t="s">
        <v>2</v>
      </c>
      <c r="V534" s="96" t="s">
        <v>2</v>
      </c>
      <c r="W534" s="96" t="s">
        <v>2</v>
      </c>
      <c r="X534" s="96" t="s">
        <v>2</v>
      </c>
      <c r="Y534" s="96" t="s">
        <v>2</v>
      </c>
      <c r="Z534" s="96" t="s">
        <v>2</v>
      </c>
      <c r="AA534" s="96" t="s">
        <v>2</v>
      </c>
      <c r="AB534" s="96" t="s">
        <v>2</v>
      </c>
      <c r="AC534" s="96" t="s">
        <v>2</v>
      </c>
      <c r="AD534" s="96" t="s">
        <v>2</v>
      </c>
      <c r="AE534" s="96" t="s">
        <v>2</v>
      </c>
      <c r="AF534" s="96" t="s">
        <v>2</v>
      </c>
      <c r="AG534" s="96" t="s">
        <v>2</v>
      </c>
      <c r="AH534" s="96" t="s">
        <v>2</v>
      </c>
      <c r="AI534" s="96" t="s">
        <v>2</v>
      </c>
      <c r="AJ534" s="96" t="s">
        <v>2</v>
      </c>
      <c r="AK534" s="96" t="s">
        <v>2</v>
      </c>
      <c r="AL534" s="96" t="s">
        <v>2</v>
      </c>
      <c r="AM534" s="96" t="s">
        <v>2</v>
      </c>
      <c r="AN534" s="96" t="s">
        <v>2</v>
      </c>
      <c r="AO534" s="96" t="s">
        <v>1</v>
      </c>
      <c r="AP534" s="96" t="s">
        <v>1</v>
      </c>
      <c r="AQ534" s="96" t="s">
        <v>1</v>
      </c>
      <c r="AR534" s="96" t="s">
        <v>1</v>
      </c>
      <c r="AS534" s="96" t="s">
        <v>1</v>
      </c>
      <c r="AT534" s="96" t="s">
        <v>1</v>
      </c>
      <c r="AU534" s="96" t="s">
        <v>1</v>
      </c>
      <c r="AV534" s="96" t="s">
        <v>1</v>
      </c>
      <c r="AW534" s="96" t="s">
        <v>92</v>
      </c>
      <c r="AX534" s="98">
        <v>6</v>
      </c>
      <c r="AY534" s="98">
        <v>0</v>
      </c>
      <c r="AZ534" s="98">
        <v>0</v>
      </c>
      <c r="BA534" s="98">
        <v>0</v>
      </c>
      <c r="BB534" s="98">
        <v>0</v>
      </c>
      <c r="BC534" s="98">
        <v>0</v>
      </c>
      <c r="BD534" s="98">
        <v>0</v>
      </c>
      <c r="BE534" s="98">
        <v>0</v>
      </c>
      <c r="BF534" s="98">
        <v>0</v>
      </c>
      <c r="BG534" s="98">
        <v>0.25</v>
      </c>
      <c r="BH534" s="98">
        <v>0</v>
      </c>
      <c r="BI534" s="98" cm="1">
        <f t="array" ref="BI534">SUM(IF('HABILITADOS Y RECHAZADOS LOTE 1'!$AX534:$BH534&lt;&gt;"", 'HABILITADOS Y RECHAZADOS LOTE 1'!$AX534:$BH534, 0))</f>
        <v>6.25</v>
      </c>
      <c r="BJ534" s="98" t="s">
        <v>294</v>
      </c>
      <c r="BK534" s="98" t="s">
        <v>85</v>
      </c>
      <c r="BL534" s="63" t="s">
        <v>85</v>
      </c>
    </row>
    <row r="535" spans="1:64" s="52" customFormat="1" ht="28.5" hidden="1" customHeight="1">
      <c r="A535" s="93">
        <v>1533</v>
      </c>
      <c r="B535" s="143" t="s">
        <v>2297</v>
      </c>
      <c r="C535" s="142" t="s">
        <v>2408</v>
      </c>
      <c r="D535" s="127" t="s">
        <v>224</v>
      </c>
      <c r="E535" s="142" t="s">
        <v>2409</v>
      </c>
      <c r="F535" s="127"/>
      <c r="G535" s="127"/>
      <c r="H535" s="144" t="s">
        <v>83</v>
      </c>
      <c r="I535" s="134" t="s">
        <v>1182</v>
      </c>
      <c r="J535" s="145" t="s">
        <v>2409</v>
      </c>
      <c r="K535" s="143"/>
      <c r="L535" s="64"/>
      <c r="M535" s="64" t="s">
        <v>85</v>
      </c>
      <c r="N535" s="144" t="s">
        <v>83</v>
      </c>
      <c r="O535" s="134" t="s">
        <v>1182</v>
      </c>
      <c r="P535" s="64" t="s">
        <v>85</v>
      </c>
      <c r="Q535" s="96" t="s">
        <v>1</v>
      </c>
      <c r="R535" s="96" t="s">
        <v>1</v>
      </c>
      <c r="S535" s="96" t="s">
        <v>1</v>
      </c>
      <c r="T535" s="96" t="s">
        <v>1</v>
      </c>
      <c r="U535" s="96" t="s">
        <v>1</v>
      </c>
      <c r="V535" s="96" t="s">
        <v>1</v>
      </c>
      <c r="W535" s="96" t="s">
        <v>1</v>
      </c>
      <c r="X535" s="96" t="s">
        <v>1</v>
      </c>
      <c r="Y535" s="96" t="s">
        <v>1</v>
      </c>
      <c r="Z535" s="96" t="s">
        <v>1</v>
      </c>
      <c r="AA535" s="96" t="s">
        <v>1</v>
      </c>
      <c r="AB535" s="96" t="s">
        <v>1</v>
      </c>
      <c r="AC535" s="96" t="s">
        <v>1</v>
      </c>
      <c r="AD535" s="96" t="s">
        <v>1</v>
      </c>
      <c r="AE535" s="96" t="s">
        <v>1</v>
      </c>
      <c r="AF535" s="96" t="s">
        <v>1</v>
      </c>
      <c r="AG535" s="96" t="s">
        <v>1</v>
      </c>
      <c r="AH535" s="96" t="s">
        <v>1</v>
      </c>
      <c r="AI535" s="96" t="s">
        <v>1</v>
      </c>
      <c r="AJ535" s="96" t="s">
        <v>1</v>
      </c>
      <c r="AK535" s="96" t="s">
        <v>1</v>
      </c>
      <c r="AL535" s="96" t="s">
        <v>1</v>
      </c>
      <c r="AM535" s="96" t="s">
        <v>1</v>
      </c>
      <c r="AN535" s="96" t="s">
        <v>1</v>
      </c>
      <c r="AO535" s="96"/>
      <c r="AP535" s="96"/>
      <c r="AQ535" s="96"/>
      <c r="AR535" s="96"/>
      <c r="AS535" s="96"/>
      <c r="AT535" s="96"/>
      <c r="AU535" s="96"/>
      <c r="AV535" s="96"/>
      <c r="AW535" s="96"/>
      <c r="AX535" s="98"/>
      <c r="AY535" s="98"/>
      <c r="AZ535" s="98"/>
      <c r="BA535" s="98"/>
      <c r="BB535" s="98"/>
      <c r="BC535" s="98"/>
      <c r="BD535" s="98"/>
      <c r="BE535" s="98"/>
      <c r="BF535" s="98"/>
      <c r="BG535" s="98"/>
      <c r="BH535" s="98"/>
      <c r="BI535" s="98" cm="1">
        <f t="array" ref="BI535">SUM(IF('HABILITADOS Y RECHAZADOS LOTE 1'!$AX535:$BH535&lt;&gt;"", 'HABILITADOS Y RECHAZADOS LOTE 1'!$AX535:$BH535, 0))</f>
        <v>0</v>
      </c>
      <c r="BJ535" s="98" t="s">
        <v>1116</v>
      </c>
      <c r="BK535" s="98" t="s">
        <v>85</v>
      </c>
      <c r="BL535" s="63" t="s">
        <v>85</v>
      </c>
    </row>
    <row r="536" spans="1:64" s="52" customFormat="1" ht="42.75" hidden="1" customHeight="1">
      <c r="A536" s="93">
        <v>1534</v>
      </c>
      <c r="B536" s="143" t="s">
        <v>1356</v>
      </c>
      <c r="C536" s="124" t="s">
        <v>2410</v>
      </c>
      <c r="D536" s="125" t="s">
        <v>89</v>
      </c>
      <c r="E536" s="126" t="s">
        <v>2411</v>
      </c>
      <c r="F536" s="127" t="s">
        <v>78</v>
      </c>
      <c r="G536" s="127" t="s">
        <v>77</v>
      </c>
      <c r="H536" s="128" t="s">
        <v>79</v>
      </c>
      <c r="I536" s="129" t="s">
        <v>209</v>
      </c>
      <c r="J536" s="64" t="s">
        <v>2411</v>
      </c>
      <c r="K536" s="129" t="s">
        <v>2412</v>
      </c>
      <c r="L536" s="64" t="s">
        <v>1</v>
      </c>
      <c r="M536" s="64" t="s">
        <v>2</v>
      </c>
      <c r="N536" s="130" t="s">
        <v>91</v>
      </c>
      <c r="O536" s="64" t="s">
        <v>85</v>
      </c>
      <c r="P536" s="129" t="str" cm="1">
        <f t="array" ref="P536">_xlfn.TEXTJOIN(", ", TRUE, IF('HABILITADOS Y RECHAZADOS LOTE 1'!$Q536:$AN536="SI", 'HABILITADOS Y RECHAZADOS LOTE 1'!$Q$2:$AN$2, ""))</f>
        <v>Carnes Frescas (Refrigeradas o Congeladas), Derivados cárnicos, Huevos, Frutas frescas, Lácteos no fermentados, Quesos, Verduras, hortalizas y derivados</v>
      </c>
      <c r="Q536" s="96" t="s">
        <v>1</v>
      </c>
      <c r="R536" s="96" t="s">
        <v>2</v>
      </c>
      <c r="S536" s="96" t="s">
        <v>2</v>
      </c>
      <c r="T536" s="96" t="s">
        <v>2</v>
      </c>
      <c r="U536" s="96" t="s">
        <v>1</v>
      </c>
      <c r="V536" s="96" t="s">
        <v>1</v>
      </c>
      <c r="W536" s="96" t="s">
        <v>1</v>
      </c>
      <c r="X536" s="96" t="s">
        <v>1</v>
      </c>
      <c r="Y536" s="96" t="s">
        <v>1</v>
      </c>
      <c r="Z536" s="96" t="s">
        <v>1</v>
      </c>
      <c r="AA536" s="96" t="s">
        <v>2</v>
      </c>
      <c r="AB536" s="96" t="s">
        <v>1</v>
      </c>
      <c r="AC536" s="96" t="s">
        <v>1</v>
      </c>
      <c r="AD536" s="96" t="s">
        <v>1</v>
      </c>
      <c r="AE536" s="96" t="s">
        <v>1</v>
      </c>
      <c r="AF536" s="96" t="s">
        <v>1</v>
      </c>
      <c r="AG536" s="96" t="s">
        <v>2</v>
      </c>
      <c r="AH536" s="96" t="s">
        <v>1</v>
      </c>
      <c r="AI536" s="96" t="s">
        <v>2</v>
      </c>
      <c r="AJ536" s="96" t="s">
        <v>1</v>
      </c>
      <c r="AK536" s="96" t="s">
        <v>1</v>
      </c>
      <c r="AL536" s="96" t="s">
        <v>1</v>
      </c>
      <c r="AM536" s="96" t="s">
        <v>2</v>
      </c>
      <c r="AN536" s="96" t="s">
        <v>1</v>
      </c>
      <c r="AO536" s="96" t="s">
        <v>1</v>
      </c>
      <c r="AP536" s="96" t="s">
        <v>1</v>
      </c>
      <c r="AQ536" s="96" t="s">
        <v>1</v>
      </c>
      <c r="AR536" s="96" t="s">
        <v>1</v>
      </c>
      <c r="AS536" s="96" t="s">
        <v>1</v>
      </c>
      <c r="AT536" s="96" t="s">
        <v>1</v>
      </c>
      <c r="AU536" s="96" t="s">
        <v>2</v>
      </c>
      <c r="AV536" s="96" t="s">
        <v>2</v>
      </c>
      <c r="AW536" s="96" t="s">
        <v>92</v>
      </c>
      <c r="AX536" s="98">
        <v>0</v>
      </c>
      <c r="AY536" s="98">
        <v>6</v>
      </c>
      <c r="AZ536" s="98">
        <v>0</v>
      </c>
      <c r="BA536" s="98">
        <v>6</v>
      </c>
      <c r="BB536" s="98">
        <v>0</v>
      </c>
      <c r="BC536" s="98">
        <v>0</v>
      </c>
      <c r="BD536" s="98">
        <v>0</v>
      </c>
      <c r="BE536" s="98">
        <v>0</v>
      </c>
      <c r="BF536" s="98">
        <v>0</v>
      </c>
      <c r="BG536" s="98">
        <v>0</v>
      </c>
      <c r="BH536" s="98">
        <v>0</v>
      </c>
      <c r="BI536" s="98" cm="1">
        <f t="array" ref="BI536">SUM(IF('HABILITADOS Y RECHAZADOS LOTE 1'!$AX536:$BH536&lt;&gt;"", 'HABILITADOS Y RECHAZADOS LOTE 1'!$AX536:$BH536, 0))</f>
        <v>12</v>
      </c>
      <c r="BJ536" s="98" t="s">
        <v>2413</v>
      </c>
      <c r="BK536" s="98" t="s">
        <v>85</v>
      </c>
      <c r="BL536" s="63" t="s">
        <v>85</v>
      </c>
    </row>
    <row r="537" spans="1:64" s="52" customFormat="1" ht="42.75" hidden="1" customHeight="1">
      <c r="A537" s="108">
        <v>1535</v>
      </c>
      <c r="B537" s="139" t="s">
        <v>2414</v>
      </c>
      <c r="C537" s="142" t="s">
        <v>2415</v>
      </c>
      <c r="D537" s="125" t="s">
        <v>224</v>
      </c>
      <c r="E537" s="126" t="s">
        <v>2416</v>
      </c>
      <c r="F537" s="136" t="s">
        <v>77</v>
      </c>
      <c r="G537" s="136" t="s">
        <v>1176</v>
      </c>
      <c r="H537" s="128" t="s">
        <v>79</v>
      </c>
      <c r="I537" s="134" t="s">
        <v>416</v>
      </c>
      <c r="J537" s="133">
        <v>8200004779</v>
      </c>
      <c r="K537" s="134" t="s">
        <v>417</v>
      </c>
      <c r="L537" s="64"/>
      <c r="M537" s="64" t="s">
        <v>2</v>
      </c>
      <c r="N537" s="130" t="s">
        <v>91</v>
      </c>
      <c r="O537" s="64" t="s">
        <v>85</v>
      </c>
      <c r="P537" s="129" t="str" cm="1">
        <f t="array" ref="P537">_xlfn.TEXTJOIN(", ", TRUE, IF('HABILITADOS Y RECHAZADOS LOTE 1'!$Q537:$AN537="SI", 'HABILITADOS Y RECHAZADOS LOTE 1'!$Q$2:$AN$2, ""))</f>
        <v>Verduras, hortalizas y derivados</v>
      </c>
      <c r="Q537" s="96" t="s">
        <v>1</v>
      </c>
      <c r="R537" s="96" t="s">
        <v>1</v>
      </c>
      <c r="S537" s="96" t="s">
        <v>1</v>
      </c>
      <c r="T537" s="96" t="s">
        <v>1</v>
      </c>
      <c r="U537" s="96" t="s">
        <v>1</v>
      </c>
      <c r="V537" s="96" t="s">
        <v>1</v>
      </c>
      <c r="W537" s="96" t="s">
        <v>1</v>
      </c>
      <c r="X537" s="96" t="s">
        <v>1</v>
      </c>
      <c r="Y537" s="96" t="s">
        <v>1</v>
      </c>
      <c r="Z537" s="96" t="s">
        <v>1</v>
      </c>
      <c r="AA537" s="96" t="s">
        <v>1</v>
      </c>
      <c r="AB537" s="96" t="s">
        <v>1</v>
      </c>
      <c r="AC537" s="96" t="s">
        <v>1</v>
      </c>
      <c r="AD537" s="96" t="s">
        <v>1</v>
      </c>
      <c r="AE537" s="96" t="s">
        <v>1</v>
      </c>
      <c r="AF537" s="96" t="s">
        <v>1</v>
      </c>
      <c r="AG537" s="96" t="s">
        <v>1</v>
      </c>
      <c r="AH537" s="96" t="s">
        <v>1</v>
      </c>
      <c r="AI537" s="96" t="s">
        <v>1</v>
      </c>
      <c r="AJ537" s="96" t="s">
        <v>1</v>
      </c>
      <c r="AK537" s="96" t="s">
        <v>1</v>
      </c>
      <c r="AL537" s="96" t="s">
        <v>1</v>
      </c>
      <c r="AM537" s="96" t="s">
        <v>2</v>
      </c>
      <c r="AN537" s="96" t="s">
        <v>1</v>
      </c>
      <c r="AO537" s="96" t="s">
        <v>1</v>
      </c>
      <c r="AP537" s="96" t="s">
        <v>1</v>
      </c>
      <c r="AQ537" s="96" t="s">
        <v>1</v>
      </c>
      <c r="AR537" s="96" t="s">
        <v>1</v>
      </c>
      <c r="AS537" s="96" t="s">
        <v>1</v>
      </c>
      <c r="AT537" s="96" t="s">
        <v>1</v>
      </c>
      <c r="AU537" s="96" t="s">
        <v>2</v>
      </c>
      <c r="AV537" s="96" t="s">
        <v>1</v>
      </c>
      <c r="AW537" s="96" t="s">
        <v>92</v>
      </c>
      <c r="AX537" s="98">
        <v>6</v>
      </c>
      <c r="AY537" s="98">
        <v>6</v>
      </c>
      <c r="AZ537" s="98">
        <v>6</v>
      </c>
      <c r="BA537" s="98">
        <v>6</v>
      </c>
      <c r="BB537" s="98">
        <v>0</v>
      </c>
      <c r="BC537" s="98">
        <v>0</v>
      </c>
      <c r="BD537" s="98">
        <v>0</v>
      </c>
      <c r="BE537" s="98">
        <v>0</v>
      </c>
      <c r="BF537" s="98">
        <v>0</v>
      </c>
      <c r="BG537" s="98">
        <v>0.25</v>
      </c>
      <c r="BH537" s="98">
        <v>0</v>
      </c>
      <c r="BI537" s="98" cm="1">
        <f t="array" ref="BI537">SUM(IF('HABILITADOS Y RECHAZADOS LOTE 1'!$AX537:$BH537&lt;&gt;"", 'HABILITADOS Y RECHAZADOS LOTE 1'!$AX537:$BH537, 0))</f>
        <v>24.25</v>
      </c>
      <c r="BJ537" s="98" t="s">
        <v>294</v>
      </c>
      <c r="BK537" s="98" t="s">
        <v>85</v>
      </c>
      <c r="BL537" s="63" t="s">
        <v>85</v>
      </c>
    </row>
    <row r="538" spans="1:64" s="52" customFormat="1" ht="114" hidden="1" customHeight="1">
      <c r="A538" s="93">
        <v>1536</v>
      </c>
      <c r="B538" s="139" t="s">
        <v>1195</v>
      </c>
      <c r="C538" s="142" t="s">
        <v>2417</v>
      </c>
      <c r="D538" s="136" t="s">
        <v>2395</v>
      </c>
      <c r="E538" s="142" t="s">
        <v>2418</v>
      </c>
      <c r="F538" s="127"/>
      <c r="G538" s="127"/>
      <c r="H538" s="144" t="s">
        <v>83</v>
      </c>
      <c r="I538" s="134" t="s">
        <v>1182</v>
      </c>
      <c r="J538" s="133" t="s">
        <v>2418</v>
      </c>
      <c r="K538" s="143"/>
      <c r="L538" s="64"/>
      <c r="M538" s="64" t="s">
        <v>85</v>
      </c>
      <c r="N538" s="144" t="s">
        <v>83</v>
      </c>
      <c r="O538" s="134" t="s">
        <v>1182</v>
      </c>
      <c r="P538" s="64" t="s">
        <v>85</v>
      </c>
      <c r="Q538" s="96" t="s">
        <v>1</v>
      </c>
      <c r="R538" s="96" t="s">
        <v>1</v>
      </c>
      <c r="S538" s="96" t="s">
        <v>1</v>
      </c>
      <c r="T538" s="96" t="s">
        <v>1</v>
      </c>
      <c r="U538" s="96" t="s">
        <v>1</v>
      </c>
      <c r="V538" s="96" t="s">
        <v>1</v>
      </c>
      <c r="W538" s="96" t="s">
        <v>1</v>
      </c>
      <c r="X538" s="96" t="s">
        <v>1</v>
      </c>
      <c r="Y538" s="96" t="s">
        <v>1</v>
      </c>
      <c r="Z538" s="96" t="s">
        <v>1</v>
      </c>
      <c r="AA538" s="96" t="s">
        <v>1</v>
      </c>
      <c r="AB538" s="96" t="s">
        <v>1</v>
      </c>
      <c r="AC538" s="96" t="s">
        <v>1</v>
      </c>
      <c r="AD538" s="96" t="s">
        <v>1</v>
      </c>
      <c r="AE538" s="96" t="s">
        <v>1</v>
      </c>
      <c r="AF538" s="96" t="s">
        <v>1</v>
      </c>
      <c r="AG538" s="96" t="s">
        <v>1</v>
      </c>
      <c r="AH538" s="96" t="s">
        <v>1</v>
      </c>
      <c r="AI538" s="96" t="s">
        <v>1</v>
      </c>
      <c r="AJ538" s="96" t="s">
        <v>1</v>
      </c>
      <c r="AK538" s="96" t="s">
        <v>1</v>
      </c>
      <c r="AL538" s="96" t="s">
        <v>1</v>
      </c>
      <c r="AM538" s="96" t="s">
        <v>1</v>
      </c>
      <c r="AN538" s="96" t="s">
        <v>1</v>
      </c>
      <c r="AO538" s="96"/>
      <c r="AP538" s="96"/>
      <c r="AQ538" s="96"/>
      <c r="AR538" s="96"/>
      <c r="AS538" s="96"/>
      <c r="AT538" s="96"/>
      <c r="AU538" s="96"/>
      <c r="AV538" s="96"/>
      <c r="AW538" s="96" t="s">
        <v>650</v>
      </c>
      <c r="AX538" s="98"/>
      <c r="AY538" s="98"/>
      <c r="AZ538" s="98"/>
      <c r="BA538" s="98"/>
      <c r="BB538" s="98"/>
      <c r="BC538" s="98"/>
      <c r="BD538" s="98"/>
      <c r="BE538" s="98"/>
      <c r="BF538" s="98"/>
      <c r="BG538" s="98"/>
      <c r="BH538" s="98"/>
      <c r="BI538" s="98" cm="1">
        <f t="array" ref="BI538">SUM(IF('HABILITADOS Y RECHAZADOS LOTE 1'!$AX538:$BH538&lt;&gt;"", 'HABILITADOS Y RECHAZADOS LOTE 1'!$AX538:$BH538, 0))</f>
        <v>0</v>
      </c>
      <c r="BJ538" s="98" t="s">
        <v>784</v>
      </c>
      <c r="BK538" s="98" t="s">
        <v>85</v>
      </c>
      <c r="BL538" s="63" t="s">
        <v>85</v>
      </c>
    </row>
    <row r="539" spans="1:64" s="52" customFormat="1" ht="28.5" hidden="1" customHeight="1">
      <c r="A539" s="93">
        <v>1537</v>
      </c>
      <c r="B539" s="143" t="s">
        <v>2419</v>
      </c>
      <c r="C539" s="142" t="s">
        <v>2420</v>
      </c>
      <c r="D539" s="127" t="s">
        <v>224</v>
      </c>
      <c r="E539" s="142" t="s">
        <v>2421</v>
      </c>
      <c r="F539" s="127"/>
      <c r="G539" s="127"/>
      <c r="H539" s="144" t="s">
        <v>83</v>
      </c>
      <c r="I539" s="134" t="s">
        <v>1182</v>
      </c>
      <c r="J539" s="145" t="s">
        <v>2421</v>
      </c>
      <c r="K539" s="143"/>
      <c r="L539" s="64"/>
      <c r="M539" s="64" t="s">
        <v>85</v>
      </c>
      <c r="N539" s="144" t="s">
        <v>83</v>
      </c>
      <c r="O539" s="134" t="s">
        <v>1182</v>
      </c>
      <c r="P539" s="64" t="s">
        <v>85</v>
      </c>
      <c r="Q539" s="96" t="s">
        <v>1</v>
      </c>
      <c r="R539" s="96" t="s">
        <v>1</v>
      </c>
      <c r="S539" s="96" t="s">
        <v>1</v>
      </c>
      <c r="T539" s="96" t="s">
        <v>1</v>
      </c>
      <c r="U539" s="96" t="s">
        <v>1</v>
      </c>
      <c r="V539" s="96" t="s">
        <v>1</v>
      </c>
      <c r="W539" s="96" t="s">
        <v>1</v>
      </c>
      <c r="X539" s="96" t="s">
        <v>1</v>
      </c>
      <c r="Y539" s="96" t="s">
        <v>1</v>
      </c>
      <c r="Z539" s="96" t="s">
        <v>1</v>
      </c>
      <c r="AA539" s="96" t="s">
        <v>1</v>
      </c>
      <c r="AB539" s="96" t="s">
        <v>1</v>
      </c>
      <c r="AC539" s="96" t="s">
        <v>1</v>
      </c>
      <c r="AD539" s="96" t="s">
        <v>1</v>
      </c>
      <c r="AE539" s="96" t="s">
        <v>1</v>
      </c>
      <c r="AF539" s="96" t="s">
        <v>1</v>
      </c>
      <c r="AG539" s="96" t="s">
        <v>1</v>
      </c>
      <c r="AH539" s="96" t="s">
        <v>1</v>
      </c>
      <c r="AI539" s="96" t="s">
        <v>1</v>
      </c>
      <c r="AJ539" s="96" t="s">
        <v>1</v>
      </c>
      <c r="AK539" s="96" t="s">
        <v>1</v>
      </c>
      <c r="AL539" s="96" t="s">
        <v>1</v>
      </c>
      <c r="AM539" s="96" t="s">
        <v>1</v>
      </c>
      <c r="AN539" s="96" t="s">
        <v>1</v>
      </c>
      <c r="AO539" s="96"/>
      <c r="AP539" s="96"/>
      <c r="AQ539" s="96"/>
      <c r="AR539" s="96"/>
      <c r="AS539" s="96"/>
      <c r="AT539" s="96"/>
      <c r="AU539" s="96"/>
      <c r="AV539" s="96"/>
      <c r="AW539" s="96"/>
      <c r="AX539" s="98"/>
      <c r="AY539" s="98"/>
      <c r="AZ539" s="98"/>
      <c r="BA539" s="98"/>
      <c r="BB539" s="98"/>
      <c r="BC539" s="98"/>
      <c r="BD539" s="98"/>
      <c r="BE539" s="98"/>
      <c r="BF539" s="98"/>
      <c r="BG539" s="98"/>
      <c r="BH539" s="98"/>
      <c r="BI539" s="98" cm="1">
        <f t="array" ref="BI539">SUM(IF('HABILITADOS Y RECHAZADOS LOTE 1'!$AX539:$BH539&lt;&gt;"", 'HABILITADOS Y RECHAZADOS LOTE 1'!$AX539:$BH539, 0))</f>
        <v>0</v>
      </c>
      <c r="BJ539" s="98" t="s">
        <v>294</v>
      </c>
      <c r="BK539" s="98" t="s">
        <v>85</v>
      </c>
      <c r="BL539" s="63" t="s">
        <v>85</v>
      </c>
    </row>
    <row r="540" spans="1:64" s="52" customFormat="1" ht="28.5" hidden="1" customHeight="1">
      <c r="A540" s="108">
        <v>1538</v>
      </c>
      <c r="B540" s="139" t="s">
        <v>2422</v>
      </c>
      <c r="C540" s="142" t="s">
        <v>2423</v>
      </c>
      <c r="D540" s="125" t="s">
        <v>224</v>
      </c>
      <c r="E540" s="126" t="s">
        <v>2424</v>
      </c>
      <c r="F540" s="136" t="s">
        <v>77</v>
      </c>
      <c r="G540" s="136" t="s">
        <v>1176</v>
      </c>
      <c r="H540" s="128" t="s">
        <v>79</v>
      </c>
      <c r="I540" s="134" t="s">
        <v>416</v>
      </c>
      <c r="J540" s="133" t="s">
        <v>2424</v>
      </c>
      <c r="K540" s="134" t="s">
        <v>417</v>
      </c>
      <c r="L540" s="64"/>
      <c r="M540" s="64" t="s">
        <v>1</v>
      </c>
      <c r="N540" s="130" t="s">
        <v>83</v>
      </c>
      <c r="O540" s="129" t="s">
        <v>2425</v>
      </c>
      <c r="P540" s="64" t="s">
        <v>85</v>
      </c>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8"/>
      <c r="AY540" s="98"/>
      <c r="AZ540" s="98"/>
      <c r="BA540" s="98"/>
      <c r="BB540" s="98"/>
      <c r="BC540" s="98"/>
      <c r="BD540" s="98"/>
      <c r="BE540" s="98"/>
      <c r="BF540" s="98"/>
      <c r="BG540" s="98"/>
      <c r="BH540" s="98"/>
      <c r="BI540" s="98" cm="1">
        <f t="array" ref="BI540">SUM(IF('HABILITADOS Y RECHAZADOS LOTE 1'!$AX540:$BH540&lt;&gt;"", 'HABILITADOS Y RECHAZADOS LOTE 1'!$AX540:$BH540, 0))</f>
        <v>0</v>
      </c>
      <c r="BJ540" s="98" t="s">
        <v>294</v>
      </c>
      <c r="BK540" s="98" t="s">
        <v>85</v>
      </c>
      <c r="BL540" s="63" t="s">
        <v>85</v>
      </c>
    </row>
    <row r="541" spans="1:64" s="52" customFormat="1" ht="42.75" hidden="1" customHeight="1">
      <c r="A541" s="93">
        <v>1539</v>
      </c>
      <c r="B541" s="139" t="s">
        <v>1195</v>
      </c>
      <c r="C541" s="142" t="s">
        <v>2426</v>
      </c>
      <c r="D541" s="127" t="s">
        <v>224</v>
      </c>
      <c r="E541" s="142" t="s">
        <v>2427</v>
      </c>
      <c r="F541" s="127"/>
      <c r="G541" s="127"/>
      <c r="H541" s="144" t="s">
        <v>83</v>
      </c>
      <c r="I541" s="134" t="s">
        <v>1182</v>
      </c>
      <c r="J541" s="133" t="s">
        <v>2428</v>
      </c>
      <c r="K541" s="143"/>
      <c r="L541" s="64"/>
      <c r="M541" s="64" t="s">
        <v>85</v>
      </c>
      <c r="N541" s="144" t="s">
        <v>83</v>
      </c>
      <c r="O541" s="134" t="s">
        <v>1182</v>
      </c>
      <c r="P541" s="64" t="s">
        <v>85</v>
      </c>
      <c r="Q541" s="96" t="s">
        <v>1</v>
      </c>
      <c r="R541" s="96" t="s">
        <v>1</v>
      </c>
      <c r="S541" s="96" t="s">
        <v>1</v>
      </c>
      <c r="T541" s="96" t="s">
        <v>1</v>
      </c>
      <c r="U541" s="96" t="s">
        <v>1</v>
      </c>
      <c r="V541" s="96" t="s">
        <v>1</v>
      </c>
      <c r="W541" s="96" t="s">
        <v>1</v>
      </c>
      <c r="X541" s="96" t="s">
        <v>1</v>
      </c>
      <c r="Y541" s="96" t="s">
        <v>1</v>
      </c>
      <c r="Z541" s="96" t="s">
        <v>1</v>
      </c>
      <c r="AA541" s="96" t="s">
        <v>1</v>
      </c>
      <c r="AB541" s="96" t="s">
        <v>1</v>
      </c>
      <c r="AC541" s="96" t="s">
        <v>1</v>
      </c>
      <c r="AD541" s="96" t="s">
        <v>1</v>
      </c>
      <c r="AE541" s="96" t="s">
        <v>1</v>
      </c>
      <c r="AF541" s="96" t="s">
        <v>1</v>
      </c>
      <c r="AG541" s="96" t="s">
        <v>1</v>
      </c>
      <c r="AH541" s="96" t="s">
        <v>1</v>
      </c>
      <c r="AI541" s="96" t="s">
        <v>1</v>
      </c>
      <c r="AJ541" s="96" t="s">
        <v>1</v>
      </c>
      <c r="AK541" s="96" t="s">
        <v>1</v>
      </c>
      <c r="AL541" s="96" t="s">
        <v>1</v>
      </c>
      <c r="AM541" s="96" t="s">
        <v>1</v>
      </c>
      <c r="AN541" s="96" t="s">
        <v>1</v>
      </c>
      <c r="AO541" s="96"/>
      <c r="AP541" s="96"/>
      <c r="AQ541" s="96"/>
      <c r="AR541" s="96"/>
      <c r="AS541" s="96"/>
      <c r="AT541" s="96"/>
      <c r="AU541" s="96"/>
      <c r="AV541" s="96"/>
      <c r="AW541" s="96" t="s">
        <v>650</v>
      </c>
      <c r="AX541" s="98"/>
      <c r="AY541" s="98"/>
      <c r="AZ541" s="98"/>
      <c r="BA541" s="98"/>
      <c r="BB541" s="98"/>
      <c r="BC541" s="98"/>
      <c r="BD541" s="98"/>
      <c r="BE541" s="98"/>
      <c r="BF541" s="98"/>
      <c r="BG541" s="98"/>
      <c r="BH541" s="98"/>
      <c r="BI541" s="98" cm="1">
        <f t="array" ref="BI541">SUM(IF('HABILITADOS Y RECHAZADOS LOTE 1'!$AX541:$BH541&lt;&gt;"", 'HABILITADOS Y RECHAZADOS LOTE 1'!$AX541:$BH541, 0))</f>
        <v>0</v>
      </c>
      <c r="BJ541" s="98" t="s">
        <v>784</v>
      </c>
      <c r="BK541" s="98" t="s">
        <v>85</v>
      </c>
      <c r="BL541" s="63" t="s">
        <v>85</v>
      </c>
    </row>
    <row r="542" spans="1:64" s="52" customFormat="1" ht="240" hidden="1" customHeight="1">
      <c r="A542" s="93">
        <v>1540</v>
      </c>
      <c r="B542" s="143" t="s">
        <v>2429</v>
      </c>
      <c r="C542" s="124" t="s">
        <v>2430</v>
      </c>
      <c r="D542" s="125" t="s">
        <v>89</v>
      </c>
      <c r="E542" s="126" t="s">
        <v>2431</v>
      </c>
      <c r="F542" s="127" t="s">
        <v>77</v>
      </c>
      <c r="G542" s="127" t="s">
        <v>77</v>
      </c>
      <c r="H542" s="128" t="s">
        <v>79</v>
      </c>
      <c r="I542" s="129" t="s">
        <v>2432</v>
      </c>
      <c r="J542" s="64" t="s">
        <v>2431</v>
      </c>
      <c r="K542" s="129" t="s">
        <v>2433</v>
      </c>
      <c r="L542" s="64" t="s">
        <v>1</v>
      </c>
      <c r="M542" s="64" t="s">
        <v>1</v>
      </c>
      <c r="N542" s="130" t="s">
        <v>83</v>
      </c>
      <c r="O542" s="129" t="s">
        <v>2434</v>
      </c>
      <c r="P542" s="64" t="s">
        <v>85</v>
      </c>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8"/>
      <c r="AY542" s="98"/>
      <c r="AZ542" s="98"/>
      <c r="BA542" s="98"/>
      <c r="BB542" s="98"/>
      <c r="BC542" s="98"/>
      <c r="BD542" s="98"/>
      <c r="BE542" s="98"/>
      <c r="BF542" s="98"/>
      <c r="BG542" s="98"/>
      <c r="BH542" s="98"/>
      <c r="BI542" s="98" cm="1">
        <f t="array" ref="BI542">SUM(IF('HABILITADOS Y RECHAZADOS LOTE 1'!$AX542:$BH542&lt;&gt;"", 'HABILITADOS Y RECHAZADOS LOTE 1'!$AX542:$BH542, 0))</f>
        <v>0</v>
      </c>
      <c r="BJ542" s="98" t="s">
        <v>166</v>
      </c>
      <c r="BK542" s="98" t="s">
        <v>85</v>
      </c>
      <c r="BL542" s="63" t="s">
        <v>85</v>
      </c>
    </row>
    <row r="543" spans="1:64" s="52" customFormat="1" ht="71.25" hidden="1" customHeight="1">
      <c r="A543" s="108">
        <v>1541</v>
      </c>
      <c r="B543" s="139" t="s">
        <v>2435</v>
      </c>
      <c r="C543" s="124" t="s">
        <v>2436</v>
      </c>
      <c r="D543" s="125" t="s">
        <v>89</v>
      </c>
      <c r="E543" s="126" t="s">
        <v>2437</v>
      </c>
      <c r="F543" s="136" t="s">
        <v>77</v>
      </c>
      <c r="G543" s="136" t="s">
        <v>78</v>
      </c>
      <c r="H543" s="128" t="s">
        <v>79</v>
      </c>
      <c r="I543" s="134" t="s">
        <v>226</v>
      </c>
      <c r="J543" s="133" t="s">
        <v>2437</v>
      </c>
      <c r="K543" s="134" t="s">
        <v>2438</v>
      </c>
      <c r="L543" s="64" t="s">
        <v>1</v>
      </c>
      <c r="M543" s="64" t="s">
        <v>2</v>
      </c>
      <c r="N543" s="130" t="s">
        <v>83</v>
      </c>
      <c r="O543" s="129" t="s">
        <v>2439</v>
      </c>
      <c r="P543" s="64" t="s">
        <v>85</v>
      </c>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8"/>
      <c r="AY543" s="98"/>
      <c r="AZ543" s="98"/>
      <c r="BA543" s="98"/>
      <c r="BB543" s="98"/>
      <c r="BC543" s="98"/>
      <c r="BD543" s="98"/>
      <c r="BE543" s="98"/>
      <c r="BF543" s="98"/>
      <c r="BG543" s="98"/>
      <c r="BH543" s="98"/>
      <c r="BI543" s="98" cm="1">
        <f t="array" ref="BI543">SUM(IF('HABILITADOS Y RECHAZADOS LOTE 1'!$AX543:$BH543&lt;&gt;"", 'HABILITADOS Y RECHAZADOS LOTE 1'!$AX543:$BH543, 0))</f>
        <v>0</v>
      </c>
      <c r="BJ543" s="98" t="s">
        <v>166</v>
      </c>
      <c r="BK543" s="98" t="s">
        <v>85</v>
      </c>
      <c r="BL543" s="63" t="s">
        <v>85</v>
      </c>
    </row>
    <row r="544" spans="1:64" s="52" customFormat="1" ht="240" hidden="1" customHeight="1">
      <c r="A544" s="108">
        <v>1542</v>
      </c>
      <c r="B544" s="139" t="s">
        <v>2440</v>
      </c>
      <c r="C544" s="142" t="s">
        <v>2441</v>
      </c>
      <c r="D544" s="125" t="s">
        <v>89</v>
      </c>
      <c r="E544" s="142" t="s">
        <v>2442</v>
      </c>
      <c r="F544" s="136" t="s">
        <v>77</v>
      </c>
      <c r="G544" s="136" t="s">
        <v>1176</v>
      </c>
      <c r="H544" s="128" t="s">
        <v>79</v>
      </c>
      <c r="I544" s="134" t="s">
        <v>2443</v>
      </c>
      <c r="J544" s="133" t="s">
        <v>2442</v>
      </c>
      <c r="K544" s="134" t="s">
        <v>2444</v>
      </c>
      <c r="L544" s="64" t="s">
        <v>1</v>
      </c>
      <c r="M544" s="64" t="s">
        <v>2</v>
      </c>
      <c r="N544" s="130" t="s">
        <v>91</v>
      </c>
      <c r="O544" s="64" t="s">
        <v>85</v>
      </c>
      <c r="P544" s="129" t="str" cm="1">
        <f t="array" ref="P544">_xlfn.TEXTJOIN(", ", TRUE, IF('HABILITADOS Y RECHAZADOS LOTE 1'!$Q544:$AN544="SI",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44" s="96"/>
      <c r="R544" s="96" t="s">
        <v>2</v>
      </c>
      <c r="S544" s="96" t="s">
        <v>2</v>
      </c>
      <c r="T544" s="96" t="s">
        <v>2</v>
      </c>
      <c r="U544" s="96" t="s">
        <v>2</v>
      </c>
      <c r="V544" s="96" t="s">
        <v>2</v>
      </c>
      <c r="W544" s="96" t="s">
        <v>2</v>
      </c>
      <c r="X544" s="96" t="s">
        <v>2</v>
      </c>
      <c r="Y544" s="96" t="s">
        <v>2</v>
      </c>
      <c r="Z544" s="96" t="s">
        <v>2</v>
      </c>
      <c r="AA544" s="96" t="s">
        <v>2</v>
      </c>
      <c r="AB544" s="96" t="s">
        <v>2</v>
      </c>
      <c r="AC544" s="96"/>
      <c r="AD544" s="96" t="s">
        <v>2</v>
      </c>
      <c r="AE544" s="96" t="s">
        <v>2</v>
      </c>
      <c r="AF544" s="96" t="s">
        <v>2</v>
      </c>
      <c r="AG544" s="96" t="s">
        <v>2</v>
      </c>
      <c r="AH544" s="96" t="s">
        <v>2</v>
      </c>
      <c r="AI544" s="96" t="s">
        <v>2</v>
      </c>
      <c r="AJ544" s="96" t="s">
        <v>2</v>
      </c>
      <c r="AK544" s="96" t="s">
        <v>2</v>
      </c>
      <c r="AL544" s="96" t="s">
        <v>2</v>
      </c>
      <c r="AM544" s="96" t="s">
        <v>2</v>
      </c>
      <c r="AN544" s="96" t="s">
        <v>2</v>
      </c>
      <c r="AO544" s="96" t="s">
        <v>2</v>
      </c>
      <c r="AP544" s="96" t="s">
        <v>1</v>
      </c>
      <c r="AQ544" s="96" t="s">
        <v>1</v>
      </c>
      <c r="AR544" s="96" t="s">
        <v>1</v>
      </c>
      <c r="AS544" s="96" t="s">
        <v>1</v>
      </c>
      <c r="AT544" s="96" t="s">
        <v>1</v>
      </c>
      <c r="AU544" s="96" t="s">
        <v>1</v>
      </c>
      <c r="AV544" s="96" t="s">
        <v>1</v>
      </c>
      <c r="AW544" s="96" t="s">
        <v>92</v>
      </c>
      <c r="AX544" s="98">
        <v>0</v>
      </c>
      <c r="AY544" s="98">
        <v>0</v>
      </c>
      <c r="AZ544" s="98">
        <v>0</v>
      </c>
      <c r="BA544" s="98">
        <v>0</v>
      </c>
      <c r="BB544" s="98">
        <v>0</v>
      </c>
      <c r="BC544" s="98">
        <v>0</v>
      </c>
      <c r="BD544" s="98">
        <v>0</v>
      </c>
      <c r="BE544" s="98">
        <v>0</v>
      </c>
      <c r="BF544" s="98">
        <v>0</v>
      </c>
      <c r="BG544" s="98">
        <v>0.25</v>
      </c>
      <c r="BH544" s="98">
        <v>0</v>
      </c>
      <c r="BI544" s="98" cm="1">
        <f t="array" ref="BI544">SUM(IF('HABILITADOS Y RECHAZADOS LOTE 1'!$AX544:$BH544&lt;&gt;"", 'HABILITADOS Y RECHAZADOS LOTE 1'!$AX544:$BH544, 0))</f>
        <v>0.25</v>
      </c>
      <c r="BJ544" s="98" t="s">
        <v>206</v>
      </c>
      <c r="BK544" s="98" t="s">
        <v>85</v>
      </c>
      <c r="BL544" s="63" t="s">
        <v>85</v>
      </c>
    </row>
    <row r="545" spans="1:64" s="52" customFormat="1" ht="71.25" hidden="1" customHeight="1">
      <c r="A545" s="93">
        <v>1543</v>
      </c>
      <c r="B545" s="139" t="s">
        <v>1195</v>
      </c>
      <c r="C545" s="142" t="s">
        <v>2445</v>
      </c>
      <c r="D545" s="127" t="s">
        <v>89</v>
      </c>
      <c r="E545" s="142" t="s">
        <v>2446</v>
      </c>
      <c r="F545" s="127"/>
      <c r="G545" s="127"/>
      <c r="H545" s="144" t="s">
        <v>83</v>
      </c>
      <c r="I545" s="134" t="s">
        <v>1182</v>
      </c>
      <c r="J545" s="133" t="s">
        <v>2446</v>
      </c>
      <c r="K545" s="143"/>
      <c r="L545" s="64"/>
      <c r="M545" s="64" t="s">
        <v>85</v>
      </c>
      <c r="N545" s="144" t="s">
        <v>83</v>
      </c>
      <c r="O545" s="134" t="s">
        <v>1182</v>
      </c>
      <c r="P545" s="64" t="s">
        <v>85</v>
      </c>
      <c r="Q545" s="96" t="s">
        <v>1</v>
      </c>
      <c r="R545" s="96" t="s">
        <v>1</v>
      </c>
      <c r="S545" s="96" t="s">
        <v>1</v>
      </c>
      <c r="T545" s="96" t="s">
        <v>1</v>
      </c>
      <c r="U545" s="96" t="s">
        <v>1</v>
      </c>
      <c r="V545" s="96" t="s">
        <v>1</v>
      </c>
      <c r="W545" s="96" t="s">
        <v>1</v>
      </c>
      <c r="X545" s="96" t="s">
        <v>1</v>
      </c>
      <c r="Y545" s="96" t="s">
        <v>1</v>
      </c>
      <c r="Z545" s="96" t="s">
        <v>1</v>
      </c>
      <c r="AA545" s="96" t="s">
        <v>1</v>
      </c>
      <c r="AB545" s="96" t="s">
        <v>1</v>
      </c>
      <c r="AC545" s="96" t="s">
        <v>1</v>
      </c>
      <c r="AD545" s="96" t="s">
        <v>1</v>
      </c>
      <c r="AE545" s="96" t="s">
        <v>1</v>
      </c>
      <c r="AF545" s="96" t="s">
        <v>1</v>
      </c>
      <c r="AG545" s="96" t="s">
        <v>1</v>
      </c>
      <c r="AH545" s="96" t="s">
        <v>1</v>
      </c>
      <c r="AI545" s="96" t="s">
        <v>1</v>
      </c>
      <c r="AJ545" s="96" t="s">
        <v>1</v>
      </c>
      <c r="AK545" s="96" t="s">
        <v>1</v>
      </c>
      <c r="AL545" s="96" t="s">
        <v>1</v>
      </c>
      <c r="AM545" s="96" t="s">
        <v>1</v>
      </c>
      <c r="AN545" s="96" t="s">
        <v>1</v>
      </c>
      <c r="AO545" s="96"/>
      <c r="AP545" s="96"/>
      <c r="AQ545" s="96"/>
      <c r="AR545" s="96"/>
      <c r="AS545" s="96"/>
      <c r="AT545" s="96"/>
      <c r="AU545" s="96"/>
      <c r="AV545" s="96"/>
      <c r="AW545" s="96" t="s">
        <v>650</v>
      </c>
      <c r="AX545" s="98"/>
      <c r="AY545" s="98"/>
      <c r="AZ545" s="98"/>
      <c r="BA545" s="98"/>
      <c r="BB545" s="98"/>
      <c r="BC545" s="98"/>
      <c r="BD545" s="98"/>
      <c r="BE545" s="98"/>
      <c r="BF545" s="98"/>
      <c r="BG545" s="98"/>
      <c r="BH545" s="98"/>
      <c r="BI545" s="98" cm="1">
        <f t="array" ref="BI545">SUM(IF('HABILITADOS Y RECHAZADOS LOTE 1'!$AX545:$BH545&lt;&gt;"", 'HABILITADOS Y RECHAZADOS LOTE 1'!$AX545:$BH545, 0))</f>
        <v>0</v>
      </c>
      <c r="BJ545" s="98" t="s">
        <v>784</v>
      </c>
      <c r="BK545" s="98" t="s">
        <v>85</v>
      </c>
      <c r="BL545" s="63" t="s">
        <v>85</v>
      </c>
    </row>
    <row r="546" spans="1:64" s="52" customFormat="1" ht="114" hidden="1" customHeight="1">
      <c r="A546" s="108">
        <v>1544</v>
      </c>
      <c r="B546" s="139" t="s">
        <v>2447</v>
      </c>
      <c r="C546" s="142" t="s">
        <v>2448</v>
      </c>
      <c r="D546" s="133" t="s">
        <v>89</v>
      </c>
      <c r="E546" s="144" t="s">
        <v>2449</v>
      </c>
      <c r="F546" s="136" t="s">
        <v>77</v>
      </c>
      <c r="G546" s="136" t="s">
        <v>1815</v>
      </c>
      <c r="H546" s="128" t="s">
        <v>79</v>
      </c>
      <c r="I546" s="134" t="s">
        <v>2450</v>
      </c>
      <c r="J546" s="133" t="s">
        <v>2449</v>
      </c>
      <c r="K546" s="134" t="s">
        <v>2451</v>
      </c>
      <c r="L546" s="64" t="s">
        <v>1</v>
      </c>
      <c r="M546" s="64" t="s">
        <v>2</v>
      </c>
      <c r="N546" s="130" t="s">
        <v>83</v>
      </c>
      <c r="O546" s="129" t="s">
        <v>2090</v>
      </c>
      <c r="P546" s="64" t="s">
        <v>85</v>
      </c>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8"/>
      <c r="AY546" s="98"/>
      <c r="AZ546" s="98"/>
      <c r="BA546" s="98"/>
      <c r="BB546" s="98"/>
      <c r="BC546" s="98"/>
      <c r="BD546" s="98"/>
      <c r="BE546" s="98"/>
      <c r="BF546" s="98"/>
      <c r="BG546" s="98"/>
      <c r="BH546" s="98"/>
      <c r="BI546" s="98" cm="1">
        <f t="array" ref="BI546">SUM(IF('HABILITADOS Y RECHAZADOS LOTE 1'!$AX546:$BH546&lt;&gt;"", 'HABILITADOS Y RECHAZADOS LOTE 1'!$AX546:$BH546, 0))</f>
        <v>0</v>
      </c>
      <c r="BJ546" s="98" t="s">
        <v>294</v>
      </c>
      <c r="BK546" s="98" t="s">
        <v>85</v>
      </c>
      <c r="BL546" s="63" t="s">
        <v>85</v>
      </c>
    </row>
    <row r="547" spans="1:64" s="52" customFormat="1" ht="28.5" hidden="1" customHeight="1">
      <c r="A547" s="93">
        <v>1545</v>
      </c>
      <c r="B547" s="139" t="s">
        <v>1195</v>
      </c>
      <c r="C547" s="142" t="s">
        <v>2452</v>
      </c>
      <c r="D547" s="136" t="s">
        <v>89</v>
      </c>
      <c r="E547" s="142" t="s">
        <v>2453</v>
      </c>
      <c r="F547" s="127"/>
      <c r="G547" s="127"/>
      <c r="H547" s="144" t="s">
        <v>83</v>
      </c>
      <c r="I547" s="134" t="s">
        <v>1182</v>
      </c>
      <c r="J547" s="133" t="s">
        <v>2453</v>
      </c>
      <c r="K547" s="143"/>
      <c r="L547" s="64"/>
      <c r="M547" s="64" t="s">
        <v>85</v>
      </c>
      <c r="N547" s="144" t="s">
        <v>83</v>
      </c>
      <c r="O547" s="134" t="s">
        <v>1182</v>
      </c>
      <c r="P547" s="64" t="s">
        <v>85</v>
      </c>
      <c r="Q547" s="96" t="s">
        <v>1</v>
      </c>
      <c r="R547" s="96" t="s">
        <v>1</v>
      </c>
      <c r="S547" s="96" t="s">
        <v>1</v>
      </c>
      <c r="T547" s="96" t="s">
        <v>1</v>
      </c>
      <c r="U547" s="96" t="s">
        <v>1</v>
      </c>
      <c r="V547" s="96" t="s">
        <v>1</v>
      </c>
      <c r="W547" s="96" t="s">
        <v>1</v>
      </c>
      <c r="X547" s="96" t="s">
        <v>1</v>
      </c>
      <c r="Y547" s="96" t="s">
        <v>1</v>
      </c>
      <c r="Z547" s="96" t="s">
        <v>1</v>
      </c>
      <c r="AA547" s="96" t="s">
        <v>1</v>
      </c>
      <c r="AB547" s="96" t="s">
        <v>1</v>
      </c>
      <c r="AC547" s="96" t="s">
        <v>1</v>
      </c>
      <c r="AD547" s="96" t="s">
        <v>1</v>
      </c>
      <c r="AE547" s="96" t="s">
        <v>1</v>
      </c>
      <c r="AF547" s="96" t="s">
        <v>1</v>
      </c>
      <c r="AG547" s="96" t="s">
        <v>1</v>
      </c>
      <c r="AH547" s="96" t="s">
        <v>1</v>
      </c>
      <c r="AI547" s="96" t="s">
        <v>1</v>
      </c>
      <c r="AJ547" s="96" t="s">
        <v>1</v>
      </c>
      <c r="AK547" s="96" t="s">
        <v>1</v>
      </c>
      <c r="AL547" s="96" t="s">
        <v>1</v>
      </c>
      <c r="AM547" s="96" t="s">
        <v>1</v>
      </c>
      <c r="AN547" s="96" t="s">
        <v>1</v>
      </c>
      <c r="AO547" s="96"/>
      <c r="AP547" s="96"/>
      <c r="AQ547" s="96"/>
      <c r="AR547" s="96"/>
      <c r="AS547" s="96"/>
      <c r="AT547" s="96"/>
      <c r="AU547" s="96"/>
      <c r="AV547" s="96"/>
      <c r="AW547" s="96" t="s">
        <v>650</v>
      </c>
      <c r="AX547" s="98"/>
      <c r="AY547" s="98"/>
      <c r="AZ547" s="98"/>
      <c r="BA547" s="98"/>
      <c r="BB547" s="98"/>
      <c r="BC547" s="98"/>
      <c r="BD547" s="98"/>
      <c r="BE547" s="98"/>
      <c r="BF547" s="98"/>
      <c r="BG547" s="98"/>
      <c r="BH547" s="98"/>
      <c r="BI547" s="98" cm="1">
        <f t="array" ref="BI547">SUM(IF('HABILITADOS Y RECHAZADOS LOTE 1'!$AX547:$BH547&lt;&gt;"", 'HABILITADOS Y RECHAZADOS LOTE 1'!$AX547:$BH547, 0))</f>
        <v>0</v>
      </c>
      <c r="BJ547" s="98" t="s">
        <v>784</v>
      </c>
      <c r="BK547" s="98" t="s">
        <v>85</v>
      </c>
      <c r="BL547" s="63" t="s">
        <v>85</v>
      </c>
    </row>
    <row r="548" spans="1:64" s="52" customFormat="1" ht="57" hidden="1" customHeight="1">
      <c r="A548" s="93">
        <v>1546</v>
      </c>
      <c r="B548" s="139" t="s">
        <v>1195</v>
      </c>
      <c r="C548" s="142" t="s">
        <v>2454</v>
      </c>
      <c r="D548" s="127" t="s">
        <v>1241</v>
      </c>
      <c r="E548" s="142" t="s">
        <v>2455</v>
      </c>
      <c r="F548" s="127"/>
      <c r="G548" s="127"/>
      <c r="H548" s="144" t="s">
        <v>83</v>
      </c>
      <c r="I548" s="134" t="s">
        <v>1182</v>
      </c>
      <c r="J548" s="133" t="s">
        <v>2456</v>
      </c>
      <c r="K548" s="143"/>
      <c r="L548" s="64"/>
      <c r="M548" s="64" t="s">
        <v>85</v>
      </c>
      <c r="N548" s="144" t="s">
        <v>83</v>
      </c>
      <c r="O548" s="134" t="s">
        <v>1182</v>
      </c>
      <c r="P548" s="64" t="s">
        <v>85</v>
      </c>
      <c r="Q548" s="96" t="s">
        <v>1</v>
      </c>
      <c r="R548" s="96" t="s">
        <v>1</v>
      </c>
      <c r="S548" s="96" t="s">
        <v>1</v>
      </c>
      <c r="T548" s="96" t="s">
        <v>1</v>
      </c>
      <c r="U548" s="96" t="s">
        <v>1</v>
      </c>
      <c r="V548" s="96" t="s">
        <v>1</v>
      </c>
      <c r="W548" s="96" t="s">
        <v>1</v>
      </c>
      <c r="X548" s="96" t="s">
        <v>1</v>
      </c>
      <c r="Y548" s="96" t="s">
        <v>1</v>
      </c>
      <c r="Z548" s="96" t="s">
        <v>1</v>
      </c>
      <c r="AA548" s="96" t="s">
        <v>1</v>
      </c>
      <c r="AB548" s="96" t="s">
        <v>1</v>
      </c>
      <c r="AC548" s="96" t="s">
        <v>1</v>
      </c>
      <c r="AD548" s="96" t="s">
        <v>1</v>
      </c>
      <c r="AE548" s="96" t="s">
        <v>1</v>
      </c>
      <c r="AF548" s="96" t="s">
        <v>1</v>
      </c>
      <c r="AG548" s="96" t="s">
        <v>1</v>
      </c>
      <c r="AH548" s="96" t="s">
        <v>1</v>
      </c>
      <c r="AI548" s="96" t="s">
        <v>1</v>
      </c>
      <c r="AJ548" s="96" t="s">
        <v>1</v>
      </c>
      <c r="AK548" s="96" t="s">
        <v>1</v>
      </c>
      <c r="AL548" s="96" t="s">
        <v>1</v>
      </c>
      <c r="AM548" s="96" t="s">
        <v>1</v>
      </c>
      <c r="AN548" s="96" t="s">
        <v>1</v>
      </c>
      <c r="AO548" s="96"/>
      <c r="AP548" s="96"/>
      <c r="AQ548" s="96"/>
      <c r="AR548" s="96"/>
      <c r="AS548" s="96"/>
      <c r="AT548" s="96"/>
      <c r="AU548" s="96"/>
      <c r="AV548" s="96"/>
      <c r="AW548" s="96" t="s">
        <v>650</v>
      </c>
      <c r="AX548" s="98"/>
      <c r="AY548" s="98"/>
      <c r="AZ548" s="98"/>
      <c r="BA548" s="98"/>
      <c r="BB548" s="98"/>
      <c r="BC548" s="98"/>
      <c r="BD548" s="98"/>
      <c r="BE548" s="98"/>
      <c r="BF548" s="98"/>
      <c r="BG548" s="98"/>
      <c r="BH548" s="98"/>
      <c r="BI548" s="98" cm="1">
        <f t="array" ref="BI548">SUM(IF('HABILITADOS Y RECHAZADOS LOTE 1'!$AX548:$BH548&lt;&gt;"", 'HABILITADOS Y RECHAZADOS LOTE 1'!$AX548:$BH548, 0))</f>
        <v>0</v>
      </c>
      <c r="BJ548" s="98" t="s">
        <v>784</v>
      </c>
      <c r="BK548" s="98" t="s">
        <v>85</v>
      </c>
      <c r="BL548" s="63" t="s">
        <v>85</v>
      </c>
    </row>
    <row r="549" spans="1:64" s="52" customFormat="1" ht="28.5" hidden="1" customHeight="1">
      <c r="A549" s="93">
        <v>1547</v>
      </c>
      <c r="B549" s="143" t="s">
        <v>2457</v>
      </c>
      <c r="C549" s="142" t="s">
        <v>2458</v>
      </c>
      <c r="D549" s="127" t="s">
        <v>224</v>
      </c>
      <c r="E549" s="142" t="s">
        <v>2459</v>
      </c>
      <c r="F549" s="127"/>
      <c r="G549" s="127"/>
      <c r="H549" s="144" t="s">
        <v>83</v>
      </c>
      <c r="I549" s="134" t="s">
        <v>1182</v>
      </c>
      <c r="J549" s="133" t="s">
        <v>2460</v>
      </c>
      <c r="K549" s="143"/>
      <c r="L549" s="64"/>
      <c r="M549" s="64" t="s">
        <v>85</v>
      </c>
      <c r="N549" s="144" t="s">
        <v>83</v>
      </c>
      <c r="O549" s="134" t="s">
        <v>1182</v>
      </c>
      <c r="P549" s="64" t="s">
        <v>85</v>
      </c>
      <c r="Q549" s="96" t="s">
        <v>1</v>
      </c>
      <c r="R549" s="96" t="s">
        <v>1</v>
      </c>
      <c r="S549" s="96" t="s">
        <v>1</v>
      </c>
      <c r="T549" s="96" t="s">
        <v>1</v>
      </c>
      <c r="U549" s="96" t="s">
        <v>1</v>
      </c>
      <c r="V549" s="96" t="s">
        <v>1</v>
      </c>
      <c r="W549" s="96" t="s">
        <v>1</v>
      </c>
      <c r="X549" s="96" t="s">
        <v>1</v>
      </c>
      <c r="Y549" s="96" t="s">
        <v>1</v>
      </c>
      <c r="Z549" s="96" t="s">
        <v>1</v>
      </c>
      <c r="AA549" s="96" t="s">
        <v>1</v>
      </c>
      <c r="AB549" s="96" t="s">
        <v>1</v>
      </c>
      <c r="AC549" s="96" t="s">
        <v>1</v>
      </c>
      <c r="AD549" s="96" t="s">
        <v>1</v>
      </c>
      <c r="AE549" s="96" t="s">
        <v>1</v>
      </c>
      <c r="AF549" s="96" t="s">
        <v>1</v>
      </c>
      <c r="AG549" s="96" t="s">
        <v>1</v>
      </c>
      <c r="AH549" s="96" t="s">
        <v>1</v>
      </c>
      <c r="AI549" s="96" t="s">
        <v>1</v>
      </c>
      <c r="AJ549" s="96" t="s">
        <v>1</v>
      </c>
      <c r="AK549" s="96" t="s">
        <v>1</v>
      </c>
      <c r="AL549" s="96" t="s">
        <v>1</v>
      </c>
      <c r="AM549" s="96" t="s">
        <v>1</v>
      </c>
      <c r="AN549" s="96" t="s">
        <v>1</v>
      </c>
      <c r="AO549" s="96"/>
      <c r="AP549" s="96"/>
      <c r="AQ549" s="96"/>
      <c r="AR549" s="96"/>
      <c r="AS549" s="96"/>
      <c r="AT549" s="96"/>
      <c r="AU549" s="96"/>
      <c r="AV549" s="96"/>
      <c r="AW549" s="96" t="s">
        <v>650</v>
      </c>
      <c r="AX549" s="98"/>
      <c r="AY549" s="98"/>
      <c r="AZ549" s="98"/>
      <c r="BA549" s="98"/>
      <c r="BB549" s="98"/>
      <c r="BC549" s="98"/>
      <c r="BD549" s="98"/>
      <c r="BE549" s="98"/>
      <c r="BF549" s="98"/>
      <c r="BG549" s="98"/>
      <c r="BH549" s="98"/>
      <c r="BI549" s="98" cm="1">
        <f t="array" ref="BI549">SUM(IF('HABILITADOS Y RECHAZADOS LOTE 1'!$AX549:$BH549&lt;&gt;"", 'HABILITADOS Y RECHAZADOS LOTE 1'!$AX549:$BH549, 0))</f>
        <v>0</v>
      </c>
      <c r="BJ549" s="98" t="s">
        <v>784</v>
      </c>
      <c r="BK549" s="98" t="s">
        <v>85</v>
      </c>
      <c r="BL549" s="63" t="s">
        <v>85</v>
      </c>
    </row>
    <row r="550" spans="1:64" s="52" customFormat="1" ht="57" hidden="1" customHeight="1">
      <c r="A550" s="108">
        <v>1548</v>
      </c>
      <c r="B550" s="139" t="s">
        <v>2461</v>
      </c>
      <c r="C550" s="142" t="s">
        <v>2462</v>
      </c>
      <c r="D550" s="125" t="s">
        <v>224</v>
      </c>
      <c r="E550" s="142" t="s">
        <v>2463</v>
      </c>
      <c r="F550" s="136" t="s">
        <v>77</v>
      </c>
      <c r="G550" s="136" t="s">
        <v>1176</v>
      </c>
      <c r="H550" s="128" t="s">
        <v>79</v>
      </c>
      <c r="I550" s="134" t="s">
        <v>2464</v>
      </c>
      <c r="J550" s="133" t="s">
        <v>2463</v>
      </c>
      <c r="K550" s="134" t="s">
        <v>2465</v>
      </c>
      <c r="L550" s="64" t="s">
        <v>2</v>
      </c>
      <c r="M550" s="64" t="s">
        <v>2</v>
      </c>
      <c r="N550" s="130" t="s">
        <v>91</v>
      </c>
      <c r="O550" s="64" t="s">
        <v>85</v>
      </c>
      <c r="P550" s="129" t="str" cm="1">
        <f t="array" ref="P550">_xlfn.TEXTJOIN(", ", TRUE, IF('HABILITADOS Y RECHAZADOS LOTE 1'!$Q550:$AN550="SI", 'HABILITADOS Y RECHAZADOS LOTE 1'!$Q$2:$AN$2, ""))</f>
        <v>Leguminosas y derivados</v>
      </c>
      <c r="Q550" s="96" t="s">
        <v>1</v>
      </c>
      <c r="R550" s="96" t="s">
        <v>1</v>
      </c>
      <c r="S550" s="96" t="s">
        <v>1</v>
      </c>
      <c r="T550" s="96" t="s">
        <v>1</v>
      </c>
      <c r="U550" s="96" t="s">
        <v>1</v>
      </c>
      <c r="V550" s="96" t="s">
        <v>1</v>
      </c>
      <c r="W550" s="96" t="s">
        <v>1</v>
      </c>
      <c r="X550" s="96" t="s">
        <v>1</v>
      </c>
      <c r="Y550" s="96" t="s">
        <v>1</v>
      </c>
      <c r="Z550" s="96" t="s">
        <v>1</v>
      </c>
      <c r="AA550" s="96" t="s">
        <v>1</v>
      </c>
      <c r="AB550" s="96" t="s">
        <v>1</v>
      </c>
      <c r="AC550" s="96" t="s">
        <v>1</v>
      </c>
      <c r="AD550" s="96" t="s">
        <v>1</v>
      </c>
      <c r="AE550" s="96" t="s">
        <v>1</v>
      </c>
      <c r="AF550" s="96" t="s">
        <v>1</v>
      </c>
      <c r="AG550" s="96" t="s">
        <v>1</v>
      </c>
      <c r="AH550" s="96" t="s">
        <v>1</v>
      </c>
      <c r="AI550" s="96" t="s">
        <v>1</v>
      </c>
      <c r="AJ550" s="96" t="s">
        <v>2</v>
      </c>
      <c r="AK550" s="96" t="s">
        <v>1</v>
      </c>
      <c r="AL550" s="96" t="s">
        <v>1</v>
      </c>
      <c r="AM550" s="96" t="s">
        <v>1</v>
      </c>
      <c r="AN550" s="96" t="s">
        <v>1</v>
      </c>
      <c r="AO550" s="96" t="s">
        <v>1</v>
      </c>
      <c r="AP550" s="96" t="s">
        <v>1</v>
      </c>
      <c r="AQ550" s="96" t="s">
        <v>1</v>
      </c>
      <c r="AR550" s="96" t="s">
        <v>1</v>
      </c>
      <c r="AS550" s="96" t="s">
        <v>1</v>
      </c>
      <c r="AT550" s="96" t="s">
        <v>2</v>
      </c>
      <c r="AU550" s="96" t="s">
        <v>2</v>
      </c>
      <c r="AV550" s="96" t="s">
        <v>1</v>
      </c>
      <c r="AW550" s="96" t="s">
        <v>92</v>
      </c>
      <c r="AX550" s="98">
        <v>6</v>
      </c>
      <c r="AY550" s="98">
        <v>0</v>
      </c>
      <c r="AZ550" s="98">
        <v>0</v>
      </c>
      <c r="BA550" s="98">
        <v>0</v>
      </c>
      <c r="BB550" s="98">
        <v>0</v>
      </c>
      <c r="BC550" s="98">
        <v>0</v>
      </c>
      <c r="BD550" s="98">
        <v>0</v>
      </c>
      <c r="BE550" s="98">
        <v>0</v>
      </c>
      <c r="BF550" s="98">
        <v>0.25</v>
      </c>
      <c r="BG550" s="98">
        <v>0.25</v>
      </c>
      <c r="BH550" s="98">
        <v>0</v>
      </c>
      <c r="BI550" s="98" cm="1">
        <f t="array" ref="BI550">SUM(IF('HABILITADOS Y RECHAZADOS LOTE 1'!$AX550:$BH550&lt;&gt;"", 'HABILITADOS Y RECHAZADOS LOTE 1'!$AX550:$BH550, 0))</f>
        <v>6.5</v>
      </c>
      <c r="BJ550" s="98" t="s">
        <v>189</v>
      </c>
      <c r="BK550" s="98" t="s">
        <v>85</v>
      </c>
      <c r="BL550" s="63" t="s">
        <v>85</v>
      </c>
    </row>
    <row r="551" spans="1:64" s="52" customFormat="1" ht="85.5" hidden="1" customHeight="1">
      <c r="A551" s="93">
        <v>1549</v>
      </c>
      <c r="B551" s="143" t="s">
        <v>2466</v>
      </c>
      <c r="C551" s="124" t="s">
        <v>2467</v>
      </c>
      <c r="D551" s="125" t="s">
        <v>89</v>
      </c>
      <c r="E551" s="126" t="s">
        <v>2468</v>
      </c>
      <c r="F551" s="127" t="s">
        <v>78</v>
      </c>
      <c r="G551" s="127" t="s">
        <v>78</v>
      </c>
      <c r="H551" s="128" t="s">
        <v>91</v>
      </c>
      <c r="I551" s="129"/>
      <c r="J551" s="64" t="s">
        <v>2468</v>
      </c>
      <c r="K551" s="129"/>
      <c r="L551" s="64"/>
      <c r="M551" s="64" t="s">
        <v>85</v>
      </c>
      <c r="N551" s="128" t="s">
        <v>91</v>
      </c>
      <c r="O551" s="64" t="s">
        <v>85</v>
      </c>
      <c r="P551" s="129" t="str" cm="1">
        <f t="array" ref="P551">_xlfn.TEXTJOIN(", ", TRUE, IF('HABILITADOS Y RECHAZADOS LOTE 1'!$Q551:$AN551="SI",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51" s="96"/>
      <c r="R551" s="96" t="s">
        <v>2</v>
      </c>
      <c r="S551" s="96" t="s">
        <v>2</v>
      </c>
      <c r="T551" s="96" t="s">
        <v>2</v>
      </c>
      <c r="U551" s="96" t="s">
        <v>2</v>
      </c>
      <c r="V551" s="96" t="s">
        <v>2</v>
      </c>
      <c r="W551" s="96" t="s">
        <v>2</v>
      </c>
      <c r="X551" s="96" t="s">
        <v>2</v>
      </c>
      <c r="Y551" s="96" t="s">
        <v>2</v>
      </c>
      <c r="Z551" s="96" t="s">
        <v>2</v>
      </c>
      <c r="AA551" s="96" t="s">
        <v>2</v>
      </c>
      <c r="AB551" s="96" t="s">
        <v>2</v>
      </c>
      <c r="AC551" s="96"/>
      <c r="AD551" s="96" t="s">
        <v>2</v>
      </c>
      <c r="AE551" s="96" t="s">
        <v>2</v>
      </c>
      <c r="AF551" s="96" t="s">
        <v>2</v>
      </c>
      <c r="AG551" s="96" t="s">
        <v>2</v>
      </c>
      <c r="AH551" s="96" t="s">
        <v>2</v>
      </c>
      <c r="AI551" s="96" t="s">
        <v>2</v>
      </c>
      <c r="AJ551" s="96" t="s">
        <v>2</v>
      </c>
      <c r="AK551" s="96" t="s">
        <v>2</v>
      </c>
      <c r="AL551" s="96" t="s">
        <v>2</v>
      </c>
      <c r="AM551" s="96" t="s">
        <v>2</v>
      </c>
      <c r="AN551" s="96" t="s">
        <v>2</v>
      </c>
      <c r="AO551" s="96" t="s">
        <v>1</v>
      </c>
      <c r="AP551" s="96" t="s">
        <v>1</v>
      </c>
      <c r="AQ551" s="96" t="s">
        <v>1</v>
      </c>
      <c r="AR551" s="96" t="s">
        <v>1</v>
      </c>
      <c r="AS551" s="96" t="s">
        <v>1</v>
      </c>
      <c r="AT551" s="96" t="s">
        <v>1</v>
      </c>
      <c r="AU551" s="96" t="s">
        <v>1</v>
      </c>
      <c r="AV551" s="96" t="s">
        <v>1</v>
      </c>
      <c r="AW551" s="96" t="s">
        <v>92</v>
      </c>
      <c r="AX551" s="98">
        <v>0</v>
      </c>
      <c r="AY551" s="98">
        <v>0</v>
      </c>
      <c r="AZ551" s="98">
        <v>0</v>
      </c>
      <c r="BA551" s="98">
        <v>0</v>
      </c>
      <c r="BB551" s="98">
        <v>0</v>
      </c>
      <c r="BC551" s="98">
        <v>0</v>
      </c>
      <c r="BD551" s="98">
        <v>0</v>
      </c>
      <c r="BE551" s="98">
        <v>0</v>
      </c>
      <c r="BF551" s="98">
        <v>0</v>
      </c>
      <c r="BG551" s="98">
        <v>0.25</v>
      </c>
      <c r="BH551" s="98">
        <v>0</v>
      </c>
      <c r="BI551" s="98" cm="1">
        <f t="array" ref="BI551">SUM(IF('HABILITADOS Y RECHAZADOS LOTE 1'!$AX551:$BH551&lt;&gt;"", 'HABILITADOS Y RECHAZADOS LOTE 1'!$AX551:$BH551, 0))</f>
        <v>0.25</v>
      </c>
      <c r="BJ551" s="98" t="s">
        <v>206</v>
      </c>
      <c r="BK551" s="98" t="s">
        <v>85</v>
      </c>
      <c r="BL551" s="63" t="s">
        <v>85</v>
      </c>
    </row>
    <row r="552" spans="1:64" s="52" customFormat="1" ht="42.75" hidden="1" customHeight="1">
      <c r="A552" s="93">
        <v>1550</v>
      </c>
      <c r="B552" s="143" t="s">
        <v>2469</v>
      </c>
      <c r="C552" s="124" t="s">
        <v>2470</v>
      </c>
      <c r="D552" s="125" t="s">
        <v>89</v>
      </c>
      <c r="E552" s="126" t="s">
        <v>2471</v>
      </c>
      <c r="F552" s="127" t="s">
        <v>78</v>
      </c>
      <c r="G552" s="127" t="s">
        <v>78</v>
      </c>
      <c r="H552" s="128" t="s">
        <v>91</v>
      </c>
      <c r="I552" s="129"/>
      <c r="J552" s="64" t="s">
        <v>2471</v>
      </c>
      <c r="K552" s="129"/>
      <c r="L552" s="64"/>
      <c r="M552" s="64" t="s">
        <v>85</v>
      </c>
      <c r="N552" s="128" t="s">
        <v>91</v>
      </c>
      <c r="O552" s="64" t="s">
        <v>85</v>
      </c>
      <c r="P552" s="129" t="str" cm="1">
        <f t="array" ref="P552">_xlfn.TEXTJOIN(", ", TRUE, IF('HABILITADOS Y RECHAZADOS LOTE 1'!$Q552:$AN552="SI",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52" s="96"/>
      <c r="R552" s="96" t="s">
        <v>2</v>
      </c>
      <c r="S552" s="96" t="s">
        <v>2</v>
      </c>
      <c r="T552" s="96" t="s">
        <v>2</v>
      </c>
      <c r="U552" s="96" t="s">
        <v>2</v>
      </c>
      <c r="V552" s="96" t="s">
        <v>2</v>
      </c>
      <c r="W552" s="96" t="s">
        <v>2</v>
      </c>
      <c r="X552" s="96" t="s">
        <v>2</v>
      </c>
      <c r="Y552" s="96" t="s">
        <v>2</v>
      </c>
      <c r="Z552" s="96" t="s">
        <v>2</v>
      </c>
      <c r="AA552" s="96" t="s">
        <v>2</v>
      </c>
      <c r="AB552" s="96" t="s">
        <v>2</v>
      </c>
      <c r="AC552" s="96"/>
      <c r="AD552" s="96" t="s">
        <v>2</v>
      </c>
      <c r="AE552" s="96" t="s">
        <v>2</v>
      </c>
      <c r="AF552" s="96" t="s">
        <v>2</v>
      </c>
      <c r="AG552" s="96" t="s">
        <v>2</v>
      </c>
      <c r="AH552" s="96" t="s">
        <v>2</v>
      </c>
      <c r="AI552" s="96" t="s">
        <v>2</v>
      </c>
      <c r="AJ552" s="96" t="s">
        <v>2</v>
      </c>
      <c r="AK552" s="96" t="s">
        <v>2</v>
      </c>
      <c r="AL552" s="96" t="s">
        <v>2</v>
      </c>
      <c r="AM552" s="96" t="s">
        <v>2</v>
      </c>
      <c r="AN552" s="96" t="s">
        <v>2</v>
      </c>
      <c r="AO552" s="96" t="s">
        <v>2</v>
      </c>
      <c r="AP552" s="96" t="s">
        <v>1</v>
      </c>
      <c r="AQ552" s="96" t="s">
        <v>1</v>
      </c>
      <c r="AR552" s="96" t="s">
        <v>1</v>
      </c>
      <c r="AS552" s="96" t="s">
        <v>1</v>
      </c>
      <c r="AT552" s="96" t="s">
        <v>1</v>
      </c>
      <c r="AU552" s="96" t="s">
        <v>1</v>
      </c>
      <c r="AV552" s="96" t="s">
        <v>1</v>
      </c>
      <c r="AW552" s="96" t="s">
        <v>92</v>
      </c>
      <c r="AX552" s="98">
        <v>0</v>
      </c>
      <c r="AY552" s="98">
        <v>0</v>
      </c>
      <c r="AZ552" s="98">
        <v>0</v>
      </c>
      <c r="BA552" s="98">
        <v>0</v>
      </c>
      <c r="BB552" s="98">
        <v>0</v>
      </c>
      <c r="BC552" s="98">
        <v>0</v>
      </c>
      <c r="BD552" s="98">
        <v>0</v>
      </c>
      <c r="BE552" s="98">
        <v>0</v>
      </c>
      <c r="BF552" s="98">
        <v>0.25</v>
      </c>
      <c r="BG552" s="98">
        <v>0.25</v>
      </c>
      <c r="BH552" s="98">
        <v>0</v>
      </c>
      <c r="BI552" s="98" cm="1">
        <f t="array" ref="BI552">SUM(IF('HABILITADOS Y RECHAZADOS LOTE 1'!$AX552:$BH552&lt;&gt;"", 'HABILITADOS Y RECHAZADOS LOTE 1'!$AX552:$BH552, 0))</f>
        <v>0.5</v>
      </c>
      <c r="BJ552" s="98" t="s">
        <v>206</v>
      </c>
      <c r="BK552" s="98" t="s">
        <v>85</v>
      </c>
      <c r="BL552" s="63" t="s">
        <v>85</v>
      </c>
    </row>
    <row r="553" spans="1:64" s="52" customFormat="1" ht="42.75" hidden="1" customHeight="1">
      <c r="A553" s="93">
        <v>1551</v>
      </c>
      <c r="B553" s="131" t="s">
        <v>2472</v>
      </c>
      <c r="C553" s="124" t="s">
        <v>2473</v>
      </c>
      <c r="D553" s="125" t="s">
        <v>224</v>
      </c>
      <c r="E553" s="126" t="s">
        <v>2474</v>
      </c>
      <c r="F553" s="127" t="s">
        <v>77</v>
      </c>
      <c r="G553" s="127" t="s">
        <v>77</v>
      </c>
      <c r="H553" s="128" t="s">
        <v>79</v>
      </c>
      <c r="I553" s="129" t="s">
        <v>1114</v>
      </c>
      <c r="J553" s="64" t="s">
        <v>2474</v>
      </c>
      <c r="K553" s="129" t="s">
        <v>2475</v>
      </c>
      <c r="L553" s="64" t="s">
        <v>1</v>
      </c>
      <c r="M553" s="64" t="s">
        <v>2</v>
      </c>
      <c r="N553" s="130" t="s">
        <v>91</v>
      </c>
      <c r="O553" s="64" t="s">
        <v>85</v>
      </c>
      <c r="P553" s="129" t="str" cm="1">
        <f t="array" ref="P553">_xlfn.TEXTJOIN(", ", TRUE, IF('HABILITADOS Y RECHAZADOS LOTE 1'!$Q553:$AN553="SI", 'HABILITADOS Y RECHAZADOS LOTE 1'!$Q$2:$AN$2, ""))</f>
        <v>Conservas de frutas/ hortalizas/ leguminosas, Frutas frescas, Amasijos, Quesos, Productos azucarados, Verduras, hortalizas y derivados, Bebidas</v>
      </c>
      <c r="Q553" s="96" t="s">
        <v>1</v>
      </c>
      <c r="R553" s="96" t="s">
        <v>1</v>
      </c>
      <c r="S553" s="96" t="s">
        <v>1</v>
      </c>
      <c r="T553" s="96" t="s">
        <v>1</v>
      </c>
      <c r="U553" s="96" t="s">
        <v>1</v>
      </c>
      <c r="V553" s="96" t="s">
        <v>1</v>
      </c>
      <c r="W553" s="96" t="s">
        <v>1</v>
      </c>
      <c r="X553" s="96" t="s">
        <v>2</v>
      </c>
      <c r="Y553" s="96" t="s">
        <v>1</v>
      </c>
      <c r="Z553" s="96" t="s">
        <v>1</v>
      </c>
      <c r="AA553" s="96" t="s">
        <v>2</v>
      </c>
      <c r="AB553" s="96" t="s">
        <v>1</v>
      </c>
      <c r="AC553" s="96" t="s">
        <v>2</v>
      </c>
      <c r="AD553" s="96" t="s">
        <v>1</v>
      </c>
      <c r="AE553" s="96" t="s">
        <v>1</v>
      </c>
      <c r="AF553" s="96" t="s">
        <v>1</v>
      </c>
      <c r="AG553" s="96" t="s">
        <v>1</v>
      </c>
      <c r="AH553" s="96" t="s">
        <v>1</v>
      </c>
      <c r="AI553" s="96" t="s">
        <v>2</v>
      </c>
      <c r="AJ553" s="96" t="s">
        <v>1</v>
      </c>
      <c r="AK553" s="96" t="s">
        <v>1</v>
      </c>
      <c r="AL553" s="96" t="s">
        <v>2</v>
      </c>
      <c r="AM553" s="96" t="s">
        <v>2</v>
      </c>
      <c r="AN553" s="96" t="s">
        <v>2</v>
      </c>
      <c r="AO553" s="96" t="s">
        <v>2</v>
      </c>
      <c r="AP553" s="96" t="s">
        <v>2</v>
      </c>
      <c r="AQ553" s="96" t="s">
        <v>1</v>
      </c>
      <c r="AR553" s="96" t="s">
        <v>1</v>
      </c>
      <c r="AS553" s="96" t="s">
        <v>1</v>
      </c>
      <c r="AT553" s="96" t="s">
        <v>1</v>
      </c>
      <c r="AU553" s="96" t="s">
        <v>1</v>
      </c>
      <c r="AV553" s="96" t="s">
        <v>1</v>
      </c>
      <c r="AW553" s="96" t="s">
        <v>92</v>
      </c>
      <c r="AX553" s="98">
        <v>0</v>
      </c>
      <c r="AY553" s="98">
        <v>0</v>
      </c>
      <c r="AZ553" s="98">
        <v>0</v>
      </c>
      <c r="BA553" s="98">
        <v>6</v>
      </c>
      <c r="BB553" s="98">
        <v>0</v>
      </c>
      <c r="BC553" s="98">
        <v>0</v>
      </c>
      <c r="BD553" s="98">
        <v>0</v>
      </c>
      <c r="BE553" s="98">
        <v>1</v>
      </c>
      <c r="BF553" s="98">
        <v>0.25</v>
      </c>
      <c r="BG553" s="98">
        <v>0.25</v>
      </c>
      <c r="BH553" s="98">
        <v>0</v>
      </c>
      <c r="BI553" s="98" cm="1">
        <f t="array" ref="BI553">SUM(IF('HABILITADOS Y RECHAZADOS LOTE 1'!$AX553:$BH553&lt;&gt;"", 'HABILITADOS Y RECHAZADOS LOTE 1'!$AX553:$BH553, 0))</f>
        <v>7.5</v>
      </c>
      <c r="BJ553" s="98" t="s">
        <v>206</v>
      </c>
      <c r="BK553" s="98" t="s">
        <v>85</v>
      </c>
      <c r="BL553" s="63" t="s">
        <v>85</v>
      </c>
    </row>
    <row r="554" spans="1:64" s="52" customFormat="1" ht="42.75" hidden="1" customHeight="1">
      <c r="A554" s="93">
        <v>1552</v>
      </c>
      <c r="B554" s="143" t="s">
        <v>2476</v>
      </c>
      <c r="C554" s="124" t="s">
        <v>2477</v>
      </c>
      <c r="D554" s="125" t="s">
        <v>89</v>
      </c>
      <c r="E554" s="130" t="s">
        <v>2478</v>
      </c>
      <c r="F554" s="127" t="s">
        <v>77</v>
      </c>
      <c r="G554" s="127" t="s">
        <v>78</v>
      </c>
      <c r="H554" s="128" t="s">
        <v>79</v>
      </c>
      <c r="I554" s="129" t="s">
        <v>2479</v>
      </c>
      <c r="J554" s="64" t="s">
        <v>2478</v>
      </c>
      <c r="K554" s="129" t="s">
        <v>2480</v>
      </c>
      <c r="L554" s="64" t="s">
        <v>2</v>
      </c>
      <c r="M554" s="64" t="s">
        <v>2</v>
      </c>
      <c r="N554" s="130" t="s">
        <v>91</v>
      </c>
      <c r="O554" s="64" t="s">
        <v>85</v>
      </c>
      <c r="P554" s="129" t="str" cm="1">
        <f t="array" ref="P554">_xlfn.TEXTJOIN(", ", TRUE, IF('HABILITADOS Y RECHAZADOS LOTE 1'!$Q554:$AN554="SI", 'HABILITADOS Y RECHAZADOS LOTE 1'!$Q$2:$AN$2, ""))</f>
        <v>Sector defensa</v>
      </c>
      <c r="Q554" s="96"/>
      <c r="R554" s="96"/>
      <c r="S554" s="96"/>
      <c r="T554" s="96"/>
      <c r="U554" s="96"/>
      <c r="V554" s="96"/>
      <c r="W554" s="96"/>
      <c r="X554" s="96"/>
      <c r="Y554" s="96"/>
      <c r="Z554" s="96" t="s">
        <v>2</v>
      </c>
      <c r="AA554" s="96"/>
      <c r="AB554" s="96"/>
      <c r="AC554" s="96"/>
      <c r="AD554" s="96"/>
      <c r="AE554" s="96"/>
      <c r="AF554" s="96"/>
      <c r="AG554" s="96"/>
      <c r="AH554" s="96"/>
      <c r="AI554" s="96"/>
      <c r="AJ554" s="96"/>
      <c r="AK554" s="96"/>
      <c r="AL554" s="96"/>
      <c r="AM554" s="96"/>
      <c r="AN554" s="96"/>
      <c r="AO554" s="96" t="s">
        <v>1</v>
      </c>
      <c r="AP554" s="96" t="s">
        <v>1</v>
      </c>
      <c r="AQ554" s="96" t="s">
        <v>1</v>
      </c>
      <c r="AR554" s="96" t="s">
        <v>1</v>
      </c>
      <c r="AS554" s="96" t="s">
        <v>1</v>
      </c>
      <c r="AT554" s="96" t="s">
        <v>1</v>
      </c>
      <c r="AU554" s="96" t="s">
        <v>1</v>
      </c>
      <c r="AV554" s="96" t="s">
        <v>1</v>
      </c>
      <c r="AW554" s="96" t="s">
        <v>92</v>
      </c>
      <c r="AX554" s="98">
        <v>0</v>
      </c>
      <c r="AY554" s="98">
        <v>0</v>
      </c>
      <c r="AZ554" s="98">
        <v>0</v>
      </c>
      <c r="BA554" s="98">
        <v>0</v>
      </c>
      <c r="BB554" s="98">
        <v>0</v>
      </c>
      <c r="BC554" s="98">
        <v>0</v>
      </c>
      <c r="BD554" s="98">
        <v>0</v>
      </c>
      <c r="BE554" s="98">
        <v>0</v>
      </c>
      <c r="BF554" s="98">
        <v>0</v>
      </c>
      <c r="BG554" s="98">
        <v>0.25</v>
      </c>
      <c r="BH554" s="98">
        <v>0</v>
      </c>
      <c r="BI554" s="98" cm="1">
        <f t="array" ref="BI554">SUM(IF('HABILITADOS Y RECHAZADOS LOTE 1'!$AX554:$BH554&lt;&gt;"", 'HABILITADOS Y RECHAZADOS LOTE 1'!$AX554:$BH554, 0))</f>
        <v>0.25</v>
      </c>
      <c r="BJ554" s="98" t="s">
        <v>206</v>
      </c>
      <c r="BK554" s="98" t="s">
        <v>85</v>
      </c>
      <c r="BL554" s="63" t="s">
        <v>85</v>
      </c>
    </row>
    <row r="555" spans="1:64" s="52" customFormat="1" ht="28.5" hidden="1" customHeight="1">
      <c r="A555" s="108">
        <v>1553</v>
      </c>
      <c r="B555" s="139" t="s">
        <v>2481</v>
      </c>
      <c r="C555" s="142" t="s">
        <v>2482</v>
      </c>
      <c r="D555" s="125" t="s">
        <v>89</v>
      </c>
      <c r="E555" s="126" t="s">
        <v>2483</v>
      </c>
      <c r="F555" s="136" t="s">
        <v>1176</v>
      </c>
      <c r="G555" s="136" t="s">
        <v>1176</v>
      </c>
      <c r="H555" s="128" t="s">
        <v>91</v>
      </c>
      <c r="I555" s="134" t="s">
        <v>494</v>
      </c>
      <c r="J555" s="133" t="s">
        <v>2483</v>
      </c>
      <c r="K555" s="134" t="s">
        <v>494</v>
      </c>
      <c r="L555" s="64"/>
      <c r="M555" s="64" t="s">
        <v>85</v>
      </c>
      <c r="N555" s="128" t="s">
        <v>91</v>
      </c>
      <c r="O555" s="64" t="s">
        <v>85</v>
      </c>
      <c r="P555" s="129" t="str" cm="1">
        <f t="array" ref="P555">_xlfn.TEXTJOIN(", ", TRUE, IF('HABILITADOS Y RECHAZADOS LOTE 1'!$Q555:$AN555="SI", 'HABILITADOS Y RECHAZADOS LOTE 1'!$Q$2:$AN$2, ""))</f>
        <v>Carnes Frescas (Refrigeradas o Congeladas), Derivados cárnicos, Huevos, Cereales y derivados, Alimentos manufacturados, Enlatados cárnicos y derivados, Galletas, Productos de panificación, Grasas, aceites y derivados, Lácteos no fermentados, Lácteos fermentados, Quesos, Productos azucarados, Bebidas</v>
      </c>
      <c r="Q555" s="96"/>
      <c r="R555" s="96" t="s">
        <v>2</v>
      </c>
      <c r="S555" s="96" t="s">
        <v>2</v>
      </c>
      <c r="T555" s="96" t="s">
        <v>2</v>
      </c>
      <c r="U555" s="96" t="s">
        <v>2</v>
      </c>
      <c r="V555" s="96" t="s">
        <v>2</v>
      </c>
      <c r="W555" s="96" t="s">
        <v>2</v>
      </c>
      <c r="X555" s="96"/>
      <c r="Y555" s="96"/>
      <c r="Z555" s="96"/>
      <c r="AA555" s="96"/>
      <c r="AB555" s="96"/>
      <c r="AC555" s="96"/>
      <c r="AD555" s="96" t="s">
        <v>2</v>
      </c>
      <c r="AE555" s="96" t="s">
        <v>2</v>
      </c>
      <c r="AF555" s="96" t="s">
        <v>2</v>
      </c>
      <c r="AG555" s="96" t="s">
        <v>2</v>
      </c>
      <c r="AH555" s="96" t="s">
        <v>2</v>
      </c>
      <c r="AI555" s="96" t="s">
        <v>2</v>
      </c>
      <c r="AJ555" s="96"/>
      <c r="AK555" s="96"/>
      <c r="AL555" s="96" t="s">
        <v>2</v>
      </c>
      <c r="AM555" s="96"/>
      <c r="AN555" s="96" t="s">
        <v>2</v>
      </c>
      <c r="AO555" s="96" t="s">
        <v>1</v>
      </c>
      <c r="AP555" s="96" t="s">
        <v>1</v>
      </c>
      <c r="AQ555" s="96" t="s">
        <v>1</v>
      </c>
      <c r="AR555" s="96" t="s">
        <v>1</v>
      </c>
      <c r="AS555" s="96" t="s">
        <v>1</v>
      </c>
      <c r="AT555" s="96" t="s">
        <v>1</v>
      </c>
      <c r="AU555" s="96" t="s">
        <v>1</v>
      </c>
      <c r="AV555" s="96" t="s">
        <v>1</v>
      </c>
      <c r="AW555" s="96" t="s">
        <v>92</v>
      </c>
      <c r="AX555" s="98">
        <v>0</v>
      </c>
      <c r="AY555" s="98">
        <v>0</v>
      </c>
      <c r="AZ555" s="98">
        <v>0</v>
      </c>
      <c r="BA555" s="98">
        <v>0</v>
      </c>
      <c r="BB555" s="98">
        <v>0</v>
      </c>
      <c r="BC555" s="98">
        <v>0</v>
      </c>
      <c r="BD555" s="98">
        <v>0</v>
      </c>
      <c r="BE555" s="98">
        <v>0</v>
      </c>
      <c r="BF555" s="98">
        <v>0</v>
      </c>
      <c r="BG555" s="98">
        <v>0.25</v>
      </c>
      <c r="BH555" s="98">
        <v>0</v>
      </c>
      <c r="BI555" s="98" cm="1">
        <f t="array" ref="BI555">SUM(IF('HABILITADOS Y RECHAZADOS LOTE 1'!$AX555:$BH555&lt;&gt;"", 'HABILITADOS Y RECHAZADOS LOTE 1'!$AX555:$BH555, 0))</f>
        <v>0.25</v>
      </c>
      <c r="BJ555" s="98" t="s">
        <v>206</v>
      </c>
      <c r="BK555" s="98" t="s">
        <v>85</v>
      </c>
      <c r="BL555" s="63" t="s">
        <v>85</v>
      </c>
    </row>
    <row r="556" spans="1:64" s="52" customFormat="1" ht="171" hidden="1" customHeight="1">
      <c r="A556" s="93">
        <v>1554</v>
      </c>
      <c r="B556" s="143" t="s">
        <v>482</v>
      </c>
      <c r="C556" s="124" t="s">
        <v>2484</v>
      </c>
      <c r="D556" s="125" t="s">
        <v>89</v>
      </c>
      <c r="E556" s="126" t="s">
        <v>2485</v>
      </c>
      <c r="F556" s="127" t="s">
        <v>77</v>
      </c>
      <c r="G556" s="127" t="s">
        <v>77</v>
      </c>
      <c r="H556" s="128" t="s">
        <v>79</v>
      </c>
      <c r="I556" s="129" t="s">
        <v>2486</v>
      </c>
      <c r="J556" s="64" t="s">
        <v>2487</v>
      </c>
      <c r="K556" s="129" t="s">
        <v>2488</v>
      </c>
      <c r="L556" s="64" t="s">
        <v>1</v>
      </c>
      <c r="M556" s="64" t="s">
        <v>2</v>
      </c>
      <c r="N556" s="130" t="s">
        <v>91</v>
      </c>
      <c r="O556" s="64" t="s">
        <v>85</v>
      </c>
      <c r="P556" s="129" t="str" cm="1">
        <f t="array" ref="P556">_xlfn.TEXTJOIN(", ", TRUE, IF('HABILITADOS Y RECHAZADOS LOTE 1'!$Q556:$AN556="SI","'"&amp;'HABILITADOS Y RECHAZADOS LOTE 1'!$Q$2:$AN$2&amp;"'", ""))</f>
        <v>'Frutas frescas', 'Fruta procesada', 'Verduras, hortalizas y derivados'</v>
      </c>
      <c r="Q556" s="96" t="s">
        <v>1</v>
      </c>
      <c r="R556" s="96" t="s">
        <v>1</v>
      </c>
      <c r="S556" s="96" t="s">
        <v>1</v>
      </c>
      <c r="T556" s="96" t="s">
        <v>1</v>
      </c>
      <c r="U556" s="96" t="s">
        <v>1</v>
      </c>
      <c r="V556" s="96" t="s">
        <v>1</v>
      </c>
      <c r="W556" s="96" t="s">
        <v>1</v>
      </c>
      <c r="X556" s="96" t="s">
        <v>1</v>
      </c>
      <c r="Y556" s="96" t="s">
        <v>1</v>
      </c>
      <c r="Z556" s="96" t="s">
        <v>1</v>
      </c>
      <c r="AA556" s="96" t="s">
        <v>2</v>
      </c>
      <c r="AB556" s="96" t="s">
        <v>2</v>
      </c>
      <c r="AC556" s="96" t="s">
        <v>1</v>
      </c>
      <c r="AD556" s="96" t="s">
        <v>1</v>
      </c>
      <c r="AE556" s="96" t="s">
        <v>1</v>
      </c>
      <c r="AF556" s="96" t="s">
        <v>1</v>
      </c>
      <c r="AG556" s="96" t="s">
        <v>1</v>
      </c>
      <c r="AH556" s="96" t="s">
        <v>1</v>
      </c>
      <c r="AI556" s="96" t="s">
        <v>1</v>
      </c>
      <c r="AJ556" s="96" t="s">
        <v>1</v>
      </c>
      <c r="AK556" s="96" t="s">
        <v>1</v>
      </c>
      <c r="AL556" s="96" t="s">
        <v>1</v>
      </c>
      <c r="AM556" s="96" t="s">
        <v>2</v>
      </c>
      <c r="AN556" s="96" t="s">
        <v>1</v>
      </c>
      <c r="AO556" s="96" t="s">
        <v>1</v>
      </c>
      <c r="AP556" s="96" t="s">
        <v>1</v>
      </c>
      <c r="AQ556" s="96" t="s">
        <v>1</v>
      </c>
      <c r="AR556" s="96" t="s">
        <v>1</v>
      </c>
      <c r="AS556" s="96" t="s">
        <v>1</v>
      </c>
      <c r="AT556" s="96" t="s">
        <v>1</v>
      </c>
      <c r="AU556" s="96" t="s">
        <v>1</v>
      </c>
      <c r="AV556" s="96" t="s">
        <v>1</v>
      </c>
      <c r="AW556" s="96" t="s">
        <v>92</v>
      </c>
      <c r="AX556" s="98">
        <v>0</v>
      </c>
      <c r="AY556" s="98">
        <v>0</v>
      </c>
      <c r="AZ556" s="98">
        <v>0</v>
      </c>
      <c r="BA556" s="98">
        <v>0</v>
      </c>
      <c r="BB556" s="98">
        <v>0</v>
      </c>
      <c r="BC556" s="98">
        <v>0</v>
      </c>
      <c r="BD556" s="98">
        <v>0</v>
      </c>
      <c r="BE556" s="98">
        <v>0</v>
      </c>
      <c r="BF556" s="98">
        <v>0</v>
      </c>
      <c r="BG556" s="98">
        <v>0.25</v>
      </c>
      <c r="BH556" s="98">
        <v>0</v>
      </c>
      <c r="BI556" s="98" cm="1">
        <f t="array" ref="BI556">SUM(IF('HABILITADOS Y RECHAZADOS LOTE 1'!$AX556:$BH556&lt;&gt;"", 'HABILITADOS Y RECHAZADOS LOTE 1'!$AX556:$BH556, 0))</f>
        <v>0.25</v>
      </c>
      <c r="BJ556" s="98" t="s">
        <v>206</v>
      </c>
      <c r="BK556" s="98" t="s">
        <v>85</v>
      </c>
      <c r="BL556" s="63" t="s">
        <v>85</v>
      </c>
    </row>
    <row r="557" spans="1:64" s="52" customFormat="1" ht="28.5" hidden="1" customHeight="1">
      <c r="A557" s="108">
        <v>1555</v>
      </c>
      <c r="B557" s="139" t="s">
        <v>1286</v>
      </c>
      <c r="C557" s="142" t="s">
        <v>2489</v>
      </c>
      <c r="D557" s="133" t="s">
        <v>494</v>
      </c>
      <c r="E557" s="126" t="s">
        <v>2490</v>
      </c>
      <c r="F557" s="136" t="s">
        <v>77</v>
      </c>
      <c r="G557" s="136" t="s">
        <v>1176</v>
      </c>
      <c r="H557" s="128" t="s">
        <v>79</v>
      </c>
      <c r="I557" s="134" t="s">
        <v>1029</v>
      </c>
      <c r="J557" s="133" t="s">
        <v>2490</v>
      </c>
      <c r="K557" s="134" t="s">
        <v>273</v>
      </c>
      <c r="L557" s="64"/>
      <c r="M557" s="64" t="s">
        <v>2</v>
      </c>
      <c r="N557" s="130" t="s">
        <v>91</v>
      </c>
      <c r="O557" s="64" t="s">
        <v>85</v>
      </c>
      <c r="P557" s="129" t="str" cm="1">
        <f t="array" ref="P557">_xlfn.TEXTJOIN(", ", TRUE, IF('HABILITADOS Y RECHAZADOS LOTE 1'!$Q557:$AN557="SI", 'HABILITADOS Y RECHAZADOS LOTE 1'!$Q$2:$AN$2, ""))</f>
        <v>Huevos, Quesos</v>
      </c>
      <c r="Q557" s="96" t="s">
        <v>1</v>
      </c>
      <c r="R557" s="96" t="s">
        <v>1</v>
      </c>
      <c r="S557" s="96" t="s">
        <v>1</v>
      </c>
      <c r="T557" s="96" t="s">
        <v>2</v>
      </c>
      <c r="U557" s="96" t="s">
        <v>1</v>
      </c>
      <c r="V557" s="96" t="s">
        <v>1</v>
      </c>
      <c r="W557" s="96" t="s">
        <v>1</v>
      </c>
      <c r="X557" s="96" t="s">
        <v>1</v>
      </c>
      <c r="Y557" s="96" t="s">
        <v>1</v>
      </c>
      <c r="Z557" s="96" t="s">
        <v>1</v>
      </c>
      <c r="AA557" s="96" t="s">
        <v>1</v>
      </c>
      <c r="AB557" s="96" t="s">
        <v>1</v>
      </c>
      <c r="AC557" s="96" t="s">
        <v>1</v>
      </c>
      <c r="AD557" s="96" t="s">
        <v>1</v>
      </c>
      <c r="AE557" s="96" t="s">
        <v>1</v>
      </c>
      <c r="AF557" s="96" t="s">
        <v>1</v>
      </c>
      <c r="AG557" s="96" t="s">
        <v>1</v>
      </c>
      <c r="AH557" s="96" t="s">
        <v>1</v>
      </c>
      <c r="AI557" s="96" t="s">
        <v>2</v>
      </c>
      <c r="AJ557" s="96" t="s">
        <v>1</v>
      </c>
      <c r="AK557" s="96" t="s">
        <v>1</v>
      </c>
      <c r="AL557" s="96" t="s">
        <v>1</v>
      </c>
      <c r="AM557" s="96" t="s">
        <v>1</v>
      </c>
      <c r="AN557" s="96" t="s">
        <v>1</v>
      </c>
      <c r="AO557" s="96" t="s">
        <v>1</v>
      </c>
      <c r="AP557" s="96" t="s">
        <v>1</v>
      </c>
      <c r="AQ557" s="96" t="s">
        <v>1</v>
      </c>
      <c r="AR557" s="96" t="s">
        <v>2</v>
      </c>
      <c r="AS557" s="96" t="s">
        <v>1</v>
      </c>
      <c r="AT557" s="96" t="s">
        <v>1</v>
      </c>
      <c r="AU557" s="96" t="s">
        <v>2</v>
      </c>
      <c r="AV557" s="96" t="s">
        <v>1</v>
      </c>
      <c r="AW557" s="96" t="s">
        <v>92</v>
      </c>
      <c r="AX557" s="98">
        <v>0</v>
      </c>
      <c r="AY557" s="98">
        <v>6</v>
      </c>
      <c r="AZ557" s="98">
        <v>0</v>
      </c>
      <c r="BA557" s="98">
        <v>0</v>
      </c>
      <c r="BB557" s="98">
        <v>0</v>
      </c>
      <c r="BC557" s="98">
        <v>0</v>
      </c>
      <c r="BD557" s="98">
        <v>0</v>
      </c>
      <c r="BE557" s="98">
        <v>0</v>
      </c>
      <c r="BF557" s="98">
        <v>0</v>
      </c>
      <c r="BG557" s="98">
        <v>0.25</v>
      </c>
      <c r="BH557" s="98">
        <v>0</v>
      </c>
      <c r="BI557" s="98" cm="1">
        <f t="array" ref="BI557">SUM(IF('HABILITADOS Y RECHAZADOS LOTE 1'!$AX557:$BH557&lt;&gt;"", 'HABILITADOS Y RECHAZADOS LOTE 1'!$AX557:$BH557, 0))</f>
        <v>6.25</v>
      </c>
      <c r="BJ557" s="98" t="s">
        <v>1244</v>
      </c>
      <c r="BK557" s="98" t="s">
        <v>85</v>
      </c>
      <c r="BL557" s="63" t="s">
        <v>85</v>
      </c>
    </row>
    <row r="558" spans="1:64" s="52" customFormat="1" ht="156.75" hidden="1" customHeight="1">
      <c r="A558" s="108">
        <v>1556</v>
      </c>
      <c r="B558" s="139" t="s">
        <v>2491</v>
      </c>
      <c r="C558" s="142" t="s">
        <v>2492</v>
      </c>
      <c r="D558" s="125" t="s">
        <v>89</v>
      </c>
      <c r="E558" s="126" t="s">
        <v>2493</v>
      </c>
      <c r="F558" s="136" t="s">
        <v>1176</v>
      </c>
      <c r="G558" s="136" t="s">
        <v>77</v>
      </c>
      <c r="H558" s="128" t="s">
        <v>79</v>
      </c>
      <c r="I558" s="134" t="s">
        <v>2494</v>
      </c>
      <c r="J558" s="133" t="s">
        <v>2495</v>
      </c>
      <c r="K558" s="134" t="s">
        <v>2496</v>
      </c>
      <c r="L558" s="64" t="s">
        <v>1</v>
      </c>
      <c r="M558" s="64" t="s">
        <v>1</v>
      </c>
      <c r="N558" s="130" t="s">
        <v>83</v>
      </c>
      <c r="O558" s="129" t="s">
        <v>2497</v>
      </c>
      <c r="P558" s="64" t="s">
        <v>85</v>
      </c>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8"/>
      <c r="AY558" s="98"/>
      <c r="AZ558" s="98"/>
      <c r="BA558" s="98"/>
      <c r="BB558" s="98"/>
      <c r="BC558" s="98"/>
      <c r="BD558" s="98"/>
      <c r="BE558" s="98"/>
      <c r="BF558" s="98"/>
      <c r="BG558" s="98"/>
      <c r="BH558" s="98"/>
      <c r="BI558" s="98" cm="1">
        <f t="array" ref="BI558">SUM(IF('HABILITADOS Y RECHAZADOS LOTE 1'!$AX558:$BH558&lt;&gt;"", 'HABILITADOS Y RECHAZADOS LOTE 1'!$AX558:$BH558, 0))</f>
        <v>0</v>
      </c>
      <c r="BJ558" s="98" t="s">
        <v>206</v>
      </c>
      <c r="BK558" s="98" t="s">
        <v>85</v>
      </c>
      <c r="BL558" s="63" t="s">
        <v>85</v>
      </c>
    </row>
    <row r="559" spans="1:64" s="52" customFormat="1" ht="171" hidden="1" customHeight="1">
      <c r="A559" s="93">
        <v>1557</v>
      </c>
      <c r="B559" s="143" t="s">
        <v>2498</v>
      </c>
      <c r="C559" s="124" t="s">
        <v>2499</v>
      </c>
      <c r="D559" s="125" t="s">
        <v>75</v>
      </c>
      <c r="E559" s="126" t="s">
        <v>2500</v>
      </c>
      <c r="F559" s="64" t="s">
        <v>77</v>
      </c>
      <c r="G559" s="64" t="s">
        <v>78</v>
      </c>
      <c r="H559" s="128" t="s">
        <v>79</v>
      </c>
      <c r="I559" s="129" t="s">
        <v>467</v>
      </c>
      <c r="J559" s="64" t="s">
        <v>2500</v>
      </c>
      <c r="K559" s="129" t="s">
        <v>2501</v>
      </c>
      <c r="L559" s="64" t="s">
        <v>1</v>
      </c>
      <c r="M559" s="64" t="s">
        <v>2</v>
      </c>
      <c r="N559" s="130" t="s">
        <v>83</v>
      </c>
      <c r="O559" s="129" t="s">
        <v>2502</v>
      </c>
      <c r="P559" s="64" t="s">
        <v>85</v>
      </c>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8"/>
      <c r="AY559" s="98"/>
      <c r="AZ559" s="98"/>
      <c r="BA559" s="98"/>
      <c r="BB559" s="98"/>
      <c r="BC559" s="98"/>
      <c r="BD559" s="98"/>
      <c r="BE559" s="98"/>
      <c r="BF559" s="98"/>
      <c r="BG559" s="98"/>
      <c r="BH559" s="98"/>
      <c r="BI559" s="98" cm="1">
        <f t="array" ref="BI559">SUM(IF('HABILITADOS Y RECHAZADOS LOTE 1'!$AX559:$BH559&lt;&gt;"", 'HABILITADOS Y RECHAZADOS LOTE 1'!$AX559:$BH559, 0))</f>
        <v>0</v>
      </c>
      <c r="BJ559" s="106" t="s">
        <v>395</v>
      </c>
      <c r="BK559" s="98" t="s">
        <v>85</v>
      </c>
      <c r="BL559" s="63" t="s">
        <v>85</v>
      </c>
    </row>
    <row r="560" spans="1:64" s="52" customFormat="1" ht="28.5" hidden="1" customHeight="1">
      <c r="A560" s="108">
        <v>1558</v>
      </c>
      <c r="B560" s="139" t="s">
        <v>2503</v>
      </c>
      <c r="C560" s="124" t="s">
        <v>2504</v>
      </c>
      <c r="D560" s="125" t="s">
        <v>75</v>
      </c>
      <c r="E560" s="126" t="s">
        <v>2505</v>
      </c>
      <c r="F560" s="136" t="s">
        <v>78</v>
      </c>
      <c r="G560" s="136" t="s">
        <v>77</v>
      </c>
      <c r="H560" s="128" t="s">
        <v>79</v>
      </c>
      <c r="I560" s="134" t="s">
        <v>209</v>
      </c>
      <c r="J560" s="133" t="s">
        <v>2505</v>
      </c>
      <c r="K560" s="134" t="s">
        <v>2506</v>
      </c>
      <c r="L560" s="64"/>
      <c r="M560" s="64" t="s">
        <v>2</v>
      </c>
      <c r="N560" s="130" t="s">
        <v>91</v>
      </c>
      <c r="O560" s="64" t="s">
        <v>85</v>
      </c>
      <c r="P560" s="129" t="str" cm="1">
        <f t="array" ref="P560">_xlfn.TEXTJOIN(", ", TRUE, IF('HABILITADOS Y RECHAZADOS LOTE 1'!$Q560:$AN560="SI", 'HABILITADOS Y RECHAZADOS LOTE 1'!$Q$2:$AN$2, ""))</f>
        <v>Huevos, Cereales y derivados, Quesos</v>
      </c>
      <c r="Q560" s="96" t="s">
        <v>1</v>
      </c>
      <c r="R560" s="96" t="s">
        <v>1</v>
      </c>
      <c r="S560" s="96" t="s">
        <v>1</v>
      </c>
      <c r="T560" s="96" t="s">
        <v>2</v>
      </c>
      <c r="U560" s="96" t="s">
        <v>2</v>
      </c>
      <c r="V560" s="96" t="s">
        <v>1</v>
      </c>
      <c r="W560" s="96" t="s">
        <v>1</v>
      </c>
      <c r="X560" s="96" t="s">
        <v>1</v>
      </c>
      <c r="Y560" s="96" t="s">
        <v>1</v>
      </c>
      <c r="Z560" s="96" t="s">
        <v>1</v>
      </c>
      <c r="AA560" s="96" t="s">
        <v>1</v>
      </c>
      <c r="AB560" s="96" t="s">
        <v>1</v>
      </c>
      <c r="AC560" s="96" t="s">
        <v>1</v>
      </c>
      <c r="AD560" s="96" t="s">
        <v>1</v>
      </c>
      <c r="AE560" s="96" t="s">
        <v>1</v>
      </c>
      <c r="AF560" s="96" t="s">
        <v>1</v>
      </c>
      <c r="AG560" s="96" t="s">
        <v>1</v>
      </c>
      <c r="AH560" s="96" t="s">
        <v>1</v>
      </c>
      <c r="AI560" s="96" t="s">
        <v>2</v>
      </c>
      <c r="AJ560" s="96" t="s">
        <v>1</v>
      </c>
      <c r="AK560" s="96" t="s">
        <v>1</v>
      </c>
      <c r="AL560" s="96" t="s">
        <v>1</v>
      </c>
      <c r="AM560" s="96" t="s">
        <v>1</v>
      </c>
      <c r="AN560" s="96" t="s">
        <v>1</v>
      </c>
      <c r="AO560" s="96" t="s">
        <v>1</v>
      </c>
      <c r="AP560" s="96" t="s">
        <v>1</v>
      </c>
      <c r="AQ560" s="96" t="s">
        <v>1</v>
      </c>
      <c r="AR560" s="96" t="s">
        <v>1</v>
      </c>
      <c r="AS560" s="96" t="s">
        <v>1</v>
      </c>
      <c r="AT560" s="96" t="s">
        <v>1</v>
      </c>
      <c r="AU560" s="96" t="s">
        <v>1</v>
      </c>
      <c r="AV560" s="96" t="s">
        <v>1</v>
      </c>
      <c r="AW560" s="96" t="s">
        <v>92</v>
      </c>
      <c r="AX560" s="98">
        <v>0</v>
      </c>
      <c r="AY560" s="98">
        <v>6</v>
      </c>
      <c r="AZ560" s="98">
        <v>0</v>
      </c>
      <c r="BA560" s="98">
        <v>0</v>
      </c>
      <c r="BB560" s="98">
        <v>0</v>
      </c>
      <c r="BC560" s="98">
        <v>0</v>
      </c>
      <c r="BD560" s="98">
        <v>0</v>
      </c>
      <c r="BE560" s="98">
        <v>0</v>
      </c>
      <c r="BF560" s="98">
        <v>0</v>
      </c>
      <c r="BG560" s="98">
        <v>0</v>
      </c>
      <c r="BH560" s="98">
        <v>0</v>
      </c>
      <c r="BI560" s="98" cm="1">
        <f t="array" ref="BI560">SUM(IF('HABILITADOS Y RECHAZADOS LOTE 1'!$AX560:$BH560&lt;&gt;"", 'HABILITADOS Y RECHAZADOS LOTE 1'!$AX560:$BH560, 0))</f>
        <v>6</v>
      </c>
      <c r="BJ560" s="98" t="s">
        <v>86</v>
      </c>
      <c r="BK560" s="98" t="s">
        <v>85</v>
      </c>
      <c r="BL560" s="63" t="s">
        <v>85</v>
      </c>
    </row>
    <row r="561" spans="1:64" s="52" customFormat="1" ht="85.5" hidden="1" customHeight="1">
      <c r="A561" s="93">
        <v>1559</v>
      </c>
      <c r="B561" s="139" t="s">
        <v>1195</v>
      </c>
      <c r="C561" s="142" t="s">
        <v>2507</v>
      </c>
      <c r="D561" s="127" t="s">
        <v>89</v>
      </c>
      <c r="E561" s="142" t="s">
        <v>2508</v>
      </c>
      <c r="F561" s="127"/>
      <c r="G561" s="127"/>
      <c r="H561" s="144" t="s">
        <v>83</v>
      </c>
      <c r="I561" s="134" t="s">
        <v>1182</v>
      </c>
      <c r="J561" s="133" t="s">
        <v>2508</v>
      </c>
      <c r="K561" s="143"/>
      <c r="L561" s="64"/>
      <c r="M561" s="64" t="s">
        <v>85</v>
      </c>
      <c r="N561" s="144" t="s">
        <v>83</v>
      </c>
      <c r="O561" s="134" t="s">
        <v>1182</v>
      </c>
      <c r="P561" s="64" t="s">
        <v>85</v>
      </c>
      <c r="Q561" s="96" t="s">
        <v>1</v>
      </c>
      <c r="R561" s="96" t="s">
        <v>1</v>
      </c>
      <c r="S561" s="96" t="s">
        <v>1</v>
      </c>
      <c r="T561" s="96" t="s">
        <v>1</v>
      </c>
      <c r="U561" s="96" t="s">
        <v>1</v>
      </c>
      <c r="V561" s="96" t="s">
        <v>1</v>
      </c>
      <c r="W561" s="96" t="s">
        <v>1</v>
      </c>
      <c r="X561" s="96" t="s">
        <v>1</v>
      </c>
      <c r="Y561" s="96" t="s">
        <v>1</v>
      </c>
      <c r="Z561" s="96" t="s">
        <v>1</v>
      </c>
      <c r="AA561" s="96" t="s">
        <v>1</v>
      </c>
      <c r="AB561" s="96" t="s">
        <v>1</v>
      </c>
      <c r="AC561" s="96" t="s">
        <v>1</v>
      </c>
      <c r="AD561" s="96" t="s">
        <v>1</v>
      </c>
      <c r="AE561" s="96" t="s">
        <v>1</v>
      </c>
      <c r="AF561" s="96" t="s">
        <v>1</v>
      </c>
      <c r="AG561" s="96" t="s">
        <v>1</v>
      </c>
      <c r="AH561" s="96" t="s">
        <v>1</v>
      </c>
      <c r="AI561" s="96" t="s">
        <v>1</v>
      </c>
      <c r="AJ561" s="96" t="s">
        <v>1</v>
      </c>
      <c r="AK561" s="96" t="s">
        <v>1</v>
      </c>
      <c r="AL561" s="96" t="s">
        <v>1</v>
      </c>
      <c r="AM561" s="96" t="s">
        <v>1</v>
      </c>
      <c r="AN561" s="96" t="s">
        <v>1</v>
      </c>
      <c r="AO561" s="96"/>
      <c r="AP561" s="96"/>
      <c r="AQ561" s="96"/>
      <c r="AR561" s="96"/>
      <c r="AS561" s="96"/>
      <c r="AT561" s="96"/>
      <c r="AU561" s="96"/>
      <c r="AV561" s="96"/>
      <c r="AW561" s="96" t="s">
        <v>650</v>
      </c>
      <c r="AX561" s="98"/>
      <c r="AY561" s="98"/>
      <c r="AZ561" s="98"/>
      <c r="BA561" s="98"/>
      <c r="BB561" s="98"/>
      <c r="BC561" s="98"/>
      <c r="BD561" s="98"/>
      <c r="BE561" s="98"/>
      <c r="BF561" s="98"/>
      <c r="BG561" s="98"/>
      <c r="BH561" s="98"/>
      <c r="BI561" s="98" cm="1">
        <f t="array" ref="BI561">SUM(IF('HABILITADOS Y RECHAZADOS LOTE 1'!$AX561:$BH561&lt;&gt;"", 'HABILITADOS Y RECHAZADOS LOTE 1'!$AX561:$BH561, 0))</f>
        <v>0</v>
      </c>
      <c r="BJ561" s="98" t="s">
        <v>784</v>
      </c>
      <c r="BK561" s="98" t="s">
        <v>85</v>
      </c>
      <c r="BL561" s="63" t="s">
        <v>85</v>
      </c>
    </row>
    <row r="562" spans="1:64" s="52" customFormat="1" ht="71.25" hidden="1" customHeight="1">
      <c r="A562" s="93">
        <v>1560</v>
      </c>
      <c r="B562" s="143" t="s">
        <v>2509</v>
      </c>
      <c r="C562" s="124" t="s">
        <v>2510</v>
      </c>
      <c r="D562" s="125" t="s">
        <v>89</v>
      </c>
      <c r="E562" s="126" t="s">
        <v>2511</v>
      </c>
      <c r="F562" s="127" t="s">
        <v>77</v>
      </c>
      <c r="G562" s="127" t="s">
        <v>78</v>
      </c>
      <c r="H562" s="128" t="s">
        <v>79</v>
      </c>
      <c r="I562" s="129" t="s">
        <v>2117</v>
      </c>
      <c r="J562" s="64" t="s">
        <v>2511</v>
      </c>
      <c r="K562" s="129" t="s">
        <v>2512</v>
      </c>
      <c r="L562" s="64" t="s">
        <v>1</v>
      </c>
      <c r="M562" s="64" t="s">
        <v>2</v>
      </c>
      <c r="N562" s="130" t="s">
        <v>91</v>
      </c>
      <c r="O562" s="64" t="s">
        <v>85</v>
      </c>
      <c r="P562" s="129" t="str" cm="1">
        <f t="array" ref="P562">_xlfn.TEXTJOIN(", ", TRUE, IF('HABILITADOS Y RECHAZADOS LOTE 1'!$Q562:$AN562="SI", 'HABILITADOS Y RECHAZADOS LOTE 1'!$Q$2:$AN$2, ""))</f>
        <v>Productos azucarados</v>
      </c>
      <c r="Q562" s="96" t="s">
        <v>1</v>
      </c>
      <c r="R562" s="96" t="s">
        <v>1</v>
      </c>
      <c r="S562" s="96" t="s">
        <v>1</v>
      </c>
      <c r="T562" s="96" t="s">
        <v>1</v>
      </c>
      <c r="U562" s="96" t="s">
        <v>1</v>
      </c>
      <c r="V562" s="96" t="s">
        <v>1</v>
      </c>
      <c r="W562" s="96" t="s">
        <v>1</v>
      </c>
      <c r="X562" s="96" t="s">
        <v>1</v>
      </c>
      <c r="Y562" s="96" t="s">
        <v>1</v>
      </c>
      <c r="Z562" s="96" t="s">
        <v>1</v>
      </c>
      <c r="AA562" s="96" t="s">
        <v>1</v>
      </c>
      <c r="AB562" s="96" t="s">
        <v>1</v>
      </c>
      <c r="AC562" s="96" t="s">
        <v>1</v>
      </c>
      <c r="AD562" s="96" t="s">
        <v>1</v>
      </c>
      <c r="AE562" s="96" t="s">
        <v>1</v>
      </c>
      <c r="AF562" s="96" t="s">
        <v>1</v>
      </c>
      <c r="AG562" s="96" t="s">
        <v>1</v>
      </c>
      <c r="AH562" s="96" t="s">
        <v>1</v>
      </c>
      <c r="AI562" s="96" t="s">
        <v>1</v>
      </c>
      <c r="AJ562" s="96" t="s">
        <v>1</v>
      </c>
      <c r="AK562" s="96" t="s">
        <v>1</v>
      </c>
      <c r="AL562" s="96" t="s">
        <v>2</v>
      </c>
      <c r="AM562" s="96" t="s">
        <v>1</v>
      </c>
      <c r="AN562" s="96" t="s">
        <v>1</v>
      </c>
      <c r="AO562" s="96" t="s">
        <v>1</v>
      </c>
      <c r="AP562" s="96" t="s">
        <v>1</v>
      </c>
      <c r="AQ562" s="96" t="s">
        <v>1</v>
      </c>
      <c r="AR562" s="96" t="s">
        <v>1</v>
      </c>
      <c r="AS562" s="96" t="s">
        <v>1</v>
      </c>
      <c r="AT562" s="96" t="s">
        <v>1</v>
      </c>
      <c r="AU562" s="96" t="s">
        <v>2</v>
      </c>
      <c r="AV562" s="96" t="s">
        <v>1</v>
      </c>
      <c r="AW562" s="96" t="s">
        <v>92</v>
      </c>
      <c r="AX562" s="98">
        <v>0</v>
      </c>
      <c r="AY562" s="98">
        <v>0</v>
      </c>
      <c r="AZ562" s="98">
        <v>0</v>
      </c>
      <c r="BA562" s="98">
        <v>0</v>
      </c>
      <c r="BB562" s="98">
        <v>0</v>
      </c>
      <c r="BC562" s="98">
        <v>0</v>
      </c>
      <c r="BD562" s="98">
        <v>0</v>
      </c>
      <c r="BE562" s="98">
        <v>0</v>
      </c>
      <c r="BF562" s="98">
        <v>0</v>
      </c>
      <c r="BG562" s="98">
        <v>0</v>
      </c>
      <c r="BH562" s="98">
        <v>10</v>
      </c>
      <c r="BI562" s="98" cm="1">
        <f t="array" ref="BI562">SUM(IF('HABILITADOS Y RECHAZADOS LOTE 1'!$AX562:$BH562&lt;&gt;"", 'HABILITADOS Y RECHAZADOS LOTE 1'!$AX562:$BH562, 0))</f>
        <v>10</v>
      </c>
      <c r="BJ562" s="98" t="s">
        <v>181</v>
      </c>
      <c r="BK562" s="98" t="s">
        <v>85</v>
      </c>
      <c r="BL562" s="63" t="s">
        <v>85</v>
      </c>
    </row>
    <row r="563" spans="1:64" s="52" customFormat="1" ht="57" hidden="1" customHeight="1">
      <c r="A563" s="108">
        <v>1561</v>
      </c>
      <c r="B563" s="139" t="s">
        <v>2513</v>
      </c>
      <c r="C563" s="142" t="s">
        <v>2514</v>
      </c>
      <c r="D563" s="125" t="s">
        <v>494</v>
      </c>
      <c r="E563" s="126" t="s">
        <v>2515</v>
      </c>
      <c r="F563" s="136" t="s">
        <v>77</v>
      </c>
      <c r="G563" s="136" t="s">
        <v>1176</v>
      </c>
      <c r="H563" s="128" t="s">
        <v>79</v>
      </c>
      <c r="I563" s="134" t="s">
        <v>2516</v>
      </c>
      <c r="J563" s="133" t="s">
        <v>2515</v>
      </c>
      <c r="K563" s="134" t="s">
        <v>2517</v>
      </c>
      <c r="L563" s="64" t="s">
        <v>1</v>
      </c>
      <c r="M563" s="64"/>
      <c r="N563" s="130" t="s">
        <v>83</v>
      </c>
      <c r="O563" s="129" t="s">
        <v>2518</v>
      </c>
      <c r="P563" s="64" t="s">
        <v>85</v>
      </c>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8"/>
      <c r="AY563" s="98"/>
      <c r="AZ563" s="98"/>
      <c r="BA563" s="98"/>
      <c r="BB563" s="98"/>
      <c r="BC563" s="98"/>
      <c r="BD563" s="98"/>
      <c r="BE563" s="98"/>
      <c r="BF563" s="98"/>
      <c r="BG563" s="98"/>
      <c r="BH563" s="98"/>
      <c r="BI563" s="98" cm="1">
        <f t="array" ref="BI563">SUM(IF('HABILITADOS Y RECHAZADOS LOTE 1'!$AX563:$BH563&lt;&gt;"", 'HABILITADOS Y RECHAZADOS LOTE 1'!$AX563:$BH563, 0))</f>
        <v>0</v>
      </c>
      <c r="BJ563" s="98" t="s">
        <v>206</v>
      </c>
      <c r="BK563" s="98" t="s">
        <v>85</v>
      </c>
      <c r="BL563" s="63" t="s">
        <v>85</v>
      </c>
    </row>
    <row r="564" spans="1:64" s="52" customFormat="1" ht="120" hidden="1" customHeight="1">
      <c r="A564" s="108">
        <v>1562</v>
      </c>
      <c r="B564" s="139" t="s">
        <v>2519</v>
      </c>
      <c r="C564" s="142" t="s">
        <v>2520</v>
      </c>
      <c r="D564" s="133" t="s">
        <v>494</v>
      </c>
      <c r="E564" s="126" t="s">
        <v>2521</v>
      </c>
      <c r="F564" s="136" t="s">
        <v>77</v>
      </c>
      <c r="G564" s="136" t="s">
        <v>1176</v>
      </c>
      <c r="H564" s="128" t="s">
        <v>79</v>
      </c>
      <c r="I564" s="134" t="s">
        <v>2522</v>
      </c>
      <c r="J564" s="133" t="s">
        <v>2521</v>
      </c>
      <c r="K564" s="134" t="s">
        <v>2523</v>
      </c>
      <c r="L564" s="64" t="s">
        <v>1</v>
      </c>
      <c r="M564" s="64" t="s">
        <v>1</v>
      </c>
      <c r="N564" s="130" t="s">
        <v>83</v>
      </c>
      <c r="O564" s="129" t="s">
        <v>2524</v>
      </c>
      <c r="P564" s="64" t="s">
        <v>85</v>
      </c>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8"/>
      <c r="AY564" s="98"/>
      <c r="AZ564" s="98"/>
      <c r="BA564" s="98"/>
      <c r="BB564" s="98"/>
      <c r="BC564" s="98"/>
      <c r="BD564" s="98"/>
      <c r="BE564" s="98"/>
      <c r="BF564" s="98"/>
      <c r="BG564" s="98"/>
      <c r="BH564" s="98"/>
      <c r="BI564" s="98" cm="1">
        <f t="array" ref="BI564">SUM(IF('HABILITADOS Y RECHAZADOS LOTE 1'!$AX564:$BH564&lt;&gt;"", 'HABILITADOS Y RECHAZADOS LOTE 1'!$AX564:$BH564, 0))</f>
        <v>0</v>
      </c>
      <c r="BJ564" s="98" t="s">
        <v>206</v>
      </c>
      <c r="BK564" s="98" t="s">
        <v>85</v>
      </c>
      <c r="BL564" s="63" t="s">
        <v>85</v>
      </c>
    </row>
    <row r="565" spans="1:64" s="52" customFormat="1" ht="156.75" hidden="1" customHeight="1">
      <c r="A565" s="93">
        <v>1563</v>
      </c>
      <c r="B565" s="143" t="s">
        <v>2525</v>
      </c>
      <c r="C565" s="124" t="s">
        <v>2526</v>
      </c>
      <c r="D565" s="125" t="s">
        <v>89</v>
      </c>
      <c r="E565" s="126" t="s">
        <v>2527</v>
      </c>
      <c r="F565" s="127" t="s">
        <v>77</v>
      </c>
      <c r="G565" s="127" t="s">
        <v>77</v>
      </c>
      <c r="H565" s="128" t="s">
        <v>79</v>
      </c>
      <c r="I565" s="134" t="s">
        <v>209</v>
      </c>
      <c r="J565" s="133" t="s">
        <v>2527</v>
      </c>
      <c r="K565" s="129" t="s">
        <v>2528</v>
      </c>
      <c r="L565" s="64"/>
      <c r="M565" s="64" t="s">
        <v>1</v>
      </c>
      <c r="N565" s="130" t="s">
        <v>83</v>
      </c>
      <c r="O565" s="129" t="s">
        <v>2090</v>
      </c>
      <c r="P565" s="64" t="s">
        <v>85</v>
      </c>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8"/>
      <c r="AY565" s="98"/>
      <c r="AZ565" s="98"/>
      <c r="BA565" s="98"/>
      <c r="BB565" s="98"/>
      <c r="BC565" s="98"/>
      <c r="BD565" s="98"/>
      <c r="BE565" s="98"/>
      <c r="BF565" s="98"/>
      <c r="BG565" s="98"/>
      <c r="BH565" s="98"/>
      <c r="BI565" s="98" cm="1">
        <f t="array" ref="BI565">SUM(IF('HABILITADOS Y RECHAZADOS LOTE 1'!$AX565:$BH565&lt;&gt;"", 'HABILITADOS Y RECHAZADOS LOTE 1'!$AX565:$BH565, 0))</f>
        <v>0</v>
      </c>
      <c r="BJ565" s="98" t="s">
        <v>299</v>
      </c>
      <c r="BK565" s="98" t="s">
        <v>85</v>
      </c>
      <c r="BL565" s="63" t="s">
        <v>85</v>
      </c>
    </row>
    <row r="566" spans="1:64" s="52" customFormat="1" ht="185.25" hidden="1" customHeight="1">
      <c r="A566" s="93">
        <v>1564</v>
      </c>
      <c r="B566" s="139" t="s">
        <v>1195</v>
      </c>
      <c r="C566" s="142" t="s">
        <v>2529</v>
      </c>
      <c r="D566" s="127" t="s">
        <v>89</v>
      </c>
      <c r="E566" s="142" t="s">
        <v>2530</v>
      </c>
      <c r="F566" s="127"/>
      <c r="G566" s="127"/>
      <c r="H566" s="144" t="s">
        <v>83</v>
      </c>
      <c r="I566" s="134" t="s">
        <v>1182</v>
      </c>
      <c r="J566" s="133" t="s">
        <v>2531</v>
      </c>
      <c r="K566" s="143"/>
      <c r="L566" s="64"/>
      <c r="M566" s="64" t="s">
        <v>85</v>
      </c>
      <c r="N566" s="144" t="s">
        <v>83</v>
      </c>
      <c r="O566" s="134" t="s">
        <v>1182</v>
      </c>
      <c r="P566" s="64" t="s">
        <v>85</v>
      </c>
      <c r="Q566" s="96" t="s">
        <v>1</v>
      </c>
      <c r="R566" s="96" t="s">
        <v>1</v>
      </c>
      <c r="S566" s="96" t="s">
        <v>1</v>
      </c>
      <c r="T566" s="96" t="s">
        <v>1</v>
      </c>
      <c r="U566" s="96" t="s">
        <v>1</v>
      </c>
      <c r="V566" s="96" t="s">
        <v>1</v>
      </c>
      <c r="W566" s="96" t="s">
        <v>1</v>
      </c>
      <c r="X566" s="96" t="s">
        <v>1</v>
      </c>
      <c r="Y566" s="96" t="s">
        <v>1</v>
      </c>
      <c r="Z566" s="96" t="s">
        <v>1</v>
      </c>
      <c r="AA566" s="96" t="s">
        <v>1</v>
      </c>
      <c r="AB566" s="96" t="s">
        <v>1</v>
      </c>
      <c r="AC566" s="96" t="s">
        <v>1</v>
      </c>
      <c r="AD566" s="96" t="s">
        <v>1</v>
      </c>
      <c r="AE566" s="96" t="s">
        <v>1</v>
      </c>
      <c r="AF566" s="96" t="s">
        <v>1</v>
      </c>
      <c r="AG566" s="96" t="s">
        <v>1</v>
      </c>
      <c r="AH566" s="96" t="s">
        <v>1</v>
      </c>
      <c r="AI566" s="96" t="s">
        <v>1</v>
      </c>
      <c r="AJ566" s="96" t="s">
        <v>1</v>
      </c>
      <c r="AK566" s="96" t="s">
        <v>1</v>
      </c>
      <c r="AL566" s="96" t="s">
        <v>1</v>
      </c>
      <c r="AM566" s="96" t="s">
        <v>1</v>
      </c>
      <c r="AN566" s="96" t="s">
        <v>1</v>
      </c>
      <c r="AO566" s="96"/>
      <c r="AP566" s="96"/>
      <c r="AQ566" s="96"/>
      <c r="AR566" s="96"/>
      <c r="AS566" s="96"/>
      <c r="AT566" s="96"/>
      <c r="AU566" s="96"/>
      <c r="AV566" s="96"/>
      <c r="AW566" s="96" t="s">
        <v>650</v>
      </c>
      <c r="AX566" s="98"/>
      <c r="AY566" s="98"/>
      <c r="AZ566" s="98"/>
      <c r="BA566" s="98"/>
      <c r="BB566" s="98"/>
      <c r="BC566" s="98"/>
      <c r="BD566" s="98"/>
      <c r="BE566" s="98"/>
      <c r="BF566" s="98"/>
      <c r="BG566" s="98"/>
      <c r="BH566" s="98"/>
      <c r="BI566" s="98" cm="1">
        <f t="array" ref="BI566">SUM(IF('HABILITADOS Y RECHAZADOS LOTE 1'!$AX566:$BH566&lt;&gt;"", 'HABILITADOS Y RECHAZADOS LOTE 1'!$AX566:$BH566, 0))</f>
        <v>0</v>
      </c>
      <c r="BJ566" s="98" t="s">
        <v>784</v>
      </c>
      <c r="BK566" s="98" t="s">
        <v>85</v>
      </c>
      <c r="BL566" s="63" t="s">
        <v>85</v>
      </c>
    </row>
    <row r="567" spans="1:64" s="52" customFormat="1" ht="99.75" hidden="1" customHeight="1">
      <c r="A567" s="108">
        <v>1565</v>
      </c>
      <c r="B567" s="139" t="s">
        <v>2532</v>
      </c>
      <c r="C567" s="142" t="s">
        <v>2533</v>
      </c>
      <c r="D567" s="133" t="s">
        <v>89</v>
      </c>
      <c r="E567" s="126" t="s">
        <v>2534</v>
      </c>
      <c r="F567" s="136" t="s">
        <v>77</v>
      </c>
      <c r="G567" s="136" t="s">
        <v>1176</v>
      </c>
      <c r="H567" s="128" t="s">
        <v>79</v>
      </c>
      <c r="I567" s="134" t="s">
        <v>2535</v>
      </c>
      <c r="J567" s="133" t="s">
        <v>2534</v>
      </c>
      <c r="K567" s="134" t="s">
        <v>2536</v>
      </c>
      <c r="L567" s="64"/>
      <c r="M567" s="64" t="s">
        <v>2</v>
      </c>
      <c r="N567" s="130" t="s">
        <v>91</v>
      </c>
      <c r="O567" s="64" t="s">
        <v>85</v>
      </c>
      <c r="P567" s="129" t="str" cm="1">
        <f t="array" ref="P567">_xlfn.TEXTJOIN(", ", TRUE, IF('HABILITADOS Y RECHAZADOS LOTE 1'!$Q567:$AN567="SI", 'HABILITADOS Y RECHAZADOS LOTE 1'!$Q$2:$AN$2, ""))</f>
        <v>Frutas frescas, Verduras, hortalizas y derivados</v>
      </c>
      <c r="Q567" s="96"/>
      <c r="R567" s="96"/>
      <c r="S567" s="96"/>
      <c r="T567" s="96"/>
      <c r="U567" s="96"/>
      <c r="V567" s="96"/>
      <c r="W567" s="96"/>
      <c r="X567" s="96"/>
      <c r="Y567" s="96"/>
      <c r="Z567" s="96"/>
      <c r="AA567" s="96" t="s">
        <v>2</v>
      </c>
      <c r="AB567" s="96"/>
      <c r="AC567" s="96"/>
      <c r="AD567" s="96"/>
      <c r="AE567" s="96"/>
      <c r="AF567" s="96"/>
      <c r="AG567" s="96"/>
      <c r="AH567" s="96"/>
      <c r="AI567" s="96"/>
      <c r="AJ567" s="96"/>
      <c r="AK567" s="96"/>
      <c r="AL567" s="96"/>
      <c r="AM567" s="96" t="s">
        <v>2</v>
      </c>
      <c r="AN567" s="96"/>
      <c r="AO567" s="96" t="s">
        <v>1</v>
      </c>
      <c r="AP567" s="96" t="s">
        <v>1</v>
      </c>
      <c r="AQ567" s="96" t="s">
        <v>1</v>
      </c>
      <c r="AR567" s="96" t="s">
        <v>1</v>
      </c>
      <c r="AS567" s="96" t="s">
        <v>1</v>
      </c>
      <c r="AT567" s="96" t="s">
        <v>1</v>
      </c>
      <c r="AU567" s="96" t="s">
        <v>2</v>
      </c>
      <c r="AV567" s="96" t="s">
        <v>1</v>
      </c>
      <c r="AW567" s="96" t="s">
        <v>92</v>
      </c>
      <c r="AX567" s="98">
        <v>6</v>
      </c>
      <c r="AY567" s="98">
        <v>6</v>
      </c>
      <c r="AZ567" s="98">
        <v>0</v>
      </c>
      <c r="BA567" s="98">
        <v>0</v>
      </c>
      <c r="BB567" s="98">
        <v>0</v>
      </c>
      <c r="BC567" s="98">
        <v>0</v>
      </c>
      <c r="BD567" s="98">
        <v>0</v>
      </c>
      <c r="BE567" s="98">
        <v>0</v>
      </c>
      <c r="BF567" s="98">
        <v>0.25</v>
      </c>
      <c r="BG567" s="98">
        <v>0.25</v>
      </c>
      <c r="BH567" s="98">
        <v>0</v>
      </c>
      <c r="BI567" s="98" cm="1">
        <f t="array" ref="BI567">SUM(IF('HABILITADOS Y RECHAZADOS LOTE 1'!$AX567:$BH567&lt;&gt;"", 'HABILITADOS Y RECHAZADOS LOTE 1'!$AX567:$BH567, 0))</f>
        <v>12.5</v>
      </c>
      <c r="BJ567" s="98" t="s">
        <v>395</v>
      </c>
      <c r="BK567" s="98" t="s">
        <v>85</v>
      </c>
      <c r="BL567" s="63" t="s">
        <v>85</v>
      </c>
    </row>
    <row r="568" spans="1:64" s="52" customFormat="1" ht="57" hidden="1" customHeight="1">
      <c r="A568" s="93">
        <v>1566</v>
      </c>
      <c r="B568" s="131" t="s">
        <v>2537</v>
      </c>
      <c r="C568" s="124" t="s">
        <v>2538</v>
      </c>
      <c r="D568" s="125" t="s">
        <v>224</v>
      </c>
      <c r="E568" s="126" t="s">
        <v>2539</v>
      </c>
      <c r="F568" s="127" t="s">
        <v>77</v>
      </c>
      <c r="G568" s="127" t="s">
        <v>78</v>
      </c>
      <c r="H568" s="128" t="s">
        <v>79</v>
      </c>
      <c r="I568" s="129" t="s">
        <v>2540</v>
      </c>
      <c r="J568" s="64" t="s">
        <v>2539</v>
      </c>
      <c r="K568" s="129" t="s">
        <v>2541</v>
      </c>
      <c r="L568" s="64" t="s">
        <v>1</v>
      </c>
      <c r="M568" s="64" t="s">
        <v>146</v>
      </c>
      <c r="N568" s="130" t="s">
        <v>83</v>
      </c>
      <c r="O568" s="148" t="s">
        <v>2542</v>
      </c>
      <c r="P568" s="64" t="s">
        <v>85</v>
      </c>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8"/>
      <c r="AY568" s="98"/>
      <c r="AZ568" s="98"/>
      <c r="BA568" s="98"/>
      <c r="BB568" s="98"/>
      <c r="BC568" s="98"/>
      <c r="BD568" s="98"/>
      <c r="BE568" s="98"/>
      <c r="BF568" s="98"/>
      <c r="BG568" s="98"/>
      <c r="BH568" s="98"/>
      <c r="BI568" s="98" cm="1">
        <f t="array" ref="BI568">SUM(IF('HABILITADOS Y RECHAZADOS LOTE 1'!$AX568:$BH568&lt;&gt;"", 'HABILITADOS Y RECHAZADOS LOTE 1'!$AX568:$BH568, 0))</f>
        <v>0</v>
      </c>
      <c r="BJ568" s="98" t="s">
        <v>395</v>
      </c>
      <c r="BK568" s="98" t="s">
        <v>85</v>
      </c>
      <c r="BL568" s="63" t="s">
        <v>85</v>
      </c>
    </row>
    <row r="569" spans="1:64" s="52" customFormat="1" ht="96" hidden="1" customHeight="1">
      <c r="A569" s="108">
        <v>1567</v>
      </c>
      <c r="B569" s="139" t="s">
        <v>2543</v>
      </c>
      <c r="C569" s="142" t="s">
        <v>2544</v>
      </c>
      <c r="D569" s="133" t="s">
        <v>224</v>
      </c>
      <c r="E569" s="142" t="s">
        <v>2545</v>
      </c>
      <c r="F569" s="136" t="s">
        <v>1176</v>
      </c>
      <c r="G569" s="136" t="s">
        <v>1176</v>
      </c>
      <c r="H569" s="128" t="s">
        <v>91</v>
      </c>
      <c r="I569" s="134" t="s">
        <v>494</v>
      </c>
      <c r="J569" s="133" t="s">
        <v>2545</v>
      </c>
      <c r="K569" s="134" t="s">
        <v>494</v>
      </c>
      <c r="L569" s="64"/>
      <c r="M569" s="64" t="s">
        <v>85</v>
      </c>
      <c r="N569" s="128" t="s">
        <v>91</v>
      </c>
      <c r="O569" s="64" t="s">
        <v>85</v>
      </c>
      <c r="P569" s="129" t="str" cm="1">
        <f t="array" ref="P569">_xlfn.TEXTJOIN(", ", TRUE, IF('HABILITADOS Y RECHAZADOS LOTE 1'!$Q569:$AN569="SI", 'HABILITADOS Y RECHAZADOS LOTE 1'!$Q$2:$AN$2, ""))</f>
        <v>Huevos, Frutas frescas, Leguminosas y derivados, Verduras, hortalizas y derivados</v>
      </c>
      <c r="Q569" s="96"/>
      <c r="R569" s="96"/>
      <c r="S569" s="96"/>
      <c r="T569" s="96" t="s">
        <v>2</v>
      </c>
      <c r="U569" s="96"/>
      <c r="V569" s="96"/>
      <c r="W569" s="96"/>
      <c r="X569" s="96"/>
      <c r="Y569" s="96"/>
      <c r="Z569" s="96"/>
      <c r="AA569" s="96" t="s">
        <v>2</v>
      </c>
      <c r="AB569" s="96"/>
      <c r="AC569" s="96"/>
      <c r="AD569" s="96"/>
      <c r="AE569" s="96"/>
      <c r="AF569" s="96"/>
      <c r="AG569" s="96"/>
      <c r="AH569" s="96"/>
      <c r="AI569" s="96"/>
      <c r="AJ569" s="96" t="s">
        <v>2</v>
      </c>
      <c r="AK569" s="96"/>
      <c r="AL569" s="96"/>
      <c r="AM569" s="96" t="s">
        <v>2</v>
      </c>
      <c r="AN569" s="96"/>
      <c r="AO569" s="96" t="s">
        <v>2</v>
      </c>
      <c r="AP569" s="96" t="s">
        <v>1</v>
      </c>
      <c r="AQ569" s="96" t="s">
        <v>1</v>
      </c>
      <c r="AR569" s="96" t="s">
        <v>1</v>
      </c>
      <c r="AS569" s="96" t="s">
        <v>1</v>
      </c>
      <c r="AT569" s="96" t="s">
        <v>1</v>
      </c>
      <c r="AU569" s="96" t="s">
        <v>1</v>
      </c>
      <c r="AV569" s="96" t="s">
        <v>1</v>
      </c>
      <c r="AW569" s="96" t="s">
        <v>92</v>
      </c>
      <c r="AX569" s="98">
        <v>6</v>
      </c>
      <c r="AY569" s="98">
        <v>6</v>
      </c>
      <c r="AZ569" s="98">
        <v>0</v>
      </c>
      <c r="BA569" s="98">
        <v>0</v>
      </c>
      <c r="BB569" s="98">
        <v>0</v>
      </c>
      <c r="BC569" s="98">
        <v>10</v>
      </c>
      <c r="BD569" s="98">
        <v>0</v>
      </c>
      <c r="BE569" s="98">
        <v>0</v>
      </c>
      <c r="BF569" s="98">
        <v>0</v>
      </c>
      <c r="BG569" s="98">
        <v>0</v>
      </c>
      <c r="BH569" s="98">
        <v>0</v>
      </c>
      <c r="BI569" s="98" cm="1">
        <f t="array" ref="BI569">SUM(IF('HABILITADOS Y RECHAZADOS LOTE 1'!$AX569:$BH569&lt;&gt;"", 'HABILITADOS Y RECHAZADOS LOTE 1'!$AX569:$BH569, 0))</f>
        <v>22</v>
      </c>
      <c r="BJ569" s="98" t="s">
        <v>86</v>
      </c>
      <c r="BK569" s="98" t="s">
        <v>85</v>
      </c>
      <c r="BL569" s="63" t="s">
        <v>85</v>
      </c>
    </row>
    <row r="570" spans="1:64" s="52" customFormat="1" ht="88.5" hidden="1" customHeight="1">
      <c r="A570" s="108">
        <v>1568</v>
      </c>
      <c r="B570" s="139" t="s">
        <v>2546</v>
      </c>
      <c r="C570" s="142" t="s">
        <v>2547</v>
      </c>
      <c r="D570" s="133" t="s">
        <v>89</v>
      </c>
      <c r="E570" s="126" t="s">
        <v>2548</v>
      </c>
      <c r="F570" s="136" t="s">
        <v>1176</v>
      </c>
      <c r="G570" s="136" t="s">
        <v>1176</v>
      </c>
      <c r="H570" s="128" t="s">
        <v>91</v>
      </c>
      <c r="I570" s="134"/>
      <c r="J570" s="133" t="s">
        <v>2548</v>
      </c>
      <c r="K570" s="134"/>
      <c r="L570" s="64"/>
      <c r="M570" s="64" t="s">
        <v>85</v>
      </c>
      <c r="N570" s="128" t="s">
        <v>91</v>
      </c>
      <c r="O570" s="64" t="s">
        <v>85</v>
      </c>
      <c r="P570" s="129" t="str" cm="1">
        <f t="array" ref="P570">_xlfn.TEXTJOIN(", ", TRUE, IF('HABILITADOS Y RECHAZADOS LOTE 1'!$Q570:$AN570="SI", 'HABILITADOS Y RECHAZADOS LOTE 1'!$Q$2:$AN$2, ""))</f>
        <v>Carnes Frescas (Refrigeradas o Congeladas), Derivados cárnicos, Cereales y derivados,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70" s="96"/>
      <c r="R570" s="96" t="s">
        <v>2</v>
      </c>
      <c r="S570" s="96" t="s">
        <v>2</v>
      </c>
      <c r="T570" s="96"/>
      <c r="U570" s="96" t="s">
        <v>2</v>
      </c>
      <c r="V570" s="96"/>
      <c r="W570" s="96" t="s">
        <v>2</v>
      </c>
      <c r="X570" s="96" t="s">
        <v>2</v>
      </c>
      <c r="Y570" s="96" t="s">
        <v>2</v>
      </c>
      <c r="Z570" s="96" t="s">
        <v>2</v>
      </c>
      <c r="AA570" s="96" t="s">
        <v>2</v>
      </c>
      <c r="AB570" s="96" t="s">
        <v>2</v>
      </c>
      <c r="AC570" s="96"/>
      <c r="AD570" s="96" t="s">
        <v>2</v>
      </c>
      <c r="AE570" s="96" t="s">
        <v>2</v>
      </c>
      <c r="AF570" s="96" t="s">
        <v>2</v>
      </c>
      <c r="AG570" s="96" t="s">
        <v>2</v>
      </c>
      <c r="AH570" s="96" t="s">
        <v>2</v>
      </c>
      <c r="AI570" s="96" t="s">
        <v>2</v>
      </c>
      <c r="AJ570" s="96" t="s">
        <v>2</v>
      </c>
      <c r="AK570" s="96" t="s">
        <v>2</v>
      </c>
      <c r="AL570" s="96" t="s">
        <v>2</v>
      </c>
      <c r="AM570" s="96" t="s">
        <v>2</v>
      </c>
      <c r="AN570" s="96" t="s">
        <v>2</v>
      </c>
      <c r="AO570" s="96" t="s">
        <v>1</v>
      </c>
      <c r="AP570" s="96" t="s">
        <v>1</v>
      </c>
      <c r="AQ570" s="96" t="s">
        <v>1</v>
      </c>
      <c r="AR570" s="96" t="s">
        <v>1</v>
      </c>
      <c r="AS570" s="96" t="s">
        <v>1</v>
      </c>
      <c r="AT570" s="96" t="s">
        <v>1</v>
      </c>
      <c r="AU570" s="96" t="s">
        <v>2</v>
      </c>
      <c r="AV570" s="96" t="s">
        <v>1</v>
      </c>
      <c r="AW570" s="96" t="s">
        <v>92</v>
      </c>
      <c r="AX570" s="98">
        <v>6</v>
      </c>
      <c r="AY570" s="98">
        <v>6</v>
      </c>
      <c r="AZ570" s="98">
        <v>0</v>
      </c>
      <c r="BA570" s="98">
        <v>0</v>
      </c>
      <c r="BB570" s="98">
        <v>0</v>
      </c>
      <c r="BC570" s="98">
        <v>0</v>
      </c>
      <c r="BD570" s="98">
        <v>0</v>
      </c>
      <c r="BE570" s="98">
        <v>0</v>
      </c>
      <c r="BF570" s="98">
        <v>0</v>
      </c>
      <c r="BG570" s="98">
        <v>0.25</v>
      </c>
      <c r="BH570" s="98">
        <v>0</v>
      </c>
      <c r="BI570" s="98" cm="1">
        <f t="array" ref="BI570">SUM(IF('HABILITADOS Y RECHAZADOS LOTE 1'!$AX570:$BH570&lt;&gt;"", 'HABILITADOS Y RECHAZADOS LOTE 1'!$AX570:$BH570, 0))</f>
        <v>12.25</v>
      </c>
      <c r="BJ570" s="98" t="s">
        <v>837</v>
      </c>
      <c r="BK570" s="98" t="s">
        <v>85</v>
      </c>
      <c r="BL570" s="63" t="s">
        <v>85</v>
      </c>
    </row>
    <row r="571" spans="1:64" s="52" customFormat="1" ht="99.75" hidden="1" customHeight="1">
      <c r="A571" s="93">
        <v>1569</v>
      </c>
      <c r="B571" s="143" t="s">
        <v>2549</v>
      </c>
      <c r="C571" s="124" t="s">
        <v>2550</v>
      </c>
      <c r="D571" s="125"/>
      <c r="E571" s="126">
        <v>1114389540</v>
      </c>
      <c r="F571" s="127" t="s">
        <v>77</v>
      </c>
      <c r="G571" s="127" t="s">
        <v>77</v>
      </c>
      <c r="H571" s="128" t="s">
        <v>79</v>
      </c>
      <c r="I571" s="129" t="s">
        <v>2551</v>
      </c>
      <c r="J571" s="64"/>
      <c r="K571" s="129" t="s">
        <v>2552</v>
      </c>
      <c r="L571" s="64"/>
      <c r="M571" s="64" t="s">
        <v>1</v>
      </c>
      <c r="N571" s="130" t="s">
        <v>83</v>
      </c>
      <c r="O571" s="129" t="s">
        <v>2553</v>
      </c>
      <c r="P571" s="64" t="s">
        <v>85</v>
      </c>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8"/>
      <c r="AY571" s="98"/>
      <c r="AZ571" s="98"/>
      <c r="BA571" s="98"/>
      <c r="BB571" s="98"/>
      <c r="BC571" s="98"/>
      <c r="BD571" s="98"/>
      <c r="BE571" s="98"/>
      <c r="BF571" s="98"/>
      <c r="BG571" s="98"/>
      <c r="BH571" s="98"/>
      <c r="BI571" s="98" cm="1">
        <f t="array" ref="BI571">SUM(IF('HABILITADOS Y RECHAZADOS LOTE 1'!$AX571:$BH571&lt;&gt;"", 'HABILITADOS Y RECHAZADOS LOTE 1'!$AX571:$BH571, 0))</f>
        <v>0</v>
      </c>
      <c r="BJ571" s="98" t="s">
        <v>86</v>
      </c>
      <c r="BK571" s="98" t="s">
        <v>85</v>
      </c>
      <c r="BL571" s="63" t="s">
        <v>85</v>
      </c>
    </row>
    <row r="572" spans="1:64" s="52" customFormat="1" ht="99.75" hidden="1" customHeight="1">
      <c r="A572" s="93">
        <v>1570</v>
      </c>
      <c r="B572" s="143" t="s">
        <v>2554</v>
      </c>
      <c r="C572" s="124" t="s">
        <v>2555</v>
      </c>
      <c r="D572" s="125" t="s">
        <v>89</v>
      </c>
      <c r="E572" s="126" t="s">
        <v>2556</v>
      </c>
      <c r="F572" s="127" t="s">
        <v>77</v>
      </c>
      <c r="G572" s="127" t="s">
        <v>78</v>
      </c>
      <c r="H572" s="128" t="s">
        <v>79</v>
      </c>
      <c r="I572" s="129" t="s">
        <v>1556</v>
      </c>
      <c r="J572" s="64" t="s">
        <v>2556</v>
      </c>
      <c r="K572" s="129" t="s">
        <v>2557</v>
      </c>
      <c r="L572" s="64" t="s">
        <v>1</v>
      </c>
      <c r="M572" s="64" t="s">
        <v>1</v>
      </c>
      <c r="N572" s="130" t="s">
        <v>83</v>
      </c>
      <c r="O572" s="129" t="s">
        <v>2090</v>
      </c>
      <c r="P572" s="64" t="s">
        <v>85</v>
      </c>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8"/>
      <c r="AY572" s="98"/>
      <c r="AZ572" s="98"/>
      <c r="BA572" s="98"/>
      <c r="BB572" s="98"/>
      <c r="BC572" s="98"/>
      <c r="BD572" s="98"/>
      <c r="BE572" s="98"/>
      <c r="BF572" s="98"/>
      <c r="BG572" s="98"/>
      <c r="BH572" s="98"/>
      <c r="BI572" s="98" cm="1">
        <f t="array" ref="BI572">SUM(IF('HABILITADOS Y RECHAZADOS LOTE 1'!$AX572:$BH572&lt;&gt;"", 'HABILITADOS Y RECHAZADOS LOTE 1'!$AX572:$BH572, 0))</f>
        <v>0</v>
      </c>
      <c r="BJ572" s="98" t="s">
        <v>395</v>
      </c>
      <c r="BK572" s="98" t="s">
        <v>85</v>
      </c>
      <c r="BL572" s="63" t="s">
        <v>85</v>
      </c>
    </row>
    <row r="573" spans="1:64" s="52" customFormat="1" ht="156.75" hidden="1" customHeight="1">
      <c r="A573" s="93">
        <v>1571</v>
      </c>
      <c r="B573" s="139" t="s">
        <v>1195</v>
      </c>
      <c r="C573" s="142" t="s">
        <v>2558</v>
      </c>
      <c r="D573" s="127" t="s">
        <v>224</v>
      </c>
      <c r="E573" s="142" t="s">
        <v>2559</v>
      </c>
      <c r="F573" s="127"/>
      <c r="G573" s="127"/>
      <c r="H573" s="144" t="s">
        <v>83</v>
      </c>
      <c r="I573" s="134" t="s">
        <v>1182</v>
      </c>
      <c r="J573" s="133" t="s">
        <v>2559</v>
      </c>
      <c r="K573" s="143"/>
      <c r="L573" s="64"/>
      <c r="M573" s="64" t="s">
        <v>85</v>
      </c>
      <c r="N573" s="144" t="s">
        <v>83</v>
      </c>
      <c r="O573" s="134" t="s">
        <v>1182</v>
      </c>
      <c r="P573" s="64" t="s">
        <v>85</v>
      </c>
      <c r="Q573" s="96" t="s">
        <v>1</v>
      </c>
      <c r="R573" s="96" t="s">
        <v>1</v>
      </c>
      <c r="S573" s="96" t="s">
        <v>1</v>
      </c>
      <c r="T573" s="96" t="s">
        <v>1</v>
      </c>
      <c r="U573" s="96" t="s">
        <v>1</v>
      </c>
      <c r="V573" s="96" t="s">
        <v>1</v>
      </c>
      <c r="W573" s="96" t="s">
        <v>1</v>
      </c>
      <c r="X573" s="96" t="s">
        <v>1</v>
      </c>
      <c r="Y573" s="96" t="s">
        <v>1</v>
      </c>
      <c r="Z573" s="96" t="s">
        <v>1</v>
      </c>
      <c r="AA573" s="96" t="s">
        <v>1</v>
      </c>
      <c r="AB573" s="96" t="s">
        <v>1</v>
      </c>
      <c r="AC573" s="96" t="s">
        <v>1</v>
      </c>
      <c r="AD573" s="96" t="s">
        <v>1</v>
      </c>
      <c r="AE573" s="96" t="s">
        <v>1</v>
      </c>
      <c r="AF573" s="96" t="s">
        <v>1</v>
      </c>
      <c r="AG573" s="96" t="s">
        <v>1</v>
      </c>
      <c r="AH573" s="96" t="s">
        <v>1</v>
      </c>
      <c r="AI573" s="96" t="s">
        <v>1</v>
      </c>
      <c r="AJ573" s="96" t="s">
        <v>1</v>
      </c>
      <c r="AK573" s="96" t="s">
        <v>1</v>
      </c>
      <c r="AL573" s="96" t="s">
        <v>1</v>
      </c>
      <c r="AM573" s="96" t="s">
        <v>1</v>
      </c>
      <c r="AN573" s="96" t="s">
        <v>1</v>
      </c>
      <c r="AO573" s="96"/>
      <c r="AP573" s="96"/>
      <c r="AQ573" s="96"/>
      <c r="AR573" s="96"/>
      <c r="AS573" s="96"/>
      <c r="AT573" s="96"/>
      <c r="AU573" s="96"/>
      <c r="AV573" s="96"/>
      <c r="AW573" s="96" t="s">
        <v>650</v>
      </c>
      <c r="AX573" s="98"/>
      <c r="AY573" s="98"/>
      <c r="AZ573" s="98"/>
      <c r="BA573" s="98"/>
      <c r="BB573" s="98"/>
      <c r="BC573" s="98"/>
      <c r="BD573" s="98"/>
      <c r="BE573" s="98"/>
      <c r="BF573" s="98"/>
      <c r="BG573" s="98"/>
      <c r="BH573" s="98"/>
      <c r="BI573" s="98" cm="1">
        <f t="array" ref="BI573">SUM(IF('HABILITADOS Y RECHAZADOS LOTE 1'!$AX573:$BH573&lt;&gt;"", 'HABILITADOS Y RECHAZADOS LOTE 1'!$AX573:$BH573, 0))</f>
        <v>0</v>
      </c>
      <c r="BJ573" s="98" t="s">
        <v>784</v>
      </c>
      <c r="BK573" s="98" t="s">
        <v>85</v>
      </c>
      <c r="BL573" s="63" t="s">
        <v>85</v>
      </c>
    </row>
    <row r="574" spans="1:64" s="52" customFormat="1" ht="242.25" hidden="1" customHeight="1">
      <c r="A574" s="108">
        <v>1572</v>
      </c>
      <c r="B574" s="139" t="s">
        <v>2560</v>
      </c>
      <c r="C574" s="142" t="s">
        <v>2561</v>
      </c>
      <c r="D574" s="133"/>
      <c r="E574" s="126" t="s">
        <v>2562</v>
      </c>
      <c r="F574" s="136" t="s">
        <v>77</v>
      </c>
      <c r="G574" s="136" t="s">
        <v>78</v>
      </c>
      <c r="H574" s="144" t="s">
        <v>79</v>
      </c>
      <c r="I574" s="134" t="s">
        <v>226</v>
      </c>
      <c r="J574" s="133" t="s">
        <v>2562</v>
      </c>
      <c r="K574" s="134" t="s">
        <v>2563</v>
      </c>
      <c r="L574" s="64" t="s">
        <v>1</v>
      </c>
      <c r="M574" s="64" t="s">
        <v>2</v>
      </c>
      <c r="N574" s="130" t="s">
        <v>91</v>
      </c>
      <c r="O574" s="64" t="s">
        <v>85</v>
      </c>
      <c r="P574" s="129" t="str" cm="1">
        <f t="array" ref="P574">_xlfn.TEXTJOIN(", ", TRUE, IF('HABILITADOS Y RECHAZADOS LOTE 1'!$Q574:$AN574="SI", 'HABILITADOS Y RECHAZADOS LOTE 1'!$Q$2:$AN$2, ""))</f>
        <v>Carnes Frescas (Refrigeradas o Congeladas), Huevos, Cereales y derivados, Enlatados cárnicos y derivados, Leguminosas y derivados</v>
      </c>
      <c r="Q574" s="96" t="s">
        <v>1</v>
      </c>
      <c r="R574" s="96" t="s">
        <v>2</v>
      </c>
      <c r="S574" s="96" t="s">
        <v>1</v>
      </c>
      <c r="T574" s="96" t="s">
        <v>2</v>
      </c>
      <c r="U574" s="96" t="s">
        <v>2</v>
      </c>
      <c r="V574" s="96" t="s">
        <v>1</v>
      </c>
      <c r="W574" s="96" t="s">
        <v>2</v>
      </c>
      <c r="X574" s="96" t="s">
        <v>1</v>
      </c>
      <c r="Y574" s="96" t="s">
        <v>1</v>
      </c>
      <c r="Z574" s="96" t="s">
        <v>1</v>
      </c>
      <c r="AA574" s="96" t="s">
        <v>1</v>
      </c>
      <c r="AB574" s="96" t="s">
        <v>1</v>
      </c>
      <c r="AC574" s="96" t="s">
        <v>1</v>
      </c>
      <c r="AD574" s="96" t="s">
        <v>1</v>
      </c>
      <c r="AE574" s="96" t="s">
        <v>1</v>
      </c>
      <c r="AF574" s="96" t="s">
        <v>1</v>
      </c>
      <c r="AG574" s="96" t="s">
        <v>1</v>
      </c>
      <c r="AH574" s="96" t="s">
        <v>1</v>
      </c>
      <c r="AI574" s="96" t="s">
        <v>1</v>
      </c>
      <c r="AJ574" s="96" t="s">
        <v>2</v>
      </c>
      <c r="AK574" s="96" t="s">
        <v>1</v>
      </c>
      <c r="AL574" s="96" t="s">
        <v>1</v>
      </c>
      <c r="AM574" s="96" t="s">
        <v>1</v>
      </c>
      <c r="AN574" s="96" t="s">
        <v>1</v>
      </c>
      <c r="AO574" s="96" t="s">
        <v>1</v>
      </c>
      <c r="AP574" s="96" t="s">
        <v>1</v>
      </c>
      <c r="AQ574" s="96" t="s">
        <v>1</v>
      </c>
      <c r="AR574" s="96" t="s">
        <v>1</v>
      </c>
      <c r="AS574" s="96" t="s">
        <v>1</v>
      </c>
      <c r="AT574" s="96" t="s">
        <v>1</v>
      </c>
      <c r="AU574" s="96" t="s">
        <v>2</v>
      </c>
      <c r="AV574" s="96" t="s">
        <v>1</v>
      </c>
      <c r="AW574" s="96" t="s">
        <v>92</v>
      </c>
      <c r="AX574" s="98">
        <v>0</v>
      </c>
      <c r="AY574" s="98">
        <v>0</v>
      </c>
      <c r="AZ574" s="98">
        <v>0</v>
      </c>
      <c r="BA574" s="98">
        <v>0</v>
      </c>
      <c r="BB574" s="98">
        <v>0</v>
      </c>
      <c r="BC574" s="98">
        <v>0</v>
      </c>
      <c r="BD574" s="98">
        <v>0</v>
      </c>
      <c r="BE574" s="98">
        <v>0</v>
      </c>
      <c r="BF574" s="98">
        <v>0</v>
      </c>
      <c r="BG574" s="98">
        <v>0.25</v>
      </c>
      <c r="BH574" s="98">
        <v>0</v>
      </c>
      <c r="BI574" s="98" cm="1">
        <f t="array" ref="BI574">SUM(IF('HABILITADOS Y RECHAZADOS LOTE 1'!$AX574:$BH574&lt;&gt;"", 'HABILITADOS Y RECHAZADOS LOTE 1'!$AX574:$BH574, 0))</f>
        <v>0.25</v>
      </c>
      <c r="BJ574" s="98" t="s">
        <v>106</v>
      </c>
      <c r="BK574" s="98" t="s">
        <v>85</v>
      </c>
      <c r="BL574" s="63" t="s">
        <v>85</v>
      </c>
    </row>
    <row r="575" spans="1:64" s="52" customFormat="1" ht="57" hidden="1" customHeight="1">
      <c r="A575" s="93">
        <v>1573</v>
      </c>
      <c r="B575" s="143" t="s">
        <v>486</v>
      </c>
      <c r="C575" s="124" t="s">
        <v>2564</v>
      </c>
      <c r="D575" s="125" t="s">
        <v>75</v>
      </c>
      <c r="E575" s="126" t="s">
        <v>2565</v>
      </c>
      <c r="F575" s="127" t="s">
        <v>77</v>
      </c>
      <c r="G575" s="127" t="s">
        <v>77</v>
      </c>
      <c r="H575" s="128" t="s">
        <v>79</v>
      </c>
      <c r="I575" s="129" t="s">
        <v>2566</v>
      </c>
      <c r="J575" s="64" t="s">
        <v>2565</v>
      </c>
      <c r="K575" s="129" t="s">
        <v>2567</v>
      </c>
      <c r="L575" s="64" t="s">
        <v>1</v>
      </c>
      <c r="M575" s="64" t="s">
        <v>2</v>
      </c>
      <c r="N575" s="130" t="s">
        <v>91</v>
      </c>
      <c r="O575" s="64" t="s">
        <v>85</v>
      </c>
      <c r="P575" s="129" t="str" cm="1">
        <f t="array" ref="P575">_xlfn.TEXTJOIN(", ", TRUE, IF('HABILITADOS Y RECHAZADOS LOTE 1'!$Q575:$AN575="SI", 'HABILITADOS Y RECHAZADOS LOTE 1'!$Q$2:$AN$2, ""))</f>
        <v>Huevos</v>
      </c>
      <c r="Q575" s="96" t="s">
        <v>1</v>
      </c>
      <c r="R575" s="96" t="s">
        <v>1</v>
      </c>
      <c r="S575" s="96" t="s">
        <v>1</v>
      </c>
      <c r="T575" s="96" t="s">
        <v>2</v>
      </c>
      <c r="U575" s="96" t="s">
        <v>1</v>
      </c>
      <c r="V575" s="96" t="s">
        <v>1</v>
      </c>
      <c r="W575" s="96" t="s">
        <v>1</v>
      </c>
      <c r="X575" s="96" t="s">
        <v>1</v>
      </c>
      <c r="Y575" s="96" t="s">
        <v>1</v>
      </c>
      <c r="Z575" s="96" t="s">
        <v>1</v>
      </c>
      <c r="AA575" s="96" t="s">
        <v>1</v>
      </c>
      <c r="AB575" s="96" t="s">
        <v>1</v>
      </c>
      <c r="AC575" s="96" t="s">
        <v>1</v>
      </c>
      <c r="AD575" s="96" t="s">
        <v>1</v>
      </c>
      <c r="AE575" s="96" t="s">
        <v>1</v>
      </c>
      <c r="AF575" s="96" t="s">
        <v>1</v>
      </c>
      <c r="AG575" s="96" t="s">
        <v>1</v>
      </c>
      <c r="AH575" s="96" t="s">
        <v>1</v>
      </c>
      <c r="AI575" s="96" t="s">
        <v>1</v>
      </c>
      <c r="AJ575" s="96" t="s">
        <v>1</v>
      </c>
      <c r="AK575" s="96" t="s">
        <v>1</v>
      </c>
      <c r="AL575" s="96" t="s">
        <v>1</v>
      </c>
      <c r="AM575" s="96" t="s">
        <v>1</v>
      </c>
      <c r="AN575" s="96" t="s">
        <v>1</v>
      </c>
      <c r="AO575" s="96" t="s">
        <v>1</v>
      </c>
      <c r="AP575" s="96" t="s">
        <v>1</v>
      </c>
      <c r="AQ575" s="96" t="s">
        <v>1</v>
      </c>
      <c r="AR575" s="96" t="s">
        <v>1</v>
      </c>
      <c r="AS575" s="96" t="s">
        <v>1</v>
      </c>
      <c r="AT575" s="96" t="s">
        <v>1</v>
      </c>
      <c r="AU575" s="96" t="s">
        <v>2</v>
      </c>
      <c r="AV575" s="96" t="s">
        <v>1</v>
      </c>
      <c r="AW575" s="96" t="s">
        <v>92</v>
      </c>
      <c r="AX575" s="98">
        <v>6</v>
      </c>
      <c r="AY575" s="98">
        <v>6</v>
      </c>
      <c r="AZ575" s="98">
        <v>0</v>
      </c>
      <c r="BA575" s="98">
        <v>0</v>
      </c>
      <c r="BB575" s="98">
        <v>0</v>
      </c>
      <c r="BC575" s="98">
        <v>0</v>
      </c>
      <c r="BD575" s="98">
        <v>10</v>
      </c>
      <c r="BE575" s="98">
        <v>0</v>
      </c>
      <c r="BF575" s="98">
        <v>0</v>
      </c>
      <c r="BG575" s="98">
        <v>0.25</v>
      </c>
      <c r="BH575" s="98">
        <v>0</v>
      </c>
      <c r="BI575" s="98" cm="1">
        <f t="array" ref="BI575">SUM(IF('HABILITADOS Y RECHAZADOS LOTE 1'!$AX575:$BH575&lt;&gt;"", 'HABILITADOS Y RECHAZADOS LOTE 1'!$AX575:$BH575, 0))</f>
        <v>22.25</v>
      </c>
      <c r="BJ575" s="98" t="s">
        <v>176</v>
      </c>
      <c r="BK575" s="98" t="s">
        <v>85</v>
      </c>
      <c r="BL575" s="63" t="s">
        <v>85</v>
      </c>
    </row>
    <row r="576" spans="1:64" s="52" customFormat="1" ht="42.75" hidden="1" customHeight="1">
      <c r="A576" s="108">
        <v>1574</v>
      </c>
      <c r="B576" s="139" t="s">
        <v>2568</v>
      </c>
      <c r="C576" s="142" t="s">
        <v>2569</v>
      </c>
      <c r="D576" s="125" t="s">
        <v>75</v>
      </c>
      <c r="E576" s="126" t="s">
        <v>2570</v>
      </c>
      <c r="F576" s="136" t="s">
        <v>77</v>
      </c>
      <c r="G576" s="136" t="s">
        <v>77</v>
      </c>
      <c r="H576" s="128" t="s">
        <v>79</v>
      </c>
      <c r="I576" s="134" t="s">
        <v>2571</v>
      </c>
      <c r="J576" s="133" t="s">
        <v>2572</v>
      </c>
      <c r="K576" s="134" t="s">
        <v>2573</v>
      </c>
      <c r="L576" s="64" t="s">
        <v>1</v>
      </c>
      <c r="M576" s="64" t="s">
        <v>2</v>
      </c>
      <c r="N576" s="130" t="s">
        <v>91</v>
      </c>
      <c r="O576" s="64" t="s">
        <v>85</v>
      </c>
      <c r="P576" s="129" t="str" cm="1">
        <f t="array" ref="P576">_xlfn.TEXTJOIN(", ", TRUE, IF('HABILITADOS Y RECHAZADOS LOTE 1'!$Q576:$AN576="SI", 'HABILITADOS Y RECHAZADOS LOTE 1'!$Q$2:$AN$2, ""))</f>
        <v>Sector defensa, Frutas frescas</v>
      </c>
      <c r="Q576" s="96" t="s">
        <v>1</v>
      </c>
      <c r="R576" s="96" t="s">
        <v>1</v>
      </c>
      <c r="S576" s="96" t="s">
        <v>1</v>
      </c>
      <c r="T576" s="96" t="s">
        <v>1</v>
      </c>
      <c r="U576" s="96" t="s">
        <v>1</v>
      </c>
      <c r="V576" s="96" t="s">
        <v>1</v>
      </c>
      <c r="W576" s="96" t="s">
        <v>1</v>
      </c>
      <c r="X576" s="96" t="s">
        <v>1</v>
      </c>
      <c r="Y576" s="96" t="s">
        <v>1</v>
      </c>
      <c r="Z576" s="96" t="s">
        <v>2</v>
      </c>
      <c r="AA576" s="96" t="s">
        <v>2</v>
      </c>
      <c r="AB576" s="96" t="s">
        <v>1</v>
      </c>
      <c r="AC576" s="96" t="s">
        <v>1</v>
      </c>
      <c r="AD576" s="96" t="s">
        <v>1</v>
      </c>
      <c r="AE576" s="96" t="s">
        <v>1</v>
      </c>
      <c r="AF576" s="96" t="s">
        <v>1</v>
      </c>
      <c r="AG576" s="96" t="s">
        <v>1</v>
      </c>
      <c r="AH576" s="96" t="s">
        <v>1</v>
      </c>
      <c r="AI576" s="96" t="s">
        <v>1</v>
      </c>
      <c r="AJ576" s="96" t="s">
        <v>1</v>
      </c>
      <c r="AK576" s="96" t="s">
        <v>1</v>
      </c>
      <c r="AL576" s="96" t="s">
        <v>1</v>
      </c>
      <c r="AM576" s="96" t="s">
        <v>1</v>
      </c>
      <c r="AN576" s="96" t="s">
        <v>1</v>
      </c>
      <c r="AO576" s="96" t="s">
        <v>1</v>
      </c>
      <c r="AP576" s="96" t="s">
        <v>1</v>
      </c>
      <c r="AQ576" s="96" t="s">
        <v>1</v>
      </c>
      <c r="AR576" s="96" t="s">
        <v>1</v>
      </c>
      <c r="AS576" s="96" t="s">
        <v>1</v>
      </c>
      <c r="AT576" s="96" t="s">
        <v>1</v>
      </c>
      <c r="AU576" s="96" t="s">
        <v>1</v>
      </c>
      <c r="AV576" s="96" t="s">
        <v>1</v>
      </c>
      <c r="AW576" s="96" t="s">
        <v>92</v>
      </c>
      <c r="AX576" s="98">
        <v>0</v>
      </c>
      <c r="AY576" s="98">
        <v>6</v>
      </c>
      <c r="AZ576" s="98">
        <v>0</v>
      </c>
      <c r="BA576" s="98">
        <v>0</v>
      </c>
      <c r="BB576" s="98">
        <v>0</v>
      </c>
      <c r="BC576" s="98">
        <v>0</v>
      </c>
      <c r="BD576" s="98">
        <v>0</v>
      </c>
      <c r="BE576" s="98">
        <v>0</v>
      </c>
      <c r="BF576" s="98">
        <v>0</v>
      </c>
      <c r="BG576" s="98">
        <v>0</v>
      </c>
      <c r="BH576" s="98">
        <v>10</v>
      </c>
      <c r="BI576" s="98" cm="1">
        <f t="array" ref="BI576">SUM(IF('HABILITADOS Y RECHAZADOS LOTE 1'!$AX576:$BH576&lt;&gt;"", 'HABILITADOS Y RECHAZADOS LOTE 1'!$AX576:$BH576, 0))</f>
        <v>16</v>
      </c>
      <c r="BJ576" s="98" t="s">
        <v>659</v>
      </c>
      <c r="BK576" s="98" t="s">
        <v>85</v>
      </c>
      <c r="BL576" s="63" t="s">
        <v>85</v>
      </c>
    </row>
    <row r="577" spans="1:64" s="52" customFormat="1" ht="15" hidden="1" customHeight="1">
      <c r="A577" s="93">
        <v>1575</v>
      </c>
      <c r="B577" s="143" t="s">
        <v>2574</v>
      </c>
      <c r="C577" s="124" t="s">
        <v>2575</v>
      </c>
      <c r="D577" s="125" t="s">
        <v>89</v>
      </c>
      <c r="E577" s="126" t="s">
        <v>2576</v>
      </c>
      <c r="F577" s="133" t="s">
        <v>77</v>
      </c>
      <c r="G577" s="133" t="s">
        <v>78</v>
      </c>
      <c r="H577" s="128" t="s">
        <v>79</v>
      </c>
      <c r="I577" s="129" t="s">
        <v>2577</v>
      </c>
      <c r="J577" s="64" t="s">
        <v>2576</v>
      </c>
      <c r="K577" s="129" t="s">
        <v>2578</v>
      </c>
      <c r="L577" s="64" t="s">
        <v>1</v>
      </c>
      <c r="M577" s="64" t="s">
        <v>2</v>
      </c>
      <c r="N577" s="130" t="s">
        <v>91</v>
      </c>
      <c r="O577" s="64" t="s">
        <v>85</v>
      </c>
      <c r="P577" s="129" t="str" cm="1">
        <f t="array" ref="P577">_xlfn.TEXTJOIN(", ", TRUE, IF('HABILITADOS Y RECHAZADOS LOTE 1'!$Q577:$AN577="SI", 'HABILITADOS Y RECHAZADOS LOTE 1'!$Q$2:$AN$2, ""))</f>
        <v>Alimentos nativos, Cereales y derivados, Sector defensa, Frutas frescas, Fruta procesada, Leguminosas y derivados, Verduras, hortalizas y derivados</v>
      </c>
      <c r="Q577" s="96" t="s">
        <v>2</v>
      </c>
      <c r="R577" s="96" t="s">
        <v>1</v>
      </c>
      <c r="S577" s="96" t="s">
        <v>1</v>
      </c>
      <c r="T577" s="96" t="s">
        <v>1</v>
      </c>
      <c r="U577" s="96" t="s">
        <v>2</v>
      </c>
      <c r="V577" s="96" t="s">
        <v>1</v>
      </c>
      <c r="W577" s="96" t="s">
        <v>1</v>
      </c>
      <c r="X577" s="96" t="s">
        <v>1</v>
      </c>
      <c r="Y577" s="96" t="s">
        <v>1</v>
      </c>
      <c r="Z577" s="96" t="s">
        <v>2</v>
      </c>
      <c r="AA577" s="96" t="s">
        <v>2</v>
      </c>
      <c r="AB577" s="96" t="s">
        <v>2</v>
      </c>
      <c r="AC577" s="96" t="s">
        <v>1</v>
      </c>
      <c r="AD577" s="96" t="s">
        <v>1</v>
      </c>
      <c r="AE577" s="96" t="s">
        <v>1</v>
      </c>
      <c r="AF577" s="96" t="s">
        <v>1</v>
      </c>
      <c r="AG577" s="96" t="s">
        <v>1</v>
      </c>
      <c r="AH577" s="96" t="s">
        <v>1</v>
      </c>
      <c r="AI577" s="96" t="s">
        <v>1</v>
      </c>
      <c r="AJ577" s="96" t="s">
        <v>2</v>
      </c>
      <c r="AK577" s="96" t="s">
        <v>1</v>
      </c>
      <c r="AL577" s="96" t="s">
        <v>1</v>
      </c>
      <c r="AM577" s="96" t="s">
        <v>2</v>
      </c>
      <c r="AN577" s="96" t="s">
        <v>1</v>
      </c>
      <c r="AO577" s="96" t="s">
        <v>1</v>
      </c>
      <c r="AP577" s="96" t="s">
        <v>1</v>
      </c>
      <c r="AQ577" s="96" t="s">
        <v>1</v>
      </c>
      <c r="AR577" s="96" t="s">
        <v>1</v>
      </c>
      <c r="AS577" s="96" t="s">
        <v>1</v>
      </c>
      <c r="AT577" s="96" t="s">
        <v>1</v>
      </c>
      <c r="AU577" s="96" t="s">
        <v>2</v>
      </c>
      <c r="AV577" s="96" t="s">
        <v>1</v>
      </c>
      <c r="AW577" s="96" t="s">
        <v>92</v>
      </c>
      <c r="AX577" s="98">
        <v>0</v>
      </c>
      <c r="AY577" s="98">
        <v>6</v>
      </c>
      <c r="AZ577" s="98">
        <v>6</v>
      </c>
      <c r="BA577" s="98">
        <v>0</v>
      </c>
      <c r="BB577" s="98">
        <v>8</v>
      </c>
      <c r="BC577" s="98">
        <v>0</v>
      </c>
      <c r="BD577" s="98">
        <v>10</v>
      </c>
      <c r="BE577" s="98">
        <v>0</v>
      </c>
      <c r="BF577" s="98">
        <v>0.25</v>
      </c>
      <c r="BG577" s="98">
        <v>0.25</v>
      </c>
      <c r="BH577" s="98">
        <v>0</v>
      </c>
      <c r="BI577" s="98" cm="1">
        <f t="array" ref="BI577">SUM(IF('HABILITADOS Y RECHAZADOS LOTE 1'!$AX577:$BH577&lt;&gt;"", 'HABILITADOS Y RECHAZADOS LOTE 1'!$AX577:$BH577, 0))</f>
        <v>30.5</v>
      </c>
      <c r="BJ577" s="98" t="s">
        <v>176</v>
      </c>
      <c r="BK577" s="98" t="s">
        <v>85</v>
      </c>
      <c r="BL577" s="63" t="s">
        <v>85</v>
      </c>
    </row>
    <row r="578" spans="1:64" s="52" customFormat="1" ht="69" hidden="1">
      <c r="A578" s="93">
        <v>1576</v>
      </c>
      <c r="B578" s="143" t="s">
        <v>2579</v>
      </c>
      <c r="C578" s="142" t="s">
        <v>2580</v>
      </c>
      <c r="D578" s="127" t="s">
        <v>224</v>
      </c>
      <c r="E578" s="142" t="s">
        <v>2581</v>
      </c>
      <c r="F578" s="127"/>
      <c r="G578" s="127"/>
      <c r="H578" s="144" t="s">
        <v>83</v>
      </c>
      <c r="I578" s="134" t="s">
        <v>1182</v>
      </c>
      <c r="J578" s="145" t="s">
        <v>2582</v>
      </c>
      <c r="K578" s="143"/>
      <c r="L578" s="64"/>
      <c r="M578" s="64" t="s">
        <v>85</v>
      </c>
      <c r="N578" s="144" t="s">
        <v>83</v>
      </c>
      <c r="O578" s="134" t="s">
        <v>1182</v>
      </c>
      <c r="P578" s="64" t="s">
        <v>85</v>
      </c>
      <c r="Q578" s="96" t="s">
        <v>1</v>
      </c>
      <c r="R578" s="96" t="s">
        <v>1</v>
      </c>
      <c r="S578" s="96" t="s">
        <v>1</v>
      </c>
      <c r="T578" s="96" t="s">
        <v>1</v>
      </c>
      <c r="U578" s="96" t="s">
        <v>1</v>
      </c>
      <c r="V578" s="96" t="s">
        <v>1</v>
      </c>
      <c r="W578" s="96" t="s">
        <v>1</v>
      </c>
      <c r="X578" s="96" t="s">
        <v>1</v>
      </c>
      <c r="Y578" s="96" t="s">
        <v>1</v>
      </c>
      <c r="Z578" s="96" t="s">
        <v>1</v>
      </c>
      <c r="AA578" s="96" t="s">
        <v>1</v>
      </c>
      <c r="AB578" s="96" t="s">
        <v>1</v>
      </c>
      <c r="AC578" s="96" t="s">
        <v>1</v>
      </c>
      <c r="AD578" s="96" t="s">
        <v>1</v>
      </c>
      <c r="AE578" s="96" t="s">
        <v>1</v>
      </c>
      <c r="AF578" s="96" t="s">
        <v>1</v>
      </c>
      <c r="AG578" s="96" t="s">
        <v>1</v>
      </c>
      <c r="AH578" s="96" t="s">
        <v>1</v>
      </c>
      <c r="AI578" s="96" t="s">
        <v>1</v>
      </c>
      <c r="AJ578" s="96" t="s">
        <v>1</v>
      </c>
      <c r="AK578" s="96" t="s">
        <v>1</v>
      </c>
      <c r="AL578" s="96" t="s">
        <v>1</v>
      </c>
      <c r="AM578" s="96" t="s">
        <v>1</v>
      </c>
      <c r="AN578" s="96" t="s">
        <v>1</v>
      </c>
      <c r="AO578" s="96"/>
      <c r="AP578" s="96"/>
      <c r="AQ578" s="96"/>
      <c r="AR578" s="96"/>
      <c r="AS578" s="96"/>
      <c r="AT578" s="96"/>
      <c r="AU578" s="96"/>
      <c r="AV578" s="96"/>
      <c r="AW578" s="96" t="s">
        <v>650</v>
      </c>
      <c r="AX578" s="98"/>
      <c r="AY578" s="98"/>
      <c r="AZ578" s="98"/>
      <c r="BA578" s="98"/>
      <c r="BB578" s="98"/>
      <c r="BC578" s="98"/>
      <c r="BD578" s="98"/>
      <c r="BE578" s="98"/>
      <c r="BF578" s="98"/>
      <c r="BG578" s="98"/>
      <c r="BH578" s="98"/>
      <c r="BI578" s="98" cm="1">
        <f t="array" ref="BI578">SUM(IF('HABILITADOS Y RECHAZADOS LOTE 1'!$AX578:$BH578&lt;&gt;"", 'HABILITADOS Y RECHAZADOS LOTE 1'!$AX578:$BH578, 0))</f>
        <v>0</v>
      </c>
      <c r="BJ578" s="98" t="s">
        <v>93</v>
      </c>
      <c r="BK578" s="98" t="s">
        <v>85</v>
      </c>
      <c r="BL578" s="63" t="s">
        <v>85</v>
      </c>
    </row>
    <row r="579" spans="1:64" s="52" customFormat="1" ht="69" hidden="1">
      <c r="A579" s="93">
        <v>1577</v>
      </c>
      <c r="B579" s="143" t="s">
        <v>2583</v>
      </c>
      <c r="C579" s="142" t="s">
        <v>2584</v>
      </c>
      <c r="D579" s="127" t="s">
        <v>89</v>
      </c>
      <c r="E579" s="142" t="s">
        <v>2585</v>
      </c>
      <c r="F579" s="127"/>
      <c r="G579" s="127"/>
      <c r="H579" s="144" t="s">
        <v>83</v>
      </c>
      <c r="I579" s="134" t="s">
        <v>1182</v>
      </c>
      <c r="J579" s="133" t="s">
        <v>2585</v>
      </c>
      <c r="K579" s="143"/>
      <c r="L579" s="64"/>
      <c r="M579" s="64" t="s">
        <v>85</v>
      </c>
      <c r="N579" s="144" t="s">
        <v>83</v>
      </c>
      <c r="O579" s="134" t="s">
        <v>1182</v>
      </c>
      <c r="P579" s="64" t="s">
        <v>85</v>
      </c>
      <c r="Q579" s="96" t="s">
        <v>1</v>
      </c>
      <c r="R579" s="96" t="s">
        <v>1</v>
      </c>
      <c r="S579" s="96" t="s">
        <v>1</v>
      </c>
      <c r="T579" s="96" t="s">
        <v>1</v>
      </c>
      <c r="U579" s="96" t="s">
        <v>1</v>
      </c>
      <c r="V579" s="96" t="s">
        <v>1</v>
      </c>
      <c r="W579" s="96" t="s">
        <v>1</v>
      </c>
      <c r="X579" s="96" t="s">
        <v>1</v>
      </c>
      <c r="Y579" s="96" t="s">
        <v>1</v>
      </c>
      <c r="Z579" s="96" t="s">
        <v>1</v>
      </c>
      <c r="AA579" s="96" t="s">
        <v>1</v>
      </c>
      <c r="AB579" s="96" t="s">
        <v>1</v>
      </c>
      <c r="AC579" s="96" t="s">
        <v>1</v>
      </c>
      <c r="AD579" s="96" t="s">
        <v>1</v>
      </c>
      <c r="AE579" s="96" t="s">
        <v>1</v>
      </c>
      <c r="AF579" s="96" t="s">
        <v>1</v>
      </c>
      <c r="AG579" s="96" t="s">
        <v>1</v>
      </c>
      <c r="AH579" s="96" t="s">
        <v>1</v>
      </c>
      <c r="AI579" s="96" t="s">
        <v>1</v>
      </c>
      <c r="AJ579" s="96" t="s">
        <v>1</v>
      </c>
      <c r="AK579" s="96" t="s">
        <v>1</v>
      </c>
      <c r="AL579" s="96" t="s">
        <v>1</v>
      </c>
      <c r="AM579" s="96" t="s">
        <v>1</v>
      </c>
      <c r="AN579" s="96" t="s">
        <v>1</v>
      </c>
      <c r="AO579" s="96"/>
      <c r="AP579" s="96"/>
      <c r="AQ579" s="96"/>
      <c r="AR579" s="96"/>
      <c r="AS579" s="96"/>
      <c r="AT579" s="96"/>
      <c r="AU579" s="96"/>
      <c r="AV579" s="96"/>
      <c r="AW579" s="96" t="s">
        <v>650</v>
      </c>
      <c r="AX579" s="98"/>
      <c r="AY579" s="98"/>
      <c r="AZ579" s="98"/>
      <c r="BA579" s="98"/>
      <c r="BB579" s="98"/>
      <c r="BC579" s="98"/>
      <c r="BD579" s="98"/>
      <c r="BE579" s="98"/>
      <c r="BF579" s="98"/>
      <c r="BG579" s="98"/>
      <c r="BH579" s="98"/>
      <c r="BI579" s="98" cm="1">
        <f t="array" ref="BI579">SUM(IF('HABILITADOS Y RECHAZADOS LOTE 1'!$AX579:$BH579&lt;&gt;"", 'HABILITADOS Y RECHAZADOS LOTE 1'!$AX579:$BH579, 0))</f>
        <v>0</v>
      </c>
      <c r="BJ579" s="98" t="s">
        <v>784</v>
      </c>
      <c r="BK579" s="98" t="s">
        <v>85</v>
      </c>
      <c r="BL579" s="63" t="s">
        <v>85</v>
      </c>
    </row>
    <row r="580" spans="1:64" s="52" customFormat="1" ht="303.60000000000002" hidden="1">
      <c r="A580" s="93">
        <v>1578</v>
      </c>
      <c r="B580" s="131" t="s">
        <v>94</v>
      </c>
      <c r="C580" s="124" t="s">
        <v>2586</v>
      </c>
      <c r="D580" s="125" t="s">
        <v>89</v>
      </c>
      <c r="E580" s="126" t="s">
        <v>2587</v>
      </c>
      <c r="F580" s="133" t="s">
        <v>77</v>
      </c>
      <c r="G580" s="133" t="s">
        <v>77</v>
      </c>
      <c r="H580" s="128" t="s">
        <v>79</v>
      </c>
      <c r="I580" s="129" t="s">
        <v>2588</v>
      </c>
      <c r="J580" s="64" t="s">
        <v>2587</v>
      </c>
      <c r="K580" s="129" t="s">
        <v>2589</v>
      </c>
      <c r="L580" s="64" t="s">
        <v>1</v>
      </c>
      <c r="M580" s="64" t="s">
        <v>1</v>
      </c>
      <c r="N580" s="130" t="s">
        <v>83</v>
      </c>
      <c r="O580" s="137" t="s">
        <v>105</v>
      </c>
      <c r="P580" s="64" t="s">
        <v>85</v>
      </c>
      <c r="Q580" s="96" t="s">
        <v>1</v>
      </c>
      <c r="R580" s="96" t="s">
        <v>1</v>
      </c>
      <c r="S580" s="96" t="s">
        <v>1</v>
      </c>
      <c r="T580" s="96" t="s">
        <v>1</v>
      </c>
      <c r="U580" s="96" t="s">
        <v>1</v>
      </c>
      <c r="V580" s="96" t="s">
        <v>1</v>
      </c>
      <c r="W580" s="96" t="s">
        <v>1</v>
      </c>
      <c r="X580" s="96" t="s">
        <v>1</v>
      </c>
      <c r="Y580" s="96" t="s">
        <v>1</v>
      </c>
      <c r="Z580" s="96" t="s">
        <v>1</v>
      </c>
      <c r="AA580" s="96" t="s">
        <v>1</v>
      </c>
      <c r="AB580" s="96" t="s">
        <v>1</v>
      </c>
      <c r="AC580" s="96" t="s">
        <v>1</v>
      </c>
      <c r="AD580" s="96" t="s">
        <v>1</v>
      </c>
      <c r="AE580" s="96" t="s">
        <v>1</v>
      </c>
      <c r="AF580" s="96" t="s">
        <v>1</v>
      </c>
      <c r="AG580" s="96" t="s">
        <v>1</v>
      </c>
      <c r="AH580" s="96" t="s">
        <v>1</v>
      </c>
      <c r="AI580" s="96" t="s">
        <v>1</v>
      </c>
      <c r="AJ580" s="96" t="s">
        <v>1</v>
      </c>
      <c r="AK580" s="96" t="s">
        <v>1</v>
      </c>
      <c r="AL580" s="96" t="s">
        <v>1</v>
      </c>
      <c r="AM580" s="96" t="s">
        <v>1</v>
      </c>
      <c r="AN580" s="96" t="s">
        <v>1</v>
      </c>
      <c r="AO580" s="96" t="s">
        <v>2</v>
      </c>
      <c r="AP580" s="96" t="s">
        <v>1</v>
      </c>
      <c r="AQ580" s="96" t="s">
        <v>2</v>
      </c>
      <c r="AR580" s="96" t="s">
        <v>1</v>
      </c>
      <c r="AS580" s="96" t="s">
        <v>1</v>
      </c>
      <c r="AT580" s="96" t="s">
        <v>1</v>
      </c>
      <c r="AU580" s="96" t="s">
        <v>2</v>
      </c>
      <c r="AV580" s="96" t="s">
        <v>1</v>
      </c>
      <c r="AW580" s="96" t="s">
        <v>92</v>
      </c>
      <c r="AX580" s="98">
        <v>0</v>
      </c>
      <c r="AY580" s="98">
        <v>0</v>
      </c>
      <c r="AZ580" s="98">
        <v>6</v>
      </c>
      <c r="BA580" s="98">
        <v>6</v>
      </c>
      <c r="BB580" s="98">
        <v>0</v>
      </c>
      <c r="BC580" s="98">
        <v>0</v>
      </c>
      <c r="BD580" s="98">
        <v>0</v>
      </c>
      <c r="BE580" s="98">
        <v>0</v>
      </c>
      <c r="BF580" s="98">
        <v>0.25</v>
      </c>
      <c r="BG580" s="98">
        <v>0.25</v>
      </c>
      <c r="BH580" s="98">
        <v>0</v>
      </c>
      <c r="BI580" s="98" cm="1">
        <f t="array" ref="BI580">SUM(IF('HABILITADOS Y RECHAZADOS LOTE 1'!$AX580:$BH580&lt;&gt;"", 'HABILITADOS Y RECHAZADOS LOTE 1'!$AX580:$BH580, 0))</f>
        <v>12.5</v>
      </c>
      <c r="BJ580" s="98" t="s">
        <v>176</v>
      </c>
      <c r="BK580" s="98" t="s">
        <v>85</v>
      </c>
      <c r="BL580" s="63" t="s">
        <v>85</v>
      </c>
    </row>
    <row r="581" spans="1:64" s="52" customFormat="1" ht="276" hidden="1">
      <c r="A581" s="93">
        <v>1579</v>
      </c>
      <c r="B581" s="143" t="s">
        <v>2590</v>
      </c>
      <c r="C581" s="124" t="s">
        <v>2591</v>
      </c>
      <c r="D581" s="125" t="s">
        <v>224</v>
      </c>
      <c r="E581" s="126" t="s">
        <v>2592</v>
      </c>
      <c r="F581" s="127" t="s">
        <v>77</v>
      </c>
      <c r="G581" s="127" t="s">
        <v>77</v>
      </c>
      <c r="H581" s="128" t="s">
        <v>79</v>
      </c>
      <c r="I581" s="129" t="s">
        <v>2593</v>
      </c>
      <c r="J581" s="64" t="s">
        <v>2592</v>
      </c>
      <c r="K581" s="129" t="s">
        <v>2594</v>
      </c>
      <c r="L581" s="64" t="s">
        <v>1</v>
      </c>
      <c r="M581" s="64" t="s">
        <v>2</v>
      </c>
      <c r="N581" s="130" t="s">
        <v>83</v>
      </c>
      <c r="O581" s="64" t="s">
        <v>194</v>
      </c>
      <c r="P581" s="64" t="s">
        <v>85</v>
      </c>
      <c r="Q581" s="96" t="s">
        <v>2</v>
      </c>
      <c r="R581" s="96" t="s">
        <v>2</v>
      </c>
      <c r="S581" s="96" t="s">
        <v>2</v>
      </c>
      <c r="T581" s="96" t="s">
        <v>2</v>
      </c>
      <c r="U581" s="96" t="s">
        <v>2</v>
      </c>
      <c r="V581" s="96" t="s">
        <v>2</v>
      </c>
      <c r="W581" s="96" t="s">
        <v>2</v>
      </c>
      <c r="X581" s="96" t="s">
        <v>2</v>
      </c>
      <c r="Y581" s="96" t="s">
        <v>2</v>
      </c>
      <c r="Z581" s="96" t="s">
        <v>2</v>
      </c>
      <c r="AA581" s="96" t="s">
        <v>2</v>
      </c>
      <c r="AB581" s="96" t="s">
        <v>2</v>
      </c>
      <c r="AC581" s="96" t="s">
        <v>2</v>
      </c>
      <c r="AD581" s="96" t="s">
        <v>2</v>
      </c>
      <c r="AE581" s="96" t="s">
        <v>2</v>
      </c>
      <c r="AF581" s="96" t="s">
        <v>2</v>
      </c>
      <c r="AG581" s="96" t="s">
        <v>2</v>
      </c>
      <c r="AH581" s="96" t="s">
        <v>2</v>
      </c>
      <c r="AI581" s="96" t="s">
        <v>2</v>
      </c>
      <c r="AJ581" s="96" t="s">
        <v>2</v>
      </c>
      <c r="AK581" s="96" t="s">
        <v>2</v>
      </c>
      <c r="AL581" s="96" t="s">
        <v>2</v>
      </c>
      <c r="AM581" s="96" t="s">
        <v>2</v>
      </c>
      <c r="AN581" s="96" t="s">
        <v>2</v>
      </c>
      <c r="AO581" s="96" t="s">
        <v>1</v>
      </c>
      <c r="AP581" s="96" t="s">
        <v>1</v>
      </c>
      <c r="AQ581" s="96" t="s">
        <v>1</v>
      </c>
      <c r="AR581" s="96" t="s">
        <v>1</v>
      </c>
      <c r="AS581" s="96" t="s">
        <v>1</v>
      </c>
      <c r="AT581" s="96" t="s">
        <v>1</v>
      </c>
      <c r="AU581" s="96" t="s">
        <v>2</v>
      </c>
      <c r="AV581" s="96" t="s">
        <v>1</v>
      </c>
      <c r="AW581" s="96" t="s">
        <v>92</v>
      </c>
      <c r="AX581" s="98">
        <v>0</v>
      </c>
      <c r="AY581" s="98">
        <v>0</v>
      </c>
      <c r="AZ581" s="98">
        <v>0</v>
      </c>
      <c r="BA581" s="98">
        <v>0</v>
      </c>
      <c r="BB581" s="98">
        <v>0</v>
      </c>
      <c r="BC581" s="98">
        <v>0</v>
      </c>
      <c r="BD581" s="98">
        <v>0</v>
      </c>
      <c r="BE581" s="98">
        <v>0</v>
      </c>
      <c r="BF581" s="98">
        <v>0</v>
      </c>
      <c r="BG581" s="98">
        <v>0.25</v>
      </c>
      <c r="BH581" s="98">
        <v>0</v>
      </c>
      <c r="BI581" s="98" cm="1">
        <f t="array" ref="BI581">SUM(IF('HABILITADOS Y RECHAZADOS LOTE 1'!$AX581:$BH581&lt;&gt;"", 'HABILITADOS Y RECHAZADOS LOTE 1'!$AX581:$BH581, 0))</f>
        <v>0.25</v>
      </c>
      <c r="BJ581" s="100" t="s">
        <v>2595</v>
      </c>
      <c r="BK581" s="98" t="s">
        <v>85</v>
      </c>
      <c r="BL581" s="63" t="s">
        <v>85</v>
      </c>
    </row>
    <row r="582" spans="1:64" s="52" customFormat="1" ht="69" hidden="1">
      <c r="A582" s="93">
        <v>1580</v>
      </c>
      <c r="B582" s="139" t="s">
        <v>1195</v>
      </c>
      <c r="C582" s="142" t="s">
        <v>2596</v>
      </c>
      <c r="D582" s="127" t="s">
        <v>89</v>
      </c>
      <c r="E582" s="142" t="s">
        <v>2597</v>
      </c>
      <c r="F582" s="127"/>
      <c r="G582" s="127"/>
      <c r="H582" s="144" t="s">
        <v>83</v>
      </c>
      <c r="I582" s="134" t="s">
        <v>1182</v>
      </c>
      <c r="J582" s="133" t="s">
        <v>2597</v>
      </c>
      <c r="K582" s="143"/>
      <c r="L582" s="64"/>
      <c r="M582" s="64" t="s">
        <v>85</v>
      </c>
      <c r="N582" s="144" t="s">
        <v>83</v>
      </c>
      <c r="O582" s="134" t="s">
        <v>1182</v>
      </c>
      <c r="P582" s="64" t="s">
        <v>85</v>
      </c>
      <c r="Q582" s="96" t="s">
        <v>1</v>
      </c>
      <c r="R582" s="96" t="s">
        <v>1</v>
      </c>
      <c r="S582" s="96" t="s">
        <v>1</v>
      </c>
      <c r="T582" s="96" t="s">
        <v>1</v>
      </c>
      <c r="U582" s="96" t="s">
        <v>1</v>
      </c>
      <c r="V582" s="96" t="s">
        <v>1</v>
      </c>
      <c r="W582" s="96" t="s">
        <v>1</v>
      </c>
      <c r="X582" s="96" t="s">
        <v>1</v>
      </c>
      <c r="Y582" s="96" t="s">
        <v>1</v>
      </c>
      <c r="Z582" s="96" t="s">
        <v>1</v>
      </c>
      <c r="AA582" s="96" t="s">
        <v>1</v>
      </c>
      <c r="AB582" s="96" t="s">
        <v>1</v>
      </c>
      <c r="AC582" s="96" t="s">
        <v>1</v>
      </c>
      <c r="AD582" s="96" t="s">
        <v>1</v>
      </c>
      <c r="AE582" s="96" t="s">
        <v>1</v>
      </c>
      <c r="AF582" s="96" t="s">
        <v>1</v>
      </c>
      <c r="AG582" s="96" t="s">
        <v>1</v>
      </c>
      <c r="AH582" s="96" t="s">
        <v>1</v>
      </c>
      <c r="AI582" s="96" t="s">
        <v>1</v>
      </c>
      <c r="AJ582" s="96" t="s">
        <v>1</v>
      </c>
      <c r="AK582" s="96" t="s">
        <v>1</v>
      </c>
      <c r="AL582" s="96" t="s">
        <v>1</v>
      </c>
      <c r="AM582" s="96" t="s">
        <v>1</v>
      </c>
      <c r="AN582" s="96" t="s">
        <v>1</v>
      </c>
      <c r="AO582" s="96"/>
      <c r="AP582" s="96"/>
      <c r="AQ582" s="96"/>
      <c r="AR582" s="96"/>
      <c r="AS582" s="96"/>
      <c r="AT582" s="96"/>
      <c r="AU582" s="96"/>
      <c r="AV582" s="96"/>
      <c r="AW582" s="96" t="s">
        <v>650</v>
      </c>
      <c r="AX582" s="98"/>
      <c r="AY582" s="98"/>
      <c r="AZ582" s="98"/>
      <c r="BA582" s="98"/>
      <c r="BB582" s="98"/>
      <c r="BC582" s="98"/>
      <c r="BD582" s="98"/>
      <c r="BE582" s="98"/>
      <c r="BF582" s="98"/>
      <c r="BG582" s="98"/>
      <c r="BH582" s="98"/>
      <c r="BI582" s="98" cm="1">
        <f t="array" ref="BI582">SUM(IF('HABILITADOS Y RECHAZADOS LOTE 1'!$AX582:$BH582&lt;&gt;"", 'HABILITADOS Y RECHAZADOS LOTE 1'!$AX582:$BH582, 0))</f>
        <v>0</v>
      </c>
      <c r="BJ582" s="98" t="s">
        <v>784</v>
      </c>
      <c r="BK582" s="98" t="s">
        <v>85</v>
      </c>
      <c r="BL582" s="63" t="s">
        <v>85</v>
      </c>
    </row>
    <row r="583" spans="1:64" s="52" customFormat="1" ht="69" hidden="1">
      <c r="A583" s="93">
        <v>1581</v>
      </c>
      <c r="B583" s="143" t="s">
        <v>1753</v>
      </c>
      <c r="C583" s="142" t="s">
        <v>2598</v>
      </c>
      <c r="D583" s="127" t="s">
        <v>224</v>
      </c>
      <c r="E583" s="142" t="s">
        <v>2599</v>
      </c>
      <c r="F583" s="127"/>
      <c r="G583" s="127"/>
      <c r="H583" s="144" t="s">
        <v>83</v>
      </c>
      <c r="I583" s="134" t="s">
        <v>1182</v>
      </c>
      <c r="J583" s="145" t="s">
        <v>2600</v>
      </c>
      <c r="K583" s="143"/>
      <c r="L583" s="64"/>
      <c r="M583" s="64" t="s">
        <v>85</v>
      </c>
      <c r="N583" s="144" t="s">
        <v>83</v>
      </c>
      <c r="O583" s="134" t="s">
        <v>1182</v>
      </c>
      <c r="P583" s="64" t="s">
        <v>85</v>
      </c>
      <c r="Q583" s="96" t="s">
        <v>1</v>
      </c>
      <c r="R583" s="96" t="s">
        <v>1</v>
      </c>
      <c r="S583" s="96" t="s">
        <v>1</v>
      </c>
      <c r="T583" s="96" t="s">
        <v>1</v>
      </c>
      <c r="U583" s="96" t="s">
        <v>1</v>
      </c>
      <c r="V583" s="96" t="s">
        <v>1</v>
      </c>
      <c r="W583" s="96" t="s">
        <v>1</v>
      </c>
      <c r="X583" s="96" t="s">
        <v>1</v>
      </c>
      <c r="Y583" s="96" t="s">
        <v>1</v>
      </c>
      <c r="Z583" s="96" t="s">
        <v>1</v>
      </c>
      <c r="AA583" s="96" t="s">
        <v>1</v>
      </c>
      <c r="AB583" s="96" t="s">
        <v>1</v>
      </c>
      <c r="AC583" s="96" t="s">
        <v>1</v>
      </c>
      <c r="AD583" s="96" t="s">
        <v>1</v>
      </c>
      <c r="AE583" s="96" t="s">
        <v>1</v>
      </c>
      <c r="AF583" s="96" t="s">
        <v>1</v>
      </c>
      <c r="AG583" s="96" t="s">
        <v>1</v>
      </c>
      <c r="AH583" s="96" t="s">
        <v>1</v>
      </c>
      <c r="AI583" s="96" t="s">
        <v>1</v>
      </c>
      <c r="AJ583" s="96" t="s">
        <v>1</v>
      </c>
      <c r="AK583" s="96" t="s">
        <v>1</v>
      </c>
      <c r="AL583" s="96" t="s">
        <v>1</v>
      </c>
      <c r="AM583" s="96" t="s">
        <v>1</v>
      </c>
      <c r="AN583" s="96" t="s">
        <v>1</v>
      </c>
      <c r="AO583" s="96"/>
      <c r="AP583" s="96"/>
      <c r="AQ583" s="96"/>
      <c r="AR583" s="96"/>
      <c r="AS583" s="96"/>
      <c r="AT583" s="96"/>
      <c r="AU583" s="96"/>
      <c r="AV583" s="96"/>
      <c r="AW583" s="96" t="s">
        <v>650</v>
      </c>
      <c r="AX583" s="98"/>
      <c r="AY583" s="98"/>
      <c r="AZ583" s="98"/>
      <c r="BA583" s="98"/>
      <c r="BB583" s="98"/>
      <c r="BC583" s="98"/>
      <c r="BD583" s="98"/>
      <c r="BE583" s="98"/>
      <c r="BF583" s="98"/>
      <c r="BG583" s="98"/>
      <c r="BH583" s="98"/>
      <c r="BI583" s="98" cm="1">
        <f t="array" ref="BI583">SUM(IF('HABILITADOS Y RECHAZADOS LOTE 1'!$AX583:$BH583&lt;&gt;"", 'HABILITADOS Y RECHAZADOS LOTE 1'!$AX583:$BH583, 0))</f>
        <v>0</v>
      </c>
      <c r="BJ583" s="98" t="s">
        <v>784</v>
      </c>
      <c r="BK583" s="98" t="s">
        <v>85</v>
      </c>
      <c r="BL583" s="63" t="s">
        <v>85</v>
      </c>
    </row>
    <row r="584" spans="1:64" s="52" customFormat="1" ht="69" hidden="1">
      <c r="A584" s="93">
        <v>1582</v>
      </c>
      <c r="B584" s="139" t="s">
        <v>1195</v>
      </c>
      <c r="C584" s="142" t="s">
        <v>2601</v>
      </c>
      <c r="D584" s="127" t="s">
        <v>2395</v>
      </c>
      <c r="E584" s="142" t="s">
        <v>2602</v>
      </c>
      <c r="F584" s="127"/>
      <c r="G584" s="127"/>
      <c r="H584" s="144" t="s">
        <v>83</v>
      </c>
      <c r="I584" s="134" t="s">
        <v>1182</v>
      </c>
      <c r="J584" s="133" t="s">
        <v>2602</v>
      </c>
      <c r="K584" s="143"/>
      <c r="L584" s="64"/>
      <c r="M584" s="64" t="s">
        <v>85</v>
      </c>
      <c r="N584" s="144" t="s">
        <v>83</v>
      </c>
      <c r="O584" s="134" t="s">
        <v>1182</v>
      </c>
      <c r="P584" s="64" t="s">
        <v>85</v>
      </c>
      <c r="Q584" s="96" t="s">
        <v>1</v>
      </c>
      <c r="R584" s="96" t="s">
        <v>1</v>
      </c>
      <c r="S584" s="96" t="s">
        <v>1</v>
      </c>
      <c r="T584" s="96" t="s">
        <v>1</v>
      </c>
      <c r="U584" s="96" t="s">
        <v>1</v>
      </c>
      <c r="V584" s="96" t="s">
        <v>1</v>
      </c>
      <c r="W584" s="96" t="s">
        <v>1</v>
      </c>
      <c r="X584" s="96" t="s">
        <v>1</v>
      </c>
      <c r="Y584" s="96" t="s">
        <v>1</v>
      </c>
      <c r="Z584" s="96" t="s">
        <v>1</v>
      </c>
      <c r="AA584" s="96" t="s">
        <v>1</v>
      </c>
      <c r="AB584" s="96" t="s">
        <v>1</v>
      </c>
      <c r="AC584" s="96" t="s">
        <v>1</v>
      </c>
      <c r="AD584" s="96" t="s">
        <v>1</v>
      </c>
      <c r="AE584" s="96" t="s">
        <v>1</v>
      </c>
      <c r="AF584" s="96" t="s">
        <v>1</v>
      </c>
      <c r="AG584" s="96" t="s">
        <v>1</v>
      </c>
      <c r="AH584" s="96" t="s">
        <v>1</v>
      </c>
      <c r="AI584" s="96" t="s">
        <v>1</v>
      </c>
      <c r="AJ584" s="96" t="s">
        <v>1</v>
      </c>
      <c r="AK584" s="96" t="s">
        <v>1</v>
      </c>
      <c r="AL584" s="96" t="s">
        <v>1</v>
      </c>
      <c r="AM584" s="96" t="s">
        <v>1</v>
      </c>
      <c r="AN584" s="96" t="s">
        <v>1</v>
      </c>
      <c r="AO584" s="96"/>
      <c r="AP584" s="96"/>
      <c r="AQ584" s="96"/>
      <c r="AR584" s="96"/>
      <c r="AS584" s="96"/>
      <c r="AT584" s="96"/>
      <c r="AU584" s="96"/>
      <c r="AV584" s="96"/>
      <c r="AW584" s="96" t="s">
        <v>650</v>
      </c>
      <c r="AX584" s="98"/>
      <c r="AY584" s="98"/>
      <c r="AZ584" s="98"/>
      <c r="BA584" s="98"/>
      <c r="BB584" s="98"/>
      <c r="BC584" s="98"/>
      <c r="BD584" s="98"/>
      <c r="BE584" s="98"/>
      <c r="BF584" s="98"/>
      <c r="BG584" s="98"/>
      <c r="BH584" s="98"/>
      <c r="BI584" s="98" cm="1">
        <f t="array" ref="BI584">SUM(IF('HABILITADOS Y RECHAZADOS LOTE 1'!$AX584:$BH584&lt;&gt;"", 'HABILITADOS Y RECHAZADOS LOTE 1'!$AX584:$BH584, 0))</f>
        <v>0</v>
      </c>
      <c r="BJ584" s="98" t="s">
        <v>784</v>
      </c>
      <c r="BK584" s="98" t="s">
        <v>85</v>
      </c>
      <c r="BL584" s="63" t="s">
        <v>85</v>
      </c>
    </row>
    <row r="585" spans="1:64" ht="69" hidden="1">
      <c r="A585" s="105">
        <v>1583</v>
      </c>
      <c r="B585" s="123" t="s">
        <v>1214</v>
      </c>
      <c r="C585" s="124" t="s">
        <v>2603</v>
      </c>
      <c r="D585" s="132" t="s">
        <v>75</v>
      </c>
      <c r="E585" s="124" t="s">
        <v>2604</v>
      </c>
      <c r="F585" s="127"/>
      <c r="G585" s="127"/>
      <c r="H585" s="144" t="s">
        <v>83</v>
      </c>
      <c r="I585" s="134" t="s">
        <v>1182</v>
      </c>
      <c r="J585" s="125" t="s">
        <v>2604</v>
      </c>
      <c r="K585" s="123"/>
      <c r="L585" s="125"/>
      <c r="M585" s="125" t="s">
        <v>85</v>
      </c>
      <c r="N585" s="144" t="s">
        <v>83</v>
      </c>
      <c r="O585" s="134" t="s">
        <v>1182</v>
      </c>
      <c r="P585" s="125" t="s">
        <v>85</v>
      </c>
      <c r="Q585" s="94" t="s">
        <v>1</v>
      </c>
      <c r="R585" s="94" t="s">
        <v>1</v>
      </c>
      <c r="S585" s="94" t="s">
        <v>1</v>
      </c>
      <c r="T585" s="94" t="s">
        <v>1</v>
      </c>
      <c r="U585" s="94" t="s">
        <v>1</v>
      </c>
      <c r="V585" s="94" t="s">
        <v>1</v>
      </c>
      <c r="W585" s="94" t="s">
        <v>1</v>
      </c>
      <c r="X585" s="94" t="s">
        <v>1</v>
      </c>
      <c r="Y585" s="94" t="s">
        <v>1</v>
      </c>
      <c r="Z585" s="94" t="s">
        <v>1</v>
      </c>
      <c r="AA585" s="94" t="s">
        <v>1</v>
      </c>
      <c r="AB585" s="94" t="s">
        <v>1</v>
      </c>
      <c r="AC585" s="94" t="s">
        <v>1</v>
      </c>
      <c r="AD585" s="94" t="s">
        <v>1</v>
      </c>
      <c r="AE585" s="94" t="s">
        <v>1</v>
      </c>
      <c r="AF585" s="94" t="s">
        <v>1</v>
      </c>
      <c r="AG585" s="94" t="s">
        <v>1</v>
      </c>
      <c r="AH585" s="94" t="s">
        <v>1</v>
      </c>
      <c r="AI585" s="94" t="s">
        <v>1</v>
      </c>
      <c r="AJ585" s="94" t="s">
        <v>1</v>
      </c>
      <c r="AK585" s="94" t="s">
        <v>1</v>
      </c>
      <c r="AL585" s="94" t="s">
        <v>1</v>
      </c>
      <c r="AM585" s="94" t="s">
        <v>1</v>
      </c>
      <c r="AN585" s="94" t="s">
        <v>1</v>
      </c>
      <c r="AO585" s="94"/>
      <c r="AP585" s="94"/>
      <c r="AQ585" s="94"/>
      <c r="AR585" s="94"/>
      <c r="AS585" s="94"/>
      <c r="AT585" s="94"/>
      <c r="AU585" s="94"/>
      <c r="AV585" s="94"/>
      <c r="AW585" s="94" t="s">
        <v>650</v>
      </c>
      <c r="AX585" s="107"/>
      <c r="AY585" s="107"/>
      <c r="AZ585" s="107"/>
      <c r="BA585" s="107"/>
      <c r="BB585" s="107"/>
      <c r="BC585" s="107"/>
      <c r="BD585" s="107"/>
      <c r="BE585" s="107"/>
      <c r="BF585" s="107"/>
      <c r="BG585" s="107"/>
      <c r="BH585" s="107"/>
      <c r="BI585" s="107" cm="1">
        <f t="array" ref="BI585">SUM(IF('HABILITADOS Y RECHAZADOS LOTE 1'!$AX585:$BH585&lt;&gt;"", 'HABILITADOS Y RECHAZADOS LOTE 1'!$AX585:$BH585, 0))</f>
        <v>0</v>
      </c>
      <c r="BJ585" s="107" t="s">
        <v>784</v>
      </c>
      <c r="BK585" s="107" t="s">
        <v>85</v>
      </c>
      <c r="BL585" s="63" t="s">
        <v>85</v>
      </c>
    </row>
    <row r="586" spans="1:64" s="52" customFormat="1" ht="69" hidden="1">
      <c r="A586" s="93">
        <v>1584</v>
      </c>
      <c r="B586" s="139" t="s">
        <v>1195</v>
      </c>
      <c r="C586" s="142" t="s">
        <v>2605</v>
      </c>
      <c r="D586" s="136" t="s">
        <v>224</v>
      </c>
      <c r="E586" s="142" t="s">
        <v>2606</v>
      </c>
      <c r="F586" s="127"/>
      <c r="G586" s="127"/>
      <c r="H586" s="144" t="s">
        <v>83</v>
      </c>
      <c r="I586" s="134" t="s">
        <v>1182</v>
      </c>
      <c r="J586" s="133" t="s">
        <v>2606</v>
      </c>
      <c r="K586" s="143"/>
      <c r="L586" s="64"/>
      <c r="M586" s="64" t="s">
        <v>85</v>
      </c>
      <c r="N586" s="144" t="s">
        <v>83</v>
      </c>
      <c r="O586" s="134" t="s">
        <v>1182</v>
      </c>
      <c r="P586" s="64" t="s">
        <v>85</v>
      </c>
      <c r="Q586" s="96" t="s">
        <v>1</v>
      </c>
      <c r="R586" s="96" t="s">
        <v>1</v>
      </c>
      <c r="S586" s="96" t="s">
        <v>1</v>
      </c>
      <c r="T586" s="96" t="s">
        <v>1</v>
      </c>
      <c r="U586" s="96" t="s">
        <v>1</v>
      </c>
      <c r="V586" s="96" t="s">
        <v>1</v>
      </c>
      <c r="W586" s="96" t="s">
        <v>1</v>
      </c>
      <c r="X586" s="96" t="s">
        <v>1</v>
      </c>
      <c r="Y586" s="96" t="s">
        <v>1</v>
      </c>
      <c r="Z586" s="96" t="s">
        <v>1</v>
      </c>
      <c r="AA586" s="96" t="s">
        <v>1</v>
      </c>
      <c r="AB586" s="96" t="s">
        <v>1</v>
      </c>
      <c r="AC586" s="96" t="s">
        <v>1</v>
      </c>
      <c r="AD586" s="96" t="s">
        <v>1</v>
      </c>
      <c r="AE586" s="96" t="s">
        <v>1</v>
      </c>
      <c r="AF586" s="96" t="s">
        <v>1</v>
      </c>
      <c r="AG586" s="96" t="s">
        <v>1</v>
      </c>
      <c r="AH586" s="96" t="s">
        <v>1</v>
      </c>
      <c r="AI586" s="96" t="s">
        <v>1</v>
      </c>
      <c r="AJ586" s="96" t="s">
        <v>1</v>
      </c>
      <c r="AK586" s="96" t="s">
        <v>1</v>
      </c>
      <c r="AL586" s="96" t="s">
        <v>1</v>
      </c>
      <c r="AM586" s="96" t="s">
        <v>1</v>
      </c>
      <c r="AN586" s="96" t="s">
        <v>1</v>
      </c>
      <c r="AO586" s="96"/>
      <c r="AP586" s="96"/>
      <c r="AQ586" s="96"/>
      <c r="AR586" s="96"/>
      <c r="AS586" s="96"/>
      <c r="AT586" s="96"/>
      <c r="AU586" s="96"/>
      <c r="AV586" s="96"/>
      <c r="AW586" s="96" t="s">
        <v>650</v>
      </c>
      <c r="AX586" s="98"/>
      <c r="AY586" s="98"/>
      <c r="AZ586" s="98"/>
      <c r="BA586" s="98"/>
      <c r="BB586" s="98"/>
      <c r="BC586" s="98"/>
      <c r="BD586" s="98"/>
      <c r="BE586" s="98"/>
      <c r="BF586" s="98"/>
      <c r="BG586" s="98"/>
      <c r="BH586" s="98"/>
      <c r="BI586" s="98" cm="1">
        <f t="array" ref="BI586">SUM(IF('HABILITADOS Y RECHAZADOS LOTE 1'!$AX586:$BH586&lt;&gt;"", 'HABILITADOS Y RECHAZADOS LOTE 1'!$AX586:$BH586, 0))</f>
        <v>0</v>
      </c>
      <c r="BJ586" s="98" t="s">
        <v>784</v>
      </c>
      <c r="BK586" s="98" t="s">
        <v>85</v>
      </c>
      <c r="BL586" s="63" t="s">
        <v>85</v>
      </c>
    </row>
    <row r="587" spans="1:64" s="52" customFormat="1" ht="151.80000000000001" hidden="1">
      <c r="A587" s="108">
        <v>1585</v>
      </c>
      <c r="B587" s="139" t="s">
        <v>2607</v>
      </c>
      <c r="C587" s="142" t="s">
        <v>2608</v>
      </c>
      <c r="D587" s="133" t="s">
        <v>89</v>
      </c>
      <c r="E587" s="126" t="s">
        <v>2609</v>
      </c>
      <c r="F587" s="136" t="s">
        <v>77</v>
      </c>
      <c r="G587" s="136" t="s">
        <v>1176</v>
      </c>
      <c r="H587" s="128" t="s">
        <v>79</v>
      </c>
      <c r="I587" s="134" t="s">
        <v>2610</v>
      </c>
      <c r="J587" s="133" t="s">
        <v>2609</v>
      </c>
      <c r="K587" s="134" t="s">
        <v>2611</v>
      </c>
      <c r="L587" s="64"/>
      <c r="M587" s="64" t="s">
        <v>2</v>
      </c>
      <c r="N587" s="130" t="s">
        <v>91</v>
      </c>
      <c r="O587" s="64" t="s">
        <v>85</v>
      </c>
      <c r="P587" s="129" t="str" cm="1">
        <f t="array" ref="P587">_xlfn.TEXTJOIN(", ", TRUE, IF('HABILITADOS Y RECHAZADOS LOTE 1'!$Q587:$AN587="SI",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587" s="96" t="s">
        <v>2</v>
      </c>
      <c r="R587" s="96" t="s">
        <v>2</v>
      </c>
      <c r="S587" s="96" t="s">
        <v>2</v>
      </c>
      <c r="T587" s="96" t="s">
        <v>2</v>
      </c>
      <c r="U587" s="96" t="s">
        <v>2</v>
      </c>
      <c r="V587" s="96" t="s">
        <v>2</v>
      </c>
      <c r="W587" s="96" t="s">
        <v>2</v>
      </c>
      <c r="X587" s="96" t="s">
        <v>2</v>
      </c>
      <c r="Y587" s="96" t="s">
        <v>2</v>
      </c>
      <c r="Z587" s="96" t="s">
        <v>2</v>
      </c>
      <c r="AA587" s="96" t="s">
        <v>2</v>
      </c>
      <c r="AB587" s="96" t="s">
        <v>2</v>
      </c>
      <c r="AC587" s="96" t="s">
        <v>2</v>
      </c>
      <c r="AD587" s="96" t="s">
        <v>2</v>
      </c>
      <c r="AE587" s="96" t="s">
        <v>2</v>
      </c>
      <c r="AF587" s="96" t="s">
        <v>2</v>
      </c>
      <c r="AG587" s="96" t="s">
        <v>2</v>
      </c>
      <c r="AH587" s="96" t="s">
        <v>2</v>
      </c>
      <c r="AI587" s="96" t="s">
        <v>2</v>
      </c>
      <c r="AJ587" s="96" t="s">
        <v>2</v>
      </c>
      <c r="AK587" s="96" t="s">
        <v>2</v>
      </c>
      <c r="AL587" s="96" t="s">
        <v>2</v>
      </c>
      <c r="AM587" s="96" t="s">
        <v>2</v>
      </c>
      <c r="AN587" s="96" t="s">
        <v>2</v>
      </c>
      <c r="AO587" s="96" t="s">
        <v>1</v>
      </c>
      <c r="AP587" s="96" t="s">
        <v>1</v>
      </c>
      <c r="AQ587" s="96" t="s">
        <v>1</v>
      </c>
      <c r="AR587" s="96" t="s">
        <v>1</v>
      </c>
      <c r="AS587" s="96" t="s">
        <v>1</v>
      </c>
      <c r="AT587" s="96" t="s">
        <v>1</v>
      </c>
      <c r="AU587" s="96" t="s">
        <v>2</v>
      </c>
      <c r="AV587" s="96" t="s">
        <v>1</v>
      </c>
      <c r="AW587" s="96" t="s">
        <v>99</v>
      </c>
      <c r="AX587" s="98">
        <v>0</v>
      </c>
      <c r="AY587" s="98">
        <v>0</v>
      </c>
      <c r="AZ587" s="98">
        <v>0</v>
      </c>
      <c r="BA587" s="98">
        <v>0</v>
      </c>
      <c r="BB587" s="98">
        <v>0</v>
      </c>
      <c r="BC587" s="98">
        <v>0</v>
      </c>
      <c r="BD587" s="98">
        <v>0</v>
      </c>
      <c r="BE587" s="98">
        <v>0</v>
      </c>
      <c r="BF587" s="98">
        <v>0</v>
      </c>
      <c r="BG587" s="98">
        <v>0</v>
      </c>
      <c r="BH587" s="98">
        <v>0</v>
      </c>
      <c r="BI587" s="98" cm="1">
        <f t="array" ref="BI587">SUM(IF('HABILITADOS Y RECHAZADOS LOTE 1'!$AX587:$BH587&lt;&gt;"", 'HABILITADOS Y RECHAZADOS LOTE 1'!$AX587:$BH587, 0))</f>
        <v>0</v>
      </c>
      <c r="BJ587" s="98" t="s">
        <v>244</v>
      </c>
      <c r="BK587" s="98" t="s">
        <v>85</v>
      </c>
      <c r="BL587" s="63" t="s">
        <v>85</v>
      </c>
    </row>
    <row r="588" spans="1:64" s="52" customFormat="1" ht="207" hidden="1">
      <c r="A588" s="93">
        <v>1586</v>
      </c>
      <c r="B588" s="143" t="s">
        <v>2612</v>
      </c>
      <c r="C588" s="124" t="s">
        <v>2613</v>
      </c>
      <c r="D588" s="125" t="s">
        <v>224</v>
      </c>
      <c r="E588" s="126" t="s">
        <v>2614</v>
      </c>
      <c r="F588" s="127" t="s">
        <v>78</v>
      </c>
      <c r="G588" s="127" t="s">
        <v>77</v>
      </c>
      <c r="H588" s="128" t="s">
        <v>79</v>
      </c>
      <c r="I588" s="129" t="s">
        <v>2615</v>
      </c>
      <c r="J588" s="64" t="s">
        <v>2614</v>
      </c>
      <c r="K588" s="129" t="s">
        <v>2616</v>
      </c>
      <c r="L588" s="64" t="s">
        <v>1</v>
      </c>
      <c r="M588" s="64" t="s">
        <v>2</v>
      </c>
      <c r="N588" s="130" t="s">
        <v>91</v>
      </c>
      <c r="O588" s="64" t="s">
        <v>85</v>
      </c>
      <c r="P588" s="129" t="str" cm="1">
        <f t="array" ref="P588">_xlfn.TEXTJOIN(", ", TRUE, IF('HABILITADOS Y RECHAZADOS LOTE 1'!$Q588:$AN588="SI", 'HABILITADOS Y RECHAZADOS LOTE 1'!$Q$2:$AN$2, ""))</f>
        <v>Carnes Frescas (Refrigeradas o Congeladas), Huevos, Frutas frescas, Fruta procesada, Verduras, hortalizas y derivados</v>
      </c>
      <c r="Q588" s="96" t="s">
        <v>1</v>
      </c>
      <c r="R588" s="96" t="s">
        <v>2</v>
      </c>
      <c r="S588" s="96" t="s">
        <v>1</v>
      </c>
      <c r="T588" s="96" t="s">
        <v>2</v>
      </c>
      <c r="U588" s="96" t="s">
        <v>1</v>
      </c>
      <c r="V588" s="96" t="s">
        <v>1</v>
      </c>
      <c r="W588" s="96" t="s">
        <v>1</v>
      </c>
      <c r="X588" s="96" t="s">
        <v>1</v>
      </c>
      <c r="Y588" s="96" t="s">
        <v>1</v>
      </c>
      <c r="Z588" s="96" t="s">
        <v>1</v>
      </c>
      <c r="AA588" s="96" t="s">
        <v>2</v>
      </c>
      <c r="AB588" s="96" t="s">
        <v>2</v>
      </c>
      <c r="AC588" s="96" t="s">
        <v>1</v>
      </c>
      <c r="AD588" s="96" t="s">
        <v>1</v>
      </c>
      <c r="AE588" s="96" t="s">
        <v>1</v>
      </c>
      <c r="AF588" s="96" t="s">
        <v>1</v>
      </c>
      <c r="AG588" s="96" t="s">
        <v>1</v>
      </c>
      <c r="AH588" s="96" t="s">
        <v>1</v>
      </c>
      <c r="AI588" s="96" t="s">
        <v>1</v>
      </c>
      <c r="AJ588" s="96" t="s">
        <v>1</v>
      </c>
      <c r="AK588" s="96" t="s">
        <v>1</v>
      </c>
      <c r="AL588" s="96" t="s">
        <v>1</v>
      </c>
      <c r="AM588" s="96" t="s">
        <v>2</v>
      </c>
      <c r="AN588" s="96" t="s">
        <v>1</v>
      </c>
      <c r="AO588" s="96" t="s">
        <v>1</v>
      </c>
      <c r="AP588" s="96" t="s">
        <v>1</v>
      </c>
      <c r="AQ588" s="96" t="s">
        <v>1</v>
      </c>
      <c r="AR588" s="96" t="s">
        <v>1</v>
      </c>
      <c r="AS588" s="96" t="s">
        <v>1</v>
      </c>
      <c r="AT588" s="96" t="s">
        <v>1</v>
      </c>
      <c r="AU588" s="96" t="s">
        <v>2</v>
      </c>
      <c r="AV588" s="96" t="s">
        <v>1</v>
      </c>
      <c r="AW588" s="96" t="s">
        <v>92</v>
      </c>
      <c r="AX588" s="98">
        <v>0</v>
      </c>
      <c r="AY588" s="98">
        <v>0</v>
      </c>
      <c r="AZ588" s="98">
        <v>0</v>
      </c>
      <c r="BA588" s="98">
        <v>0</v>
      </c>
      <c r="BB588" s="98">
        <v>0</v>
      </c>
      <c r="BC588" s="98">
        <v>0</v>
      </c>
      <c r="BD588" s="98">
        <v>0</v>
      </c>
      <c r="BE588" s="98">
        <v>0</v>
      </c>
      <c r="BF588" s="98">
        <v>0.25</v>
      </c>
      <c r="BG588" s="98">
        <v>0.25</v>
      </c>
      <c r="BH588" s="98">
        <v>0</v>
      </c>
      <c r="BI588" s="98" cm="1">
        <f t="array" ref="BI588">SUM(IF('HABILITADOS Y RECHAZADOS LOTE 1'!$AX588:$BH588&lt;&gt;"", 'HABILITADOS Y RECHAZADOS LOTE 1'!$AX588:$BH588, 0))</f>
        <v>0.5</v>
      </c>
      <c r="BJ588" s="98" t="s">
        <v>125</v>
      </c>
      <c r="BK588" s="98" t="s">
        <v>85</v>
      </c>
      <c r="BL588" s="63" t="s">
        <v>85</v>
      </c>
    </row>
    <row r="589" spans="1:64" s="52" customFormat="1" ht="69" hidden="1">
      <c r="A589" s="93">
        <v>1587</v>
      </c>
      <c r="B589" s="139" t="s">
        <v>1195</v>
      </c>
      <c r="C589" s="142" t="s">
        <v>2617</v>
      </c>
      <c r="D589" s="127" t="s">
        <v>224</v>
      </c>
      <c r="E589" s="142" t="s">
        <v>2618</v>
      </c>
      <c r="F589" s="127"/>
      <c r="G589" s="127"/>
      <c r="H589" s="144" t="s">
        <v>83</v>
      </c>
      <c r="I589" s="134" t="s">
        <v>1182</v>
      </c>
      <c r="J589" s="133" t="s">
        <v>2618</v>
      </c>
      <c r="K589" s="143"/>
      <c r="L589" s="64"/>
      <c r="M589" s="64" t="s">
        <v>85</v>
      </c>
      <c r="N589" s="144" t="s">
        <v>83</v>
      </c>
      <c r="O589" s="134" t="s">
        <v>1182</v>
      </c>
      <c r="P589" s="64" t="s">
        <v>85</v>
      </c>
      <c r="Q589" s="96" t="s">
        <v>1</v>
      </c>
      <c r="R589" s="96" t="s">
        <v>1</v>
      </c>
      <c r="S589" s="96" t="s">
        <v>1</v>
      </c>
      <c r="T589" s="96" t="s">
        <v>1</v>
      </c>
      <c r="U589" s="96" t="s">
        <v>1</v>
      </c>
      <c r="V589" s="96" t="s">
        <v>1</v>
      </c>
      <c r="W589" s="96" t="s">
        <v>1</v>
      </c>
      <c r="X589" s="96" t="s">
        <v>1</v>
      </c>
      <c r="Y589" s="96" t="s">
        <v>1</v>
      </c>
      <c r="Z589" s="96" t="s">
        <v>1</v>
      </c>
      <c r="AA589" s="96" t="s">
        <v>1</v>
      </c>
      <c r="AB589" s="96" t="s">
        <v>1</v>
      </c>
      <c r="AC589" s="96" t="s">
        <v>1</v>
      </c>
      <c r="AD589" s="96" t="s">
        <v>1</v>
      </c>
      <c r="AE589" s="96" t="s">
        <v>1</v>
      </c>
      <c r="AF589" s="96" t="s">
        <v>1</v>
      </c>
      <c r="AG589" s="96" t="s">
        <v>1</v>
      </c>
      <c r="AH589" s="96" t="s">
        <v>1</v>
      </c>
      <c r="AI589" s="96" t="s">
        <v>1</v>
      </c>
      <c r="AJ589" s="96" t="s">
        <v>1</v>
      </c>
      <c r="AK589" s="96" t="s">
        <v>1</v>
      </c>
      <c r="AL589" s="96" t="s">
        <v>1</v>
      </c>
      <c r="AM589" s="96" t="s">
        <v>1</v>
      </c>
      <c r="AN589" s="96" t="s">
        <v>1</v>
      </c>
      <c r="AO589" s="96"/>
      <c r="AP589" s="96"/>
      <c r="AQ589" s="96"/>
      <c r="AR589" s="96"/>
      <c r="AS589" s="96"/>
      <c r="AT589" s="96"/>
      <c r="AU589" s="96"/>
      <c r="AV589" s="96"/>
      <c r="AW589" s="96" t="s">
        <v>650</v>
      </c>
      <c r="AX589" s="98"/>
      <c r="AY589" s="98"/>
      <c r="AZ589" s="98"/>
      <c r="BA589" s="98"/>
      <c r="BB589" s="98"/>
      <c r="BC589" s="98"/>
      <c r="BD589" s="98"/>
      <c r="BE589" s="98"/>
      <c r="BF589" s="98"/>
      <c r="BG589" s="98"/>
      <c r="BH589" s="98"/>
      <c r="BI589" s="98" cm="1">
        <f t="array" ref="BI589">SUM(IF('HABILITADOS Y RECHAZADOS LOTE 1'!$AX589:$BH589&lt;&gt;"", 'HABILITADOS Y RECHAZADOS LOTE 1'!$AX589:$BH589, 0))</f>
        <v>0</v>
      </c>
      <c r="BJ589" s="98" t="s">
        <v>784</v>
      </c>
      <c r="BK589" s="98" t="s">
        <v>85</v>
      </c>
      <c r="BL589" s="63" t="s">
        <v>85</v>
      </c>
    </row>
    <row r="590" spans="1:64" s="52" customFormat="1" ht="69" hidden="1">
      <c r="A590" s="93">
        <v>1588</v>
      </c>
      <c r="B590" s="139" t="s">
        <v>1195</v>
      </c>
      <c r="C590" s="142" t="s">
        <v>2619</v>
      </c>
      <c r="D590" s="127" t="s">
        <v>224</v>
      </c>
      <c r="E590" s="142" t="s">
        <v>2620</v>
      </c>
      <c r="F590" s="127"/>
      <c r="G590" s="127"/>
      <c r="H590" s="144" t="s">
        <v>83</v>
      </c>
      <c r="I590" s="134" t="s">
        <v>1182</v>
      </c>
      <c r="J590" s="133" t="s">
        <v>2621</v>
      </c>
      <c r="K590" s="143"/>
      <c r="L590" s="64"/>
      <c r="M590" s="64" t="s">
        <v>85</v>
      </c>
      <c r="N590" s="144" t="s">
        <v>83</v>
      </c>
      <c r="O590" s="134" t="s">
        <v>1182</v>
      </c>
      <c r="P590" s="64" t="s">
        <v>85</v>
      </c>
      <c r="Q590" s="96" t="s">
        <v>1</v>
      </c>
      <c r="R590" s="96" t="s">
        <v>1</v>
      </c>
      <c r="S590" s="96" t="s">
        <v>1</v>
      </c>
      <c r="T590" s="96" t="s">
        <v>1</v>
      </c>
      <c r="U590" s="96" t="s">
        <v>1</v>
      </c>
      <c r="V590" s="96" t="s">
        <v>1</v>
      </c>
      <c r="W590" s="96" t="s">
        <v>1</v>
      </c>
      <c r="X590" s="96" t="s">
        <v>1</v>
      </c>
      <c r="Y590" s="96" t="s">
        <v>1</v>
      </c>
      <c r="Z590" s="96" t="s">
        <v>1</v>
      </c>
      <c r="AA590" s="96" t="s">
        <v>1</v>
      </c>
      <c r="AB590" s="96" t="s">
        <v>1</v>
      </c>
      <c r="AC590" s="96" t="s">
        <v>1</v>
      </c>
      <c r="AD590" s="96" t="s">
        <v>1</v>
      </c>
      <c r="AE590" s="96" t="s">
        <v>1</v>
      </c>
      <c r="AF590" s="96" t="s">
        <v>1</v>
      </c>
      <c r="AG590" s="96" t="s">
        <v>1</v>
      </c>
      <c r="AH590" s="96" t="s">
        <v>1</v>
      </c>
      <c r="AI590" s="96" t="s">
        <v>1</v>
      </c>
      <c r="AJ590" s="96" t="s">
        <v>1</v>
      </c>
      <c r="AK590" s="96" t="s">
        <v>1</v>
      </c>
      <c r="AL590" s="96" t="s">
        <v>1</v>
      </c>
      <c r="AM590" s="96" t="s">
        <v>1</v>
      </c>
      <c r="AN590" s="96" t="s">
        <v>1</v>
      </c>
      <c r="AO590" s="96"/>
      <c r="AP590" s="96"/>
      <c r="AQ590" s="96"/>
      <c r="AR590" s="96"/>
      <c r="AS590" s="96"/>
      <c r="AT590" s="96"/>
      <c r="AU590" s="96"/>
      <c r="AV590" s="96"/>
      <c r="AW590" s="96" t="s">
        <v>650</v>
      </c>
      <c r="AX590" s="98"/>
      <c r="AY590" s="98"/>
      <c r="AZ590" s="98"/>
      <c r="BA590" s="98"/>
      <c r="BB590" s="98"/>
      <c r="BC590" s="98"/>
      <c r="BD590" s="98"/>
      <c r="BE590" s="98"/>
      <c r="BF590" s="98"/>
      <c r="BG590" s="98"/>
      <c r="BH590" s="98"/>
      <c r="BI590" s="98" cm="1">
        <f t="array" ref="BI590">SUM(IF('HABILITADOS Y RECHAZADOS LOTE 1'!$AX590:$BH590&lt;&gt;"", 'HABILITADOS Y RECHAZADOS LOTE 1'!$AX590:$BH590, 0))</f>
        <v>0</v>
      </c>
      <c r="BJ590" s="98" t="s">
        <v>784</v>
      </c>
      <c r="BK590" s="98" t="s">
        <v>85</v>
      </c>
      <c r="BL590" s="63" t="s">
        <v>85</v>
      </c>
    </row>
    <row r="591" spans="1:64" s="52" customFormat="1" ht="69" hidden="1">
      <c r="A591" s="93">
        <v>1589</v>
      </c>
      <c r="B591" s="139" t="s">
        <v>1195</v>
      </c>
      <c r="C591" s="142" t="s">
        <v>2622</v>
      </c>
      <c r="D591" s="127" t="s">
        <v>89</v>
      </c>
      <c r="E591" s="142" t="s">
        <v>2623</v>
      </c>
      <c r="F591" s="127"/>
      <c r="G591" s="127"/>
      <c r="H591" s="144" t="s">
        <v>83</v>
      </c>
      <c r="I591" s="134" t="s">
        <v>1182</v>
      </c>
      <c r="J591" s="133" t="s">
        <v>2623</v>
      </c>
      <c r="K591" s="143"/>
      <c r="L591" s="64"/>
      <c r="M591" s="64" t="s">
        <v>85</v>
      </c>
      <c r="N591" s="144" t="s">
        <v>83</v>
      </c>
      <c r="O591" s="134" t="s">
        <v>1182</v>
      </c>
      <c r="P591" s="64" t="s">
        <v>85</v>
      </c>
      <c r="Q591" s="96" t="s">
        <v>1</v>
      </c>
      <c r="R591" s="96" t="s">
        <v>1</v>
      </c>
      <c r="S591" s="96" t="s">
        <v>1</v>
      </c>
      <c r="T591" s="96" t="s">
        <v>1</v>
      </c>
      <c r="U591" s="96" t="s">
        <v>1</v>
      </c>
      <c r="V591" s="96" t="s">
        <v>1</v>
      </c>
      <c r="W591" s="96" t="s">
        <v>1</v>
      </c>
      <c r="X591" s="96" t="s">
        <v>1</v>
      </c>
      <c r="Y591" s="96" t="s">
        <v>1</v>
      </c>
      <c r="Z591" s="96" t="s">
        <v>1</v>
      </c>
      <c r="AA591" s="96" t="s">
        <v>1</v>
      </c>
      <c r="AB591" s="96" t="s">
        <v>1</v>
      </c>
      <c r="AC591" s="96" t="s">
        <v>1</v>
      </c>
      <c r="AD591" s="96" t="s">
        <v>1</v>
      </c>
      <c r="AE591" s="96" t="s">
        <v>1</v>
      </c>
      <c r="AF591" s="96" t="s">
        <v>1</v>
      </c>
      <c r="AG591" s="96" t="s">
        <v>1</v>
      </c>
      <c r="AH591" s="96" t="s">
        <v>1</v>
      </c>
      <c r="AI591" s="96" t="s">
        <v>1</v>
      </c>
      <c r="AJ591" s="96" t="s">
        <v>1</v>
      </c>
      <c r="AK591" s="96" t="s">
        <v>1</v>
      </c>
      <c r="AL591" s="96" t="s">
        <v>1</v>
      </c>
      <c r="AM591" s="96" t="s">
        <v>1</v>
      </c>
      <c r="AN591" s="96" t="s">
        <v>1</v>
      </c>
      <c r="AO591" s="96"/>
      <c r="AP591" s="96"/>
      <c r="AQ591" s="96"/>
      <c r="AR591" s="96"/>
      <c r="AS591" s="96"/>
      <c r="AT591" s="96"/>
      <c r="AU591" s="96"/>
      <c r="AV591" s="96"/>
      <c r="AW591" s="96" t="s">
        <v>650</v>
      </c>
      <c r="AX591" s="98"/>
      <c r="AY591" s="98"/>
      <c r="AZ591" s="98"/>
      <c r="BA591" s="98"/>
      <c r="BB591" s="98"/>
      <c r="BC591" s="98"/>
      <c r="BD591" s="98"/>
      <c r="BE591" s="98"/>
      <c r="BF591" s="98"/>
      <c r="BG591" s="98"/>
      <c r="BH591" s="98"/>
      <c r="BI591" s="98" cm="1">
        <f t="array" ref="BI591">SUM(IF('HABILITADOS Y RECHAZADOS LOTE 1'!$AX591:$BH591&lt;&gt;"", 'HABILITADOS Y RECHAZADOS LOTE 1'!$AX591:$BH591, 0))</f>
        <v>0</v>
      </c>
      <c r="BJ591" s="98" t="s">
        <v>784</v>
      </c>
      <c r="BK591" s="98" t="s">
        <v>85</v>
      </c>
      <c r="BL591" s="63" t="s">
        <v>85</v>
      </c>
    </row>
    <row r="592" spans="1:64" s="52" customFormat="1" ht="69" hidden="1">
      <c r="A592" s="93">
        <v>1590</v>
      </c>
      <c r="B592" s="139" t="s">
        <v>1195</v>
      </c>
      <c r="C592" s="142" t="s">
        <v>2624</v>
      </c>
      <c r="D592" s="127" t="s">
        <v>89</v>
      </c>
      <c r="E592" s="142" t="s">
        <v>2625</v>
      </c>
      <c r="F592" s="127"/>
      <c r="G592" s="127"/>
      <c r="H592" s="144" t="s">
        <v>83</v>
      </c>
      <c r="I592" s="134" t="s">
        <v>1182</v>
      </c>
      <c r="J592" s="133" t="s">
        <v>2625</v>
      </c>
      <c r="K592" s="143"/>
      <c r="L592" s="64"/>
      <c r="M592" s="64" t="s">
        <v>85</v>
      </c>
      <c r="N592" s="144" t="s">
        <v>83</v>
      </c>
      <c r="O592" s="134" t="s">
        <v>1182</v>
      </c>
      <c r="P592" s="64" t="s">
        <v>85</v>
      </c>
      <c r="Q592" s="96" t="s">
        <v>1</v>
      </c>
      <c r="R592" s="96" t="s">
        <v>1</v>
      </c>
      <c r="S592" s="96" t="s">
        <v>1</v>
      </c>
      <c r="T592" s="96" t="s">
        <v>1</v>
      </c>
      <c r="U592" s="96" t="s">
        <v>1</v>
      </c>
      <c r="V592" s="96" t="s">
        <v>1</v>
      </c>
      <c r="W592" s="96" t="s">
        <v>1</v>
      </c>
      <c r="X592" s="96" t="s">
        <v>1</v>
      </c>
      <c r="Y592" s="96" t="s">
        <v>1</v>
      </c>
      <c r="Z592" s="96" t="s">
        <v>1</v>
      </c>
      <c r="AA592" s="96" t="s">
        <v>1</v>
      </c>
      <c r="AB592" s="96" t="s">
        <v>1</v>
      </c>
      <c r="AC592" s="96" t="s">
        <v>1</v>
      </c>
      <c r="AD592" s="96" t="s">
        <v>1</v>
      </c>
      <c r="AE592" s="96" t="s">
        <v>1</v>
      </c>
      <c r="AF592" s="96" t="s">
        <v>1</v>
      </c>
      <c r="AG592" s="96" t="s">
        <v>1</v>
      </c>
      <c r="AH592" s="96" t="s">
        <v>1</v>
      </c>
      <c r="AI592" s="96" t="s">
        <v>1</v>
      </c>
      <c r="AJ592" s="96" t="s">
        <v>1</v>
      </c>
      <c r="AK592" s="96" t="s">
        <v>1</v>
      </c>
      <c r="AL592" s="96" t="s">
        <v>1</v>
      </c>
      <c r="AM592" s="96" t="s">
        <v>1</v>
      </c>
      <c r="AN592" s="96" t="s">
        <v>1</v>
      </c>
      <c r="AO592" s="96"/>
      <c r="AP592" s="96"/>
      <c r="AQ592" s="96"/>
      <c r="AR592" s="96"/>
      <c r="AS592" s="96"/>
      <c r="AT592" s="96"/>
      <c r="AU592" s="96"/>
      <c r="AV592" s="96"/>
      <c r="AW592" s="96" t="s">
        <v>650</v>
      </c>
      <c r="AX592" s="98"/>
      <c r="AY592" s="98"/>
      <c r="AZ592" s="98"/>
      <c r="BA592" s="98"/>
      <c r="BB592" s="98"/>
      <c r="BC592" s="98"/>
      <c r="BD592" s="98"/>
      <c r="BE592" s="98"/>
      <c r="BF592" s="98"/>
      <c r="BG592" s="98"/>
      <c r="BH592" s="98"/>
      <c r="BI592" s="98" cm="1">
        <f t="array" ref="BI592">SUM(IF('HABILITADOS Y RECHAZADOS LOTE 1'!$AX592:$BH592&lt;&gt;"", 'HABILITADOS Y RECHAZADOS LOTE 1'!$AX592:$BH592, 0))</f>
        <v>0</v>
      </c>
      <c r="BJ592" s="98" t="s">
        <v>784</v>
      </c>
      <c r="BK592" s="98" t="s">
        <v>85</v>
      </c>
      <c r="BL592" s="63" t="s">
        <v>85</v>
      </c>
    </row>
    <row r="593" spans="1:64" s="52" customFormat="1" ht="372.6" hidden="1">
      <c r="A593" s="93">
        <v>1591</v>
      </c>
      <c r="B593" s="143" t="s">
        <v>1549</v>
      </c>
      <c r="C593" s="124" t="s">
        <v>2626</v>
      </c>
      <c r="D593" s="125" t="s">
        <v>224</v>
      </c>
      <c r="E593" s="126" t="s">
        <v>2627</v>
      </c>
      <c r="F593" s="127" t="s">
        <v>77</v>
      </c>
      <c r="G593" s="127" t="s">
        <v>77</v>
      </c>
      <c r="H593" s="128" t="s">
        <v>79</v>
      </c>
      <c r="I593" s="129" t="s">
        <v>2628</v>
      </c>
      <c r="J593" s="64" t="s">
        <v>2627</v>
      </c>
      <c r="K593" s="129" t="s">
        <v>2629</v>
      </c>
      <c r="L593" s="64" t="s">
        <v>1</v>
      </c>
      <c r="M593" s="64" t="s">
        <v>1</v>
      </c>
      <c r="N593" s="130" t="s">
        <v>83</v>
      </c>
      <c r="O593" s="129" t="s">
        <v>2630</v>
      </c>
      <c r="P593" s="64" t="s">
        <v>85</v>
      </c>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c r="AV593" s="96"/>
      <c r="AW593" s="96"/>
      <c r="AX593" s="98"/>
      <c r="AY593" s="98"/>
      <c r="AZ593" s="98"/>
      <c r="BA593" s="98"/>
      <c r="BB593" s="98"/>
      <c r="BC593" s="98"/>
      <c r="BD593" s="98"/>
      <c r="BE593" s="98"/>
      <c r="BF593" s="98"/>
      <c r="BG593" s="98"/>
      <c r="BH593" s="98"/>
      <c r="BI593" s="98" cm="1">
        <f t="array" ref="BI593">SUM(IF('HABILITADOS Y RECHAZADOS LOTE 1'!$AX593:$BH593&lt;&gt;"", 'HABILITADOS Y RECHAZADOS LOTE 1'!$AX593:$BH593, 0))</f>
        <v>0</v>
      </c>
      <c r="BJ593" s="98" t="s">
        <v>125</v>
      </c>
      <c r="BK593" s="98" t="s">
        <v>85</v>
      </c>
      <c r="BL593" s="63" t="s">
        <v>85</v>
      </c>
    </row>
    <row r="594" spans="1:64" s="52" customFormat="1" ht="372.6" hidden="1">
      <c r="A594" s="93">
        <v>1592</v>
      </c>
      <c r="B594" s="143" t="s">
        <v>2631</v>
      </c>
      <c r="C594" s="124" t="s">
        <v>2632</v>
      </c>
      <c r="D594" s="125" t="s">
        <v>89</v>
      </c>
      <c r="E594" s="126" t="s">
        <v>2633</v>
      </c>
      <c r="F594" s="127" t="s">
        <v>77</v>
      </c>
      <c r="G594" s="127" t="s">
        <v>77</v>
      </c>
      <c r="H594" s="128" t="s">
        <v>79</v>
      </c>
      <c r="I594" s="129" t="s">
        <v>2634</v>
      </c>
      <c r="J594" s="64" t="s">
        <v>2633</v>
      </c>
      <c r="K594" s="129" t="s">
        <v>2635</v>
      </c>
      <c r="L594" s="64" t="s">
        <v>1</v>
      </c>
      <c r="M594" s="64" t="s">
        <v>1</v>
      </c>
      <c r="N594" s="130" t="s">
        <v>83</v>
      </c>
      <c r="O594" s="129" t="s">
        <v>2636</v>
      </c>
      <c r="P594" s="64" t="s">
        <v>85</v>
      </c>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c r="AV594" s="96"/>
      <c r="AW594" s="96"/>
      <c r="AX594" s="98"/>
      <c r="AY594" s="98"/>
      <c r="AZ594" s="98"/>
      <c r="BA594" s="98"/>
      <c r="BB594" s="98"/>
      <c r="BC594" s="98"/>
      <c r="BD594" s="98"/>
      <c r="BE594" s="98"/>
      <c r="BF594" s="98"/>
      <c r="BG594" s="98"/>
      <c r="BH594" s="98"/>
      <c r="BI594" s="98" cm="1">
        <f t="array" ref="BI594">SUM(IF('HABILITADOS Y RECHAZADOS LOTE 1'!$AX594:$BH594&lt;&gt;"", 'HABILITADOS Y RECHAZADOS LOTE 1'!$AX594:$BH594, 0))</f>
        <v>0</v>
      </c>
      <c r="BJ594" s="98" t="s">
        <v>125</v>
      </c>
      <c r="BK594" s="98" t="s">
        <v>85</v>
      </c>
      <c r="BL594" s="63" t="s">
        <v>85</v>
      </c>
    </row>
    <row r="595" spans="1:64" s="52" customFormat="1" ht="220.8" hidden="1">
      <c r="A595" s="93">
        <v>1593</v>
      </c>
      <c r="B595" s="143" t="s">
        <v>2637</v>
      </c>
      <c r="C595" s="124" t="s">
        <v>2638</v>
      </c>
      <c r="D595" s="125" t="s">
        <v>89</v>
      </c>
      <c r="E595" s="126" t="s">
        <v>2639</v>
      </c>
      <c r="F595" s="127" t="s">
        <v>77</v>
      </c>
      <c r="G595" s="127" t="s">
        <v>78</v>
      </c>
      <c r="H595" s="128" t="s">
        <v>79</v>
      </c>
      <c r="I595" s="129" t="s">
        <v>2640</v>
      </c>
      <c r="J595" s="64" t="s">
        <v>2641</v>
      </c>
      <c r="K595" s="129" t="s">
        <v>2642</v>
      </c>
      <c r="L595" s="64" t="s">
        <v>1</v>
      </c>
      <c r="M595" s="64" t="s">
        <v>2</v>
      </c>
      <c r="N595" s="130" t="s">
        <v>83</v>
      </c>
      <c r="O595" s="129" t="s">
        <v>2643</v>
      </c>
      <c r="P595" s="64" t="s">
        <v>85</v>
      </c>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8"/>
      <c r="AY595" s="98"/>
      <c r="AZ595" s="98"/>
      <c r="BA595" s="98"/>
      <c r="BB595" s="98"/>
      <c r="BC595" s="98"/>
      <c r="BD595" s="98"/>
      <c r="BE595" s="98"/>
      <c r="BF595" s="98"/>
      <c r="BG595" s="98"/>
      <c r="BH595" s="98"/>
      <c r="BI595" s="98" cm="1">
        <f t="array" ref="BI595">SUM(IF('HABILITADOS Y RECHAZADOS LOTE 1'!$AX595:$BH595&lt;&gt;"", 'HABILITADOS Y RECHAZADOS LOTE 1'!$AX595:$BH595, 0))</f>
        <v>0</v>
      </c>
      <c r="BJ595" s="98" t="s">
        <v>334</v>
      </c>
      <c r="BK595" s="98" t="s">
        <v>85</v>
      </c>
      <c r="BL595" s="63" t="s">
        <v>85</v>
      </c>
    </row>
    <row r="596" spans="1:64" s="52" customFormat="1" ht="248.4" hidden="1">
      <c r="A596" s="108">
        <v>1594</v>
      </c>
      <c r="B596" s="139" t="s">
        <v>2644</v>
      </c>
      <c r="C596" s="142" t="s">
        <v>2645</v>
      </c>
      <c r="D596" s="133" t="s">
        <v>89</v>
      </c>
      <c r="E596" s="126" t="s">
        <v>2646</v>
      </c>
      <c r="F596" s="136" t="s">
        <v>1176</v>
      </c>
      <c r="G596" s="136" t="s">
        <v>77</v>
      </c>
      <c r="H596" s="128" t="s">
        <v>79</v>
      </c>
      <c r="I596" s="134" t="s">
        <v>209</v>
      </c>
      <c r="J596" s="138" t="s">
        <v>2646</v>
      </c>
      <c r="K596" s="134" t="s">
        <v>2647</v>
      </c>
      <c r="L596" s="64" t="s">
        <v>1</v>
      </c>
      <c r="M596" s="64" t="s">
        <v>2</v>
      </c>
      <c r="N596" s="130" t="s">
        <v>83</v>
      </c>
      <c r="O596" s="129" t="s">
        <v>2648</v>
      </c>
      <c r="P596" s="64" t="s">
        <v>85</v>
      </c>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8"/>
      <c r="AY596" s="98"/>
      <c r="AZ596" s="98"/>
      <c r="BA596" s="98"/>
      <c r="BB596" s="98"/>
      <c r="BC596" s="98"/>
      <c r="BD596" s="98"/>
      <c r="BE596" s="98"/>
      <c r="BF596" s="98"/>
      <c r="BG596" s="98"/>
      <c r="BH596" s="98"/>
      <c r="BI596" s="98" cm="1">
        <f t="array" ref="BI596">SUM(IF('HABILITADOS Y RECHAZADOS LOTE 1'!$AX596:$BH596&lt;&gt;"", 'HABILITADOS Y RECHAZADOS LOTE 1'!$AX596:$BH596, 0))</f>
        <v>0</v>
      </c>
      <c r="BJ596" s="98" t="s">
        <v>125</v>
      </c>
      <c r="BK596" s="98" t="s">
        <v>85</v>
      </c>
      <c r="BL596" s="63" t="s">
        <v>85</v>
      </c>
    </row>
    <row r="597" spans="1:64" s="52" customFormat="1" ht="151.80000000000001" hidden="1">
      <c r="A597" s="93">
        <v>1595</v>
      </c>
      <c r="B597" s="143" t="s">
        <v>2649</v>
      </c>
      <c r="C597" s="124" t="s">
        <v>2650</v>
      </c>
      <c r="D597" s="125" t="s">
        <v>89</v>
      </c>
      <c r="E597" s="126" t="s">
        <v>2651</v>
      </c>
      <c r="F597" s="127" t="s">
        <v>77</v>
      </c>
      <c r="G597" s="127" t="s">
        <v>78</v>
      </c>
      <c r="H597" s="128" t="s">
        <v>79</v>
      </c>
      <c r="I597" s="134" t="s">
        <v>467</v>
      </c>
      <c r="J597" s="138" t="s">
        <v>2652</v>
      </c>
      <c r="K597" s="134" t="s">
        <v>2653</v>
      </c>
      <c r="L597" s="64" t="s">
        <v>1</v>
      </c>
      <c r="M597" s="64" t="s">
        <v>2</v>
      </c>
      <c r="N597" s="130" t="s">
        <v>91</v>
      </c>
      <c r="O597" s="64" t="s">
        <v>85</v>
      </c>
      <c r="P597" s="129" t="str" cm="1">
        <f t="array" ref="P597">_xlfn.TEXTJOIN(", ", TRUE, IF('HABILITADOS Y RECHAZADOS LOTE 1'!$Q597:$AN597="SI", 'HABILITADOS Y RECHAZADOS LOTE 1'!$Q$2:$AN$2, ""))</f>
        <v>Alimentos nativos, Carnes Frescas (Refrigeradas o Congeladas), Derivados cárnicos, Huevos, Cereales y derivados, Enlatados cárnicos y derivados, Conservas de frutas/ hortalizas/ leguminosas, Especias y derivados, Frutas frescas, Fruta procesada, Amasijos, Galletas, Productos de panificación, Grasas, aceites y derivados, Lácteos no fermentados, Lácteos fermentados, Leguminosas y derivados, Pescados y mariscos, Productos azucarados, Verduras, hortalizas y derivados, Bebidas</v>
      </c>
      <c r="Q597" s="96" t="s">
        <v>2</v>
      </c>
      <c r="R597" s="96" t="s">
        <v>2</v>
      </c>
      <c r="S597" s="96" t="s">
        <v>2</v>
      </c>
      <c r="T597" s="96" t="s">
        <v>2</v>
      </c>
      <c r="U597" s="96" t="s">
        <v>2</v>
      </c>
      <c r="V597" s="96" t="s">
        <v>1</v>
      </c>
      <c r="W597" s="96" t="s">
        <v>2</v>
      </c>
      <c r="X597" s="96" t="s">
        <v>2</v>
      </c>
      <c r="Y597" s="96" t="s">
        <v>2</v>
      </c>
      <c r="Z597" s="96" t="s">
        <v>1</v>
      </c>
      <c r="AA597" s="96" t="s">
        <v>2</v>
      </c>
      <c r="AB597" s="96" t="s">
        <v>2</v>
      </c>
      <c r="AC597" s="96" t="s">
        <v>2</v>
      </c>
      <c r="AD597" s="96" t="s">
        <v>2</v>
      </c>
      <c r="AE597" s="96" t="s">
        <v>2</v>
      </c>
      <c r="AF597" s="96" t="s">
        <v>2</v>
      </c>
      <c r="AG597" s="96" t="s">
        <v>2</v>
      </c>
      <c r="AH597" s="96" t="s">
        <v>2</v>
      </c>
      <c r="AI597" s="96" t="s">
        <v>1</v>
      </c>
      <c r="AJ597" s="96" t="s">
        <v>2</v>
      </c>
      <c r="AK597" s="96" t="s">
        <v>2</v>
      </c>
      <c r="AL597" s="96" t="s">
        <v>2</v>
      </c>
      <c r="AM597" s="96" t="s">
        <v>2</v>
      </c>
      <c r="AN597" s="96" t="s">
        <v>2</v>
      </c>
      <c r="AO597" s="96" t="s">
        <v>2</v>
      </c>
      <c r="AP597" s="96" t="s">
        <v>1</v>
      </c>
      <c r="AQ597" s="96" t="s">
        <v>1</v>
      </c>
      <c r="AR597" s="96" t="s">
        <v>1</v>
      </c>
      <c r="AS597" s="96" t="s">
        <v>1</v>
      </c>
      <c r="AT597" s="96" t="s">
        <v>1</v>
      </c>
      <c r="AU597" s="96" t="s">
        <v>2</v>
      </c>
      <c r="AV597" s="96" t="s">
        <v>1</v>
      </c>
      <c r="AW597" s="96" t="s">
        <v>99</v>
      </c>
      <c r="AX597" s="98">
        <v>0</v>
      </c>
      <c r="AY597" s="98">
        <v>0</v>
      </c>
      <c r="AZ597" s="98">
        <v>0</v>
      </c>
      <c r="BA597" s="98">
        <v>0</v>
      </c>
      <c r="BB597" s="98">
        <v>0</v>
      </c>
      <c r="BC597" s="98">
        <v>0</v>
      </c>
      <c r="BD597" s="98">
        <v>0</v>
      </c>
      <c r="BE597" s="98">
        <v>0</v>
      </c>
      <c r="BF597" s="98">
        <v>0.25</v>
      </c>
      <c r="BG597" s="98">
        <v>0.25</v>
      </c>
      <c r="BH597" s="98">
        <v>0</v>
      </c>
      <c r="BI597" s="98" cm="1">
        <f t="array" ref="BI597">SUM(IF('HABILITADOS Y RECHAZADOS LOTE 1'!$AX597:$BH597&lt;&gt;"", 'HABILITADOS Y RECHAZADOS LOTE 1'!$AX597:$BH597, 0))</f>
        <v>0.5</v>
      </c>
      <c r="BJ597" s="98" t="s">
        <v>125</v>
      </c>
      <c r="BK597" s="98" t="s">
        <v>85</v>
      </c>
      <c r="BL597" s="63" t="s">
        <v>85</v>
      </c>
    </row>
    <row r="598" spans="1:64" s="52" customFormat="1" ht="138" hidden="1">
      <c r="A598" s="108">
        <v>1596</v>
      </c>
      <c r="B598" s="139" t="s">
        <v>2654</v>
      </c>
      <c r="C598" s="124" t="s">
        <v>2655</v>
      </c>
      <c r="D598" s="125" t="s">
        <v>89</v>
      </c>
      <c r="E598" s="142" t="s">
        <v>2656</v>
      </c>
      <c r="F598" s="136" t="s">
        <v>77</v>
      </c>
      <c r="G598" s="127" t="s">
        <v>1176</v>
      </c>
      <c r="H598" s="128" t="s">
        <v>79</v>
      </c>
      <c r="I598" s="134" t="s">
        <v>1020</v>
      </c>
      <c r="J598" s="133" t="s">
        <v>2656</v>
      </c>
      <c r="K598" s="129" t="s">
        <v>2657</v>
      </c>
      <c r="L598" s="64" t="s">
        <v>1</v>
      </c>
      <c r="M598" s="64" t="s">
        <v>2</v>
      </c>
      <c r="N598" s="130" t="s">
        <v>91</v>
      </c>
      <c r="O598" s="64" t="s">
        <v>85</v>
      </c>
      <c r="P598" s="129" t="str" cm="1">
        <f t="array" ref="P598">_xlfn.TEXTJOIN(", ", TRUE, IF('HABILITADOS Y RECHAZADOS LOTE 1'!$Q598:$AN598="SI", 'HABILITADOS Y RECHAZADOS LOTE 1'!$Q$2:$AN$2, ""))</f>
        <v>Carnes Frescas (Refrigeradas o Congeladas), Derivados cárnicos, Huevos, Cereales y derivados,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598" s="96" t="s">
        <v>1</v>
      </c>
      <c r="R598" s="96" t="s">
        <v>2</v>
      </c>
      <c r="S598" s="96" t="s">
        <v>2</v>
      </c>
      <c r="T598" s="96" t="s">
        <v>2</v>
      </c>
      <c r="U598" s="96" t="s">
        <v>2</v>
      </c>
      <c r="V598" s="96" t="s">
        <v>1</v>
      </c>
      <c r="W598" s="96" t="s">
        <v>2</v>
      </c>
      <c r="X598" s="96" t="s">
        <v>2</v>
      </c>
      <c r="Y598" s="96" t="s">
        <v>2</v>
      </c>
      <c r="Z598" s="96" t="s">
        <v>2</v>
      </c>
      <c r="AA598" s="96" t="s">
        <v>2</v>
      </c>
      <c r="AB598" s="96" t="s">
        <v>2</v>
      </c>
      <c r="AC598" s="96" t="s">
        <v>1</v>
      </c>
      <c r="AD598" s="96" t="s">
        <v>2</v>
      </c>
      <c r="AE598" s="96" t="s">
        <v>2</v>
      </c>
      <c r="AF598" s="96" t="s">
        <v>2</v>
      </c>
      <c r="AG598" s="96" t="s">
        <v>2</v>
      </c>
      <c r="AH598" s="96" t="s">
        <v>2</v>
      </c>
      <c r="AI598" s="96" t="s">
        <v>2</v>
      </c>
      <c r="AJ598" s="96" t="s">
        <v>2</v>
      </c>
      <c r="AK598" s="96" t="s">
        <v>2</v>
      </c>
      <c r="AL598" s="96" t="s">
        <v>2</v>
      </c>
      <c r="AM598" s="96" t="s">
        <v>2</v>
      </c>
      <c r="AN598" s="96" t="s">
        <v>2</v>
      </c>
      <c r="AO598" s="96" t="s">
        <v>2</v>
      </c>
      <c r="AP598" s="96" t="s">
        <v>1</v>
      </c>
      <c r="AQ598" s="96" t="s">
        <v>1</v>
      </c>
      <c r="AR598" s="96" t="s">
        <v>2</v>
      </c>
      <c r="AS598" s="96" t="s">
        <v>1</v>
      </c>
      <c r="AT598" s="96" t="s">
        <v>1</v>
      </c>
      <c r="AU598" s="96" t="s">
        <v>2</v>
      </c>
      <c r="AV598" s="96" t="s">
        <v>1</v>
      </c>
      <c r="AW598" s="96" t="s">
        <v>99</v>
      </c>
      <c r="AX598" s="98">
        <v>0</v>
      </c>
      <c r="AY598" s="98">
        <v>0</v>
      </c>
      <c r="AZ598" s="98">
        <v>0</v>
      </c>
      <c r="BA598" s="98">
        <v>0</v>
      </c>
      <c r="BB598" s="98">
        <v>0</v>
      </c>
      <c r="BC598" s="98">
        <v>0</v>
      </c>
      <c r="BD598" s="98">
        <v>0</v>
      </c>
      <c r="BE598" s="98">
        <v>0</v>
      </c>
      <c r="BF598" s="98">
        <v>0.25</v>
      </c>
      <c r="BG598" s="98">
        <v>0.25</v>
      </c>
      <c r="BH598" s="98">
        <v>0</v>
      </c>
      <c r="BI598" s="98" cm="1">
        <f t="array" ref="BI598">SUM(IF('HABILITADOS Y RECHAZADOS LOTE 1'!$AX598:$BH598&lt;&gt;"", 'HABILITADOS Y RECHAZADOS LOTE 1'!$AX598:$BH598, 0))</f>
        <v>0.5</v>
      </c>
      <c r="BJ598" s="98" t="s">
        <v>153</v>
      </c>
      <c r="BK598" s="98" t="s">
        <v>85</v>
      </c>
      <c r="BL598" s="63" t="s">
        <v>85</v>
      </c>
    </row>
    <row r="599" spans="1:64" s="52" customFormat="1" ht="331.2" hidden="1">
      <c r="A599" s="93">
        <v>1597</v>
      </c>
      <c r="B599" s="143" t="s">
        <v>2658</v>
      </c>
      <c r="C599" s="124" t="s">
        <v>2659</v>
      </c>
      <c r="D599" s="125" t="s">
        <v>224</v>
      </c>
      <c r="E599" s="126" t="s">
        <v>2660</v>
      </c>
      <c r="F599" s="127" t="s">
        <v>77</v>
      </c>
      <c r="G599" s="127" t="s">
        <v>78</v>
      </c>
      <c r="H599" s="128" t="s">
        <v>79</v>
      </c>
      <c r="I599" s="129" t="s">
        <v>2661</v>
      </c>
      <c r="J599" s="64" t="s">
        <v>2662</v>
      </c>
      <c r="K599" s="129" t="s">
        <v>2663</v>
      </c>
      <c r="L599" s="64" t="s">
        <v>1</v>
      </c>
      <c r="M599" s="64" t="s">
        <v>1</v>
      </c>
      <c r="N599" s="130" t="s">
        <v>83</v>
      </c>
      <c r="O599" s="129" t="s">
        <v>2664</v>
      </c>
      <c r="P599" s="64" t="s">
        <v>85</v>
      </c>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8"/>
      <c r="AY599" s="98"/>
      <c r="AZ599" s="98"/>
      <c r="BA599" s="98"/>
      <c r="BB599" s="98"/>
      <c r="BC599" s="98"/>
      <c r="BD599" s="98"/>
      <c r="BE599" s="98"/>
      <c r="BF599" s="98"/>
      <c r="BG599" s="98"/>
      <c r="BH599" s="98"/>
      <c r="BI599" s="98" cm="1">
        <f t="array" ref="BI599">SUM(IF('HABILITADOS Y RECHAZADOS LOTE 1'!$AX599:$BH599&lt;&gt;"", 'HABILITADOS Y RECHAZADOS LOTE 1'!$AX599:$BH599, 0))</f>
        <v>0</v>
      </c>
      <c r="BJ599" s="98" t="s">
        <v>125</v>
      </c>
      <c r="BK599" s="98" t="s">
        <v>85</v>
      </c>
      <c r="BL599" s="63" t="s">
        <v>85</v>
      </c>
    </row>
    <row r="600" spans="1:64" s="52" customFormat="1" ht="220.8" hidden="1">
      <c r="A600" s="93">
        <v>1598</v>
      </c>
      <c r="B600" s="131" t="s">
        <v>2665</v>
      </c>
      <c r="C600" s="124" t="s">
        <v>2666</v>
      </c>
      <c r="D600" s="125" t="s">
        <v>89</v>
      </c>
      <c r="E600" s="126" t="s">
        <v>2667</v>
      </c>
      <c r="F600" s="127" t="s">
        <v>77</v>
      </c>
      <c r="G600" s="127" t="s">
        <v>78</v>
      </c>
      <c r="H600" s="128" t="s">
        <v>79</v>
      </c>
      <c r="I600" s="129" t="s">
        <v>135</v>
      </c>
      <c r="J600" s="64" t="s">
        <v>2667</v>
      </c>
      <c r="K600" s="129" t="s">
        <v>2668</v>
      </c>
      <c r="L600" s="64" t="s">
        <v>1</v>
      </c>
      <c r="M600" s="64" t="s">
        <v>2</v>
      </c>
      <c r="N600" s="130" t="s">
        <v>83</v>
      </c>
      <c r="O600" s="129" t="s">
        <v>2669</v>
      </c>
      <c r="P600" s="64" t="s">
        <v>85</v>
      </c>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c r="AV600" s="96"/>
      <c r="AW600" s="96"/>
      <c r="AX600" s="98"/>
      <c r="AY600" s="98"/>
      <c r="AZ600" s="98"/>
      <c r="BA600" s="98"/>
      <c r="BB600" s="98"/>
      <c r="BC600" s="98"/>
      <c r="BD600" s="98"/>
      <c r="BE600" s="98"/>
      <c r="BF600" s="98"/>
      <c r="BG600" s="98"/>
      <c r="BH600" s="98"/>
      <c r="BI600" s="98" cm="1">
        <f t="array" ref="BI600">SUM(IF('HABILITADOS Y RECHAZADOS LOTE 1'!$AX600:$BH600&lt;&gt;"", 'HABILITADOS Y RECHAZADOS LOTE 1'!$AX600:$BH600, 0))</f>
        <v>0</v>
      </c>
      <c r="BJ600" s="98" t="s">
        <v>1144</v>
      </c>
      <c r="BK600" s="98" t="s">
        <v>85</v>
      </c>
      <c r="BL600" s="63" t="s">
        <v>85</v>
      </c>
    </row>
    <row r="601" spans="1:64" s="52" customFormat="1" ht="69" hidden="1">
      <c r="A601" s="93">
        <v>1599</v>
      </c>
      <c r="B601" s="139" t="s">
        <v>1195</v>
      </c>
      <c r="C601" s="142" t="s">
        <v>2670</v>
      </c>
      <c r="D601" s="127" t="s">
        <v>89</v>
      </c>
      <c r="E601" s="142" t="s">
        <v>2671</v>
      </c>
      <c r="F601" s="127"/>
      <c r="G601" s="127"/>
      <c r="H601" s="144" t="s">
        <v>83</v>
      </c>
      <c r="I601" s="134" t="s">
        <v>1182</v>
      </c>
      <c r="J601" s="133" t="s">
        <v>2671</v>
      </c>
      <c r="K601" s="143"/>
      <c r="L601" s="64"/>
      <c r="M601" s="64" t="s">
        <v>85</v>
      </c>
      <c r="N601" s="144" t="s">
        <v>83</v>
      </c>
      <c r="O601" s="134" t="s">
        <v>1182</v>
      </c>
      <c r="P601" s="64" t="s">
        <v>85</v>
      </c>
      <c r="Q601" s="96" t="s">
        <v>1</v>
      </c>
      <c r="R601" s="96" t="s">
        <v>1</v>
      </c>
      <c r="S601" s="96" t="s">
        <v>1</v>
      </c>
      <c r="T601" s="96" t="s">
        <v>1</v>
      </c>
      <c r="U601" s="96" t="s">
        <v>1</v>
      </c>
      <c r="V601" s="96" t="s">
        <v>1</v>
      </c>
      <c r="W601" s="96" t="s">
        <v>1</v>
      </c>
      <c r="X601" s="96" t="s">
        <v>1</v>
      </c>
      <c r="Y601" s="96" t="s">
        <v>1</v>
      </c>
      <c r="Z601" s="96" t="s">
        <v>1</v>
      </c>
      <c r="AA601" s="96" t="s">
        <v>1</v>
      </c>
      <c r="AB601" s="96" t="s">
        <v>1</v>
      </c>
      <c r="AC601" s="96" t="s">
        <v>1</v>
      </c>
      <c r="AD601" s="96" t="s">
        <v>1</v>
      </c>
      <c r="AE601" s="96" t="s">
        <v>1</v>
      </c>
      <c r="AF601" s="96" t="s">
        <v>1</v>
      </c>
      <c r="AG601" s="96" t="s">
        <v>1</v>
      </c>
      <c r="AH601" s="96" t="s">
        <v>1</v>
      </c>
      <c r="AI601" s="96" t="s">
        <v>1</v>
      </c>
      <c r="AJ601" s="96" t="s">
        <v>1</v>
      </c>
      <c r="AK601" s="96" t="s">
        <v>1</v>
      </c>
      <c r="AL601" s="96" t="s">
        <v>1</v>
      </c>
      <c r="AM601" s="96" t="s">
        <v>1</v>
      </c>
      <c r="AN601" s="96" t="s">
        <v>1</v>
      </c>
      <c r="AO601" s="96"/>
      <c r="AP601" s="96"/>
      <c r="AQ601" s="96"/>
      <c r="AR601" s="96"/>
      <c r="AS601" s="96"/>
      <c r="AT601" s="96"/>
      <c r="AU601" s="96"/>
      <c r="AV601" s="96"/>
      <c r="AW601" s="96" t="s">
        <v>650</v>
      </c>
      <c r="AX601" s="98"/>
      <c r="AY601" s="98"/>
      <c r="AZ601" s="98"/>
      <c r="BA601" s="98"/>
      <c r="BB601" s="98"/>
      <c r="BC601" s="98"/>
      <c r="BD601" s="98"/>
      <c r="BE601" s="98"/>
      <c r="BF601" s="98"/>
      <c r="BG601" s="98"/>
      <c r="BH601" s="98"/>
      <c r="BI601" s="98" cm="1">
        <f t="array" ref="BI601">SUM(IF('HABILITADOS Y RECHAZADOS LOTE 1'!$AX601:$BH601&lt;&gt;"", 'HABILITADOS Y RECHAZADOS LOTE 1'!$AX601:$BH601, 0))</f>
        <v>0</v>
      </c>
      <c r="BJ601" s="98" t="s">
        <v>784</v>
      </c>
      <c r="BK601" s="98" t="s">
        <v>85</v>
      </c>
      <c r="BL601" s="63" t="s">
        <v>85</v>
      </c>
    </row>
    <row r="602" spans="1:64" ht="69" hidden="1">
      <c r="A602" s="105">
        <v>1600</v>
      </c>
      <c r="B602" s="123" t="s">
        <v>1214</v>
      </c>
      <c r="C602" s="124" t="s">
        <v>2672</v>
      </c>
      <c r="D602" s="132" t="s">
        <v>89</v>
      </c>
      <c r="E602" s="124" t="s">
        <v>2673</v>
      </c>
      <c r="F602" s="127"/>
      <c r="G602" s="127"/>
      <c r="H602" s="144" t="s">
        <v>83</v>
      </c>
      <c r="I602" s="134" t="s">
        <v>1182</v>
      </c>
      <c r="J602" s="125" t="s">
        <v>2673</v>
      </c>
      <c r="K602" s="123"/>
      <c r="L602" s="125"/>
      <c r="M602" s="125" t="s">
        <v>85</v>
      </c>
      <c r="N602" s="144" t="s">
        <v>83</v>
      </c>
      <c r="O602" s="134" t="s">
        <v>1182</v>
      </c>
      <c r="P602" s="125" t="s">
        <v>85</v>
      </c>
      <c r="Q602" s="94" t="s">
        <v>1</v>
      </c>
      <c r="R602" s="94" t="s">
        <v>1</v>
      </c>
      <c r="S602" s="94" t="s">
        <v>1</v>
      </c>
      <c r="T602" s="94" t="s">
        <v>1</v>
      </c>
      <c r="U602" s="94" t="s">
        <v>1</v>
      </c>
      <c r="V602" s="94" t="s">
        <v>1</v>
      </c>
      <c r="W602" s="94" t="s">
        <v>1</v>
      </c>
      <c r="X602" s="94" t="s">
        <v>1</v>
      </c>
      <c r="Y602" s="94" t="s">
        <v>1</v>
      </c>
      <c r="Z602" s="94" t="s">
        <v>1</v>
      </c>
      <c r="AA602" s="94" t="s">
        <v>1</v>
      </c>
      <c r="AB602" s="94" t="s">
        <v>1</v>
      </c>
      <c r="AC602" s="94" t="s">
        <v>1</v>
      </c>
      <c r="AD602" s="94" t="s">
        <v>1</v>
      </c>
      <c r="AE602" s="94" t="s">
        <v>1</v>
      </c>
      <c r="AF602" s="94" t="s">
        <v>1</v>
      </c>
      <c r="AG602" s="94" t="s">
        <v>1</v>
      </c>
      <c r="AH602" s="94" t="s">
        <v>1</v>
      </c>
      <c r="AI602" s="94" t="s">
        <v>1</v>
      </c>
      <c r="AJ602" s="94" t="s">
        <v>1</v>
      </c>
      <c r="AK602" s="94" t="s">
        <v>1</v>
      </c>
      <c r="AL602" s="94" t="s">
        <v>1</v>
      </c>
      <c r="AM602" s="94" t="s">
        <v>1</v>
      </c>
      <c r="AN602" s="94" t="s">
        <v>1</v>
      </c>
      <c r="AO602" s="94"/>
      <c r="AP602" s="94"/>
      <c r="AQ602" s="94"/>
      <c r="AR602" s="94"/>
      <c r="AS602" s="94"/>
      <c r="AT602" s="94"/>
      <c r="AU602" s="94"/>
      <c r="AV602" s="94"/>
      <c r="AW602" s="94" t="s">
        <v>650</v>
      </c>
      <c r="AX602" s="107"/>
      <c r="AY602" s="107"/>
      <c r="AZ602" s="107"/>
      <c r="BA602" s="107"/>
      <c r="BB602" s="107"/>
      <c r="BC602" s="107"/>
      <c r="BD602" s="107"/>
      <c r="BE602" s="107"/>
      <c r="BF602" s="107"/>
      <c r="BG602" s="107"/>
      <c r="BH602" s="107"/>
      <c r="BI602" s="107" cm="1">
        <f t="array" ref="BI602">SUM(IF('HABILITADOS Y RECHAZADOS LOTE 1'!$AX602:$BH602&lt;&gt;"", 'HABILITADOS Y RECHAZADOS LOTE 1'!$AX602:$BH602, 0))</f>
        <v>0</v>
      </c>
      <c r="BJ602" s="107" t="s">
        <v>784</v>
      </c>
      <c r="BK602" s="107" t="s">
        <v>85</v>
      </c>
      <c r="BL602" s="63" t="s">
        <v>85</v>
      </c>
    </row>
    <row r="603" spans="1:64" ht="69" hidden="1">
      <c r="A603" s="105">
        <v>1601</v>
      </c>
      <c r="B603" s="123" t="s">
        <v>1214</v>
      </c>
      <c r="C603" s="124" t="s">
        <v>2674</v>
      </c>
      <c r="D603" s="132" t="s">
        <v>1241</v>
      </c>
      <c r="E603" s="124" t="s">
        <v>2675</v>
      </c>
      <c r="F603" s="127"/>
      <c r="G603" s="127"/>
      <c r="H603" s="144" t="s">
        <v>83</v>
      </c>
      <c r="I603" s="134" t="s">
        <v>1182</v>
      </c>
      <c r="J603" s="125" t="s">
        <v>2676</v>
      </c>
      <c r="K603" s="123"/>
      <c r="L603" s="125"/>
      <c r="M603" s="125" t="s">
        <v>85</v>
      </c>
      <c r="N603" s="144" t="s">
        <v>83</v>
      </c>
      <c r="O603" s="134" t="s">
        <v>1182</v>
      </c>
      <c r="P603" s="125" t="s">
        <v>85</v>
      </c>
      <c r="Q603" s="94" t="s">
        <v>1</v>
      </c>
      <c r="R603" s="94" t="s">
        <v>1</v>
      </c>
      <c r="S603" s="94" t="s">
        <v>1</v>
      </c>
      <c r="T603" s="94" t="s">
        <v>1</v>
      </c>
      <c r="U603" s="94" t="s">
        <v>1</v>
      </c>
      <c r="V603" s="94" t="s">
        <v>1</v>
      </c>
      <c r="W603" s="94" t="s">
        <v>1</v>
      </c>
      <c r="X603" s="94" t="s">
        <v>1</v>
      </c>
      <c r="Y603" s="94" t="s">
        <v>1</v>
      </c>
      <c r="Z603" s="94" t="s">
        <v>1</v>
      </c>
      <c r="AA603" s="94" t="s">
        <v>1</v>
      </c>
      <c r="AB603" s="94" t="s">
        <v>1</v>
      </c>
      <c r="AC603" s="94" t="s">
        <v>1</v>
      </c>
      <c r="AD603" s="94" t="s">
        <v>1</v>
      </c>
      <c r="AE603" s="94" t="s">
        <v>1</v>
      </c>
      <c r="AF603" s="94" t="s">
        <v>1</v>
      </c>
      <c r="AG603" s="94" t="s">
        <v>1</v>
      </c>
      <c r="AH603" s="94" t="s">
        <v>1</v>
      </c>
      <c r="AI603" s="94" t="s">
        <v>1</v>
      </c>
      <c r="AJ603" s="94" t="s">
        <v>1</v>
      </c>
      <c r="AK603" s="94" t="s">
        <v>1</v>
      </c>
      <c r="AL603" s="94" t="s">
        <v>1</v>
      </c>
      <c r="AM603" s="94" t="s">
        <v>1</v>
      </c>
      <c r="AN603" s="94" t="s">
        <v>1</v>
      </c>
      <c r="AO603" s="94"/>
      <c r="AP603" s="94"/>
      <c r="AQ603" s="94"/>
      <c r="AR603" s="94"/>
      <c r="AS603" s="94"/>
      <c r="AT603" s="94"/>
      <c r="AU603" s="94"/>
      <c r="AV603" s="94"/>
      <c r="AW603" s="94" t="s">
        <v>650</v>
      </c>
      <c r="AX603" s="107"/>
      <c r="AY603" s="107"/>
      <c r="AZ603" s="107"/>
      <c r="BA603" s="107"/>
      <c r="BB603" s="107"/>
      <c r="BC603" s="107"/>
      <c r="BD603" s="107"/>
      <c r="BE603" s="107"/>
      <c r="BF603" s="107"/>
      <c r="BG603" s="107"/>
      <c r="BH603" s="107"/>
      <c r="BI603" s="107" cm="1">
        <f t="array" ref="BI603">SUM(IF('HABILITADOS Y RECHAZADOS LOTE 1'!$AX603:$BH603&lt;&gt;"", 'HABILITADOS Y RECHAZADOS LOTE 1'!$AX603:$BH603, 0))</f>
        <v>0</v>
      </c>
      <c r="BJ603" s="107" t="s">
        <v>784</v>
      </c>
      <c r="BK603" s="107" t="s">
        <v>85</v>
      </c>
      <c r="BL603" s="63" t="s">
        <v>85</v>
      </c>
    </row>
    <row r="604" spans="1:64" s="52" customFormat="1" ht="55.2" hidden="1">
      <c r="A604" s="93">
        <v>1602</v>
      </c>
      <c r="B604" s="143" t="s">
        <v>2677</v>
      </c>
      <c r="C604" s="124" t="s">
        <v>2678</v>
      </c>
      <c r="D604" s="125" t="s">
        <v>89</v>
      </c>
      <c r="E604" s="126" t="s">
        <v>2679</v>
      </c>
      <c r="F604" s="127" t="s">
        <v>78</v>
      </c>
      <c r="G604" s="127" t="s">
        <v>77</v>
      </c>
      <c r="H604" s="128" t="s">
        <v>79</v>
      </c>
      <c r="I604" s="129" t="s">
        <v>209</v>
      </c>
      <c r="J604" s="64" t="s">
        <v>2679</v>
      </c>
      <c r="K604" s="134" t="s">
        <v>2680</v>
      </c>
      <c r="L604" s="64" t="s">
        <v>1</v>
      </c>
      <c r="M604" s="64" t="s">
        <v>2</v>
      </c>
      <c r="N604" s="130" t="s">
        <v>91</v>
      </c>
      <c r="O604" s="64" t="s">
        <v>85</v>
      </c>
      <c r="P604" s="129" t="str" cm="1">
        <f t="array" ref="P604">_xlfn.TEXTJOIN(", ", TRUE, IF('HABILITADOS Y RECHAZADOS LOTE 1'!$Q604:$AN604="SI", 'HABILITADOS Y RECHAZADOS LOTE 1'!$Q$2:$AN$2, ""))</f>
        <v>Huevos, Frutas frescas, Verduras, hortalizas y derivados</v>
      </c>
      <c r="Q604" s="96" t="s">
        <v>1</v>
      </c>
      <c r="R604" s="96" t="s">
        <v>1</v>
      </c>
      <c r="S604" s="96" t="s">
        <v>1</v>
      </c>
      <c r="T604" s="96" t="s">
        <v>2</v>
      </c>
      <c r="U604" s="96" t="s">
        <v>1</v>
      </c>
      <c r="V604" s="96" t="s">
        <v>1</v>
      </c>
      <c r="W604" s="96" t="s">
        <v>1</v>
      </c>
      <c r="X604" s="96" t="s">
        <v>1</v>
      </c>
      <c r="Y604" s="96" t="s">
        <v>1</v>
      </c>
      <c r="Z604" s="96" t="s">
        <v>1</v>
      </c>
      <c r="AA604" s="96" t="s">
        <v>2</v>
      </c>
      <c r="AB604" s="96" t="s">
        <v>1</v>
      </c>
      <c r="AC604" s="96" t="s">
        <v>1</v>
      </c>
      <c r="AD604" s="96" t="s">
        <v>1</v>
      </c>
      <c r="AE604" s="96" t="s">
        <v>1</v>
      </c>
      <c r="AF604" s="96" t="s">
        <v>1</v>
      </c>
      <c r="AG604" s="96" t="s">
        <v>1</v>
      </c>
      <c r="AH604" s="96" t="s">
        <v>1</v>
      </c>
      <c r="AI604" s="96" t="s">
        <v>1</v>
      </c>
      <c r="AJ604" s="96" t="s">
        <v>1</v>
      </c>
      <c r="AK604" s="96" t="s">
        <v>1</v>
      </c>
      <c r="AL604" s="96" t="s">
        <v>1</v>
      </c>
      <c r="AM604" s="96" t="s">
        <v>2</v>
      </c>
      <c r="AN604" s="96" t="s">
        <v>1</v>
      </c>
      <c r="AO604" s="96" t="s">
        <v>1</v>
      </c>
      <c r="AP604" s="96" t="s">
        <v>1</v>
      </c>
      <c r="AQ604" s="96" t="s">
        <v>1</v>
      </c>
      <c r="AR604" s="96" t="s">
        <v>1</v>
      </c>
      <c r="AS604" s="96" t="s">
        <v>1</v>
      </c>
      <c r="AT604" s="96" t="s">
        <v>1</v>
      </c>
      <c r="AU604" s="96" t="s">
        <v>2</v>
      </c>
      <c r="AV604" s="96" t="s">
        <v>1</v>
      </c>
      <c r="AW604" s="96" t="s">
        <v>92</v>
      </c>
      <c r="AX604" s="98">
        <v>0</v>
      </c>
      <c r="AY604" s="98">
        <v>0</v>
      </c>
      <c r="AZ604" s="98">
        <v>0</v>
      </c>
      <c r="BA604" s="98">
        <v>0</v>
      </c>
      <c r="BB604" s="98">
        <v>0</v>
      </c>
      <c r="BC604" s="98">
        <v>0</v>
      </c>
      <c r="BD604" s="98">
        <v>0</v>
      </c>
      <c r="BE604" s="98">
        <v>0</v>
      </c>
      <c r="BF604" s="98">
        <v>0</v>
      </c>
      <c r="BG604" s="98">
        <v>0.25</v>
      </c>
      <c r="BH604" s="98">
        <v>0</v>
      </c>
      <c r="BI604" s="98" cm="1">
        <f t="array" ref="BI604">SUM(IF('HABILITADOS Y RECHAZADOS LOTE 1'!$AX604:$BH604&lt;&gt;"", 'HABILITADOS Y RECHAZADOS LOTE 1'!$AX604:$BH604, 0))</f>
        <v>0.25</v>
      </c>
      <c r="BJ604" s="98" t="s">
        <v>1144</v>
      </c>
      <c r="BK604" s="98" t="s">
        <v>85</v>
      </c>
      <c r="BL604" s="63" t="s">
        <v>85</v>
      </c>
    </row>
    <row r="605" spans="1:64" s="52" customFormat="1" ht="82.8" hidden="1">
      <c r="A605" s="93">
        <v>1603</v>
      </c>
      <c r="B605" s="131" t="s">
        <v>555</v>
      </c>
      <c r="C605" s="124" t="s">
        <v>2681</v>
      </c>
      <c r="D605" s="125" t="s">
        <v>224</v>
      </c>
      <c r="E605" s="126" t="s">
        <v>2682</v>
      </c>
      <c r="F605" s="127" t="s">
        <v>77</v>
      </c>
      <c r="G605" s="127" t="s">
        <v>78</v>
      </c>
      <c r="H605" s="128" t="s">
        <v>79</v>
      </c>
      <c r="I605" s="129" t="s">
        <v>2683</v>
      </c>
      <c r="J605" s="64" t="s">
        <v>2682</v>
      </c>
      <c r="K605" s="129" t="s">
        <v>2684</v>
      </c>
      <c r="L605" s="64" t="s">
        <v>1</v>
      </c>
      <c r="M605" s="64" t="s">
        <v>2</v>
      </c>
      <c r="N605" s="130" t="s">
        <v>91</v>
      </c>
      <c r="O605" s="64" t="s">
        <v>85</v>
      </c>
      <c r="P605" s="129" t="str" cm="1">
        <f t="array" ref="P605">_xlfn.TEXTJOIN(", ", TRUE, IF('HABILITADOS Y RECHAZADOS LOTE 1'!$Q605:$AN605="SI", 'HABILITADOS Y RECHAZADOS LOTE 1'!$Q$2:$AN$2, ""))</f>
        <v>Alimentos nativos, Carnes Frescas (Refrigeradas o Congeladas), Huevos, Cereales y derivados, Frutas frescas, Quesos, Verduras, hortalizas y derivados</v>
      </c>
      <c r="Q605" s="96" t="s">
        <v>2</v>
      </c>
      <c r="R605" s="96" t="s">
        <v>2</v>
      </c>
      <c r="S605" s="96" t="s">
        <v>1</v>
      </c>
      <c r="T605" s="96" t="s">
        <v>2</v>
      </c>
      <c r="U605" s="96" t="s">
        <v>2</v>
      </c>
      <c r="V605" s="96" t="s">
        <v>1</v>
      </c>
      <c r="W605" s="96" t="s">
        <v>1</v>
      </c>
      <c r="X605" s="96" t="s">
        <v>1</v>
      </c>
      <c r="Y605" s="96" t="s">
        <v>1</v>
      </c>
      <c r="Z605" s="96" t="s">
        <v>1</v>
      </c>
      <c r="AA605" s="96" t="s">
        <v>2</v>
      </c>
      <c r="AB605" s="96" t="s">
        <v>1</v>
      </c>
      <c r="AC605" s="96" t="s">
        <v>1</v>
      </c>
      <c r="AD605" s="96" t="s">
        <v>1</v>
      </c>
      <c r="AE605" s="96" t="s">
        <v>1</v>
      </c>
      <c r="AF605" s="96" t="s">
        <v>1</v>
      </c>
      <c r="AG605" s="96" t="s">
        <v>1</v>
      </c>
      <c r="AH605" s="96" t="s">
        <v>1</v>
      </c>
      <c r="AI605" s="96" t="s">
        <v>2</v>
      </c>
      <c r="AJ605" s="96" t="s">
        <v>1</v>
      </c>
      <c r="AK605" s="96" t="s">
        <v>1</v>
      </c>
      <c r="AL605" s="96" t="s">
        <v>1</v>
      </c>
      <c r="AM605" s="96" t="s">
        <v>2</v>
      </c>
      <c r="AN605" s="96" t="s">
        <v>1</v>
      </c>
      <c r="AO605" s="96" t="s">
        <v>1</v>
      </c>
      <c r="AP605" s="96" t="s">
        <v>1</v>
      </c>
      <c r="AQ605" s="96" t="s">
        <v>1</v>
      </c>
      <c r="AR605" s="96" t="s">
        <v>1</v>
      </c>
      <c r="AS605" s="96" t="s">
        <v>1</v>
      </c>
      <c r="AT605" s="96" t="s">
        <v>1</v>
      </c>
      <c r="AU605" s="96" t="s">
        <v>2</v>
      </c>
      <c r="AV605" s="96" t="s">
        <v>1</v>
      </c>
      <c r="AW605" s="96" t="s">
        <v>92</v>
      </c>
      <c r="AX605" s="98">
        <v>0</v>
      </c>
      <c r="AY605" s="98">
        <v>0</v>
      </c>
      <c r="AZ605" s="98">
        <v>0</v>
      </c>
      <c r="BA605" s="98">
        <v>0</v>
      </c>
      <c r="BB605" s="98">
        <v>0</v>
      </c>
      <c r="BC605" s="98">
        <v>0</v>
      </c>
      <c r="BD605" s="98">
        <v>0</v>
      </c>
      <c r="BE605" s="98">
        <v>0</v>
      </c>
      <c r="BF605" s="98">
        <v>0.25</v>
      </c>
      <c r="BG605" s="98">
        <v>0.25</v>
      </c>
      <c r="BH605" s="98">
        <v>0</v>
      </c>
      <c r="BI605" s="98" cm="1">
        <f t="array" ref="BI605">SUM(IF('HABILITADOS Y RECHAZADOS LOTE 1'!$AX605:$BH605&lt;&gt;"", 'HABILITADOS Y RECHAZADOS LOTE 1'!$AX605:$BH605, 0))</f>
        <v>0.5</v>
      </c>
      <c r="BJ605" s="98" t="s">
        <v>1144</v>
      </c>
      <c r="BK605" s="98" t="s">
        <v>85</v>
      </c>
      <c r="BL605" s="63" t="s">
        <v>85</v>
      </c>
    </row>
    <row r="606" spans="1:64" s="52" customFormat="1" ht="96.6" hidden="1">
      <c r="A606" s="108">
        <v>1604</v>
      </c>
      <c r="B606" s="139" t="s">
        <v>2685</v>
      </c>
      <c r="C606" s="142" t="s">
        <v>2686</v>
      </c>
      <c r="D606" s="133" t="s">
        <v>89</v>
      </c>
      <c r="E606" s="126" t="s">
        <v>2687</v>
      </c>
      <c r="F606" s="136" t="s">
        <v>77</v>
      </c>
      <c r="G606" s="136" t="s">
        <v>77</v>
      </c>
      <c r="H606" s="128" t="s">
        <v>79</v>
      </c>
      <c r="I606" s="134" t="s">
        <v>1128</v>
      </c>
      <c r="J606" s="133" t="s">
        <v>2687</v>
      </c>
      <c r="K606" s="134" t="s">
        <v>2688</v>
      </c>
      <c r="L606" s="64" t="s">
        <v>1</v>
      </c>
      <c r="M606" s="64" t="s">
        <v>2</v>
      </c>
      <c r="N606" s="130" t="s">
        <v>91</v>
      </c>
      <c r="O606" s="64" t="s">
        <v>85</v>
      </c>
      <c r="P606" s="129" t="str" cm="1">
        <f t="array" ref="P606">_xlfn.TEXTJOIN(", ", TRUE, IF('HABILITADOS Y RECHAZADOS LOTE 1'!$Q606:$AN606="SI", 'HABILITADOS Y RECHAZADOS LOTE 1'!$Q$2:$AN$2, ""))</f>
        <v>Derivados cárnicos, Huevos, Cereales y derivados, Enlatados cárnicos y derivados, Frutas frescas, Productos de panificación, Grasas, aceites y derivados, Lácteos fermentados, Quesos, Verduras, hortalizas y derivados, Bebidas</v>
      </c>
      <c r="Q606" s="96" t="s">
        <v>1</v>
      </c>
      <c r="R606" s="96" t="s">
        <v>1</v>
      </c>
      <c r="S606" s="96" t="s">
        <v>2</v>
      </c>
      <c r="T606" s="96" t="s">
        <v>2</v>
      </c>
      <c r="U606" s="96" t="s">
        <v>2</v>
      </c>
      <c r="V606" s="96" t="s">
        <v>1</v>
      </c>
      <c r="W606" s="96" t="s">
        <v>2</v>
      </c>
      <c r="X606" s="96" t="s">
        <v>1</v>
      </c>
      <c r="Y606" s="96" t="s">
        <v>1</v>
      </c>
      <c r="Z606" s="96" t="s">
        <v>1</v>
      </c>
      <c r="AA606" s="96" t="s">
        <v>2</v>
      </c>
      <c r="AB606" s="96" t="s">
        <v>1</v>
      </c>
      <c r="AC606" s="96" t="s">
        <v>1</v>
      </c>
      <c r="AD606" s="96" t="s">
        <v>1</v>
      </c>
      <c r="AE606" s="96" t="s">
        <v>2</v>
      </c>
      <c r="AF606" s="96" t="s">
        <v>2</v>
      </c>
      <c r="AG606" s="96" t="s">
        <v>1</v>
      </c>
      <c r="AH606" s="96" t="s">
        <v>2</v>
      </c>
      <c r="AI606" s="96" t="s">
        <v>2</v>
      </c>
      <c r="AJ606" s="96" t="s">
        <v>1</v>
      </c>
      <c r="AK606" s="96" t="s">
        <v>1</v>
      </c>
      <c r="AL606" s="96" t="s">
        <v>1</v>
      </c>
      <c r="AM606" s="96" t="s">
        <v>2</v>
      </c>
      <c r="AN606" s="96" t="s">
        <v>2</v>
      </c>
      <c r="AO606" s="96" t="s">
        <v>1</v>
      </c>
      <c r="AP606" s="96" t="s">
        <v>1</v>
      </c>
      <c r="AQ606" s="96" t="s">
        <v>1</v>
      </c>
      <c r="AR606" s="96" t="s">
        <v>1</v>
      </c>
      <c r="AS606" s="96" t="s">
        <v>1</v>
      </c>
      <c r="AT606" s="96" t="s">
        <v>1</v>
      </c>
      <c r="AU606" s="96" t="s">
        <v>2</v>
      </c>
      <c r="AV606" s="96" t="s">
        <v>1</v>
      </c>
      <c r="AW606" s="96" t="s">
        <v>92</v>
      </c>
      <c r="AX606" s="98">
        <v>0</v>
      </c>
      <c r="AY606" s="98">
        <v>0</v>
      </c>
      <c r="AZ606" s="98">
        <v>0</v>
      </c>
      <c r="BA606" s="98">
        <v>0</v>
      </c>
      <c r="BB606" s="98">
        <v>0</v>
      </c>
      <c r="BC606" s="98">
        <v>0</v>
      </c>
      <c r="BD606" s="98">
        <v>0</v>
      </c>
      <c r="BE606" s="98">
        <v>0</v>
      </c>
      <c r="BF606" s="98">
        <v>0.25</v>
      </c>
      <c r="BG606" s="98">
        <v>0.25</v>
      </c>
      <c r="BH606" s="98">
        <v>0</v>
      </c>
      <c r="BI606" s="98" cm="1">
        <f t="array" ref="BI606">SUM(IF('HABILITADOS Y RECHAZADOS LOTE 1'!$AX606:$BH606&lt;&gt;"", 'HABILITADOS Y RECHAZADOS LOTE 1'!$AX606:$BH606, 0))</f>
        <v>0.5</v>
      </c>
      <c r="BJ606" s="100" t="s">
        <v>2689</v>
      </c>
      <c r="BK606" s="98" t="s">
        <v>85</v>
      </c>
      <c r="BL606" s="63" t="s">
        <v>85</v>
      </c>
    </row>
    <row r="607" spans="1:64" s="52" customFormat="1" ht="151.80000000000001" hidden="1">
      <c r="A607" s="108">
        <v>1605</v>
      </c>
      <c r="B607" s="139" t="s">
        <v>2690</v>
      </c>
      <c r="C607" s="142" t="s">
        <v>2691</v>
      </c>
      <c r="D607" s="133" t="s">
        <v>224</v>
      </c>
      <c r="E607" s="126" t="s">
        <v>2692</v>
      </c>
      <c r="F607" s="136" t="s">
        <v>1176</v>
      </c>
      <c r="G607" s="136" t="s">
        <v>77</v>
      </c>
      <c r="H607" s="128" t="s">
        <v>79</v>
      </c>
      <c r="I607" s="134" t="s">
        <v>209</v>
      </c>
      <c r="J607" s="133" t="s">
        <v>2692</v>
      </c>
      <c r="K607" s="134" t="s">
        <v>2693</v>
      </c>
      <c r="L607" s="64" t="s">
        <v>1</v>
      </c>
      <c r="M607" s="64" t="s">
        <v>2</v>
      </c>
      <c r="N607" s="130" t="s">
        <v>91</v>
      </c>
      <c r="O607" s="64" t="s">
        <v>85</v>
      </c>
      <c r="P607" s="129" t="str" cm="1">
        <f t="array" ref="P607">_xlfn.TEXTJOIN(", ", TRUE, IF('HABILITADOS Y RECHAZADOS LOTE 1'!$Q607:$AN607="SI",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607" s="96" t="s">
        <v>2</v>
      </c>
      <c r="R607" s="96" t="s">
        <v>2</v>
      </c>
      <c r="S607" s="96" t="s">
        <v>2</v>
      </c>
      <c r="T607" s="96" t="s">
        <v>2</v>
      </c>
      <c r="U607" s="96" t="s">
        <v>2</v>
      </c>
      <c r="V607" s="96" t="s">
        <v>2</v>
      </c>
      <c r="W607" s="96" t="s">
        <v>2</v>
      </c>
      <c r="X607" s="96" t="s">
        <v>2</v>
      </c>
      <c r="Y607" s="96" t="s">
        <v>2</v>
      </c>
      <c r="Z607" s="96" t="s">
        <v>2</v>
      </c>
      <c r="AA607" s="96" t="s">
        <v>2</v>
      </c>
      <c r="AB607" s="96" t="s">
        <v>2</v>
      </c>
      <c r="AC607" s="96" t="s">
        <v>2</v>
      </c>
      <c r="AD607" s="96" t="s">
        <v>2</v>
      </c>
      <c r="AE607" s="96" t="s">
        <v>2</v>
      </c>
      <c r="AF607" s="96" t="s">
        <v>2</v>
      </c>
      <c r="AG607" s="96" t="s">
        <v>2</v>
      </c>
      <c r="AH607" s="96" t="s">
        <v>2</v>
      </c>
      <c r="AI607" s="96" t="s">
        <v>2</v>
      </c>
      <c r="AJ607" s="96" t="s">
        <v>2</v>
      </c>
      <c r="AK607" s="96" t="s">
        <v>2</v>
      </c>
      <c r="AL607" s="96" t="s">
        <v>2</v>
      </c>
      <c r="AM607" s="96" t="s">
        <v>2</v>
      </c>
      <c r="AN607" s="96" t="s">
        <v>2</v>
      </c>
      <c r="AO607" s="96" t="s">
        <v>1</v>
      </c>
      <c r="AP607" s="96" t="s">
        <v>1</v>
      </c>
      <c r="AQ607" s="96" t="s">
        <v>1</v>
      </c>
      <c r="AR607" s="96" t="s">
        <v>1</v>
      </c>
      <c r="AS607" s="96" t="s">
        <v>1</v>
      </c>
      <c r="AT607" s="96" t="s">
        <v>1</v>
      </c>
      <c r="AU607" s="96" t="s">
        <v>2</v>
      </c>
      <c r="AV607" s="96" t="s">
        <v>1</v>
      </c>
      <c r="AW607" s="96" t="s">
        <v>92</v>
      </c>
      <c r="AX607" s="98">
        <v>0</v>
      </c>
      <c r="AY607" s="98">
        <v>6</v>
      </c>
      <c r="AZ607" s="98">
        <v>0</v>
      </c>
      <c r="BA607" s="98">
        <v>0</v>
      </c>
      <c r="BB607" s="98">
        <v>0</v>
      </c>
      <c r="BC607" s="98">
        <v>0</v>
      </c>
      <c r="BD607" s="98">
        <v>0</v>
      </c>
      <c r="BE607" s="98">
        <v>0</v>
      </c>
      <c r="BF607" s="98">
        <v>0</v>
      </c>
      <c r="BG607" s="98">
        <v>0.25</v>
      </c>
      <c r="BH607" s="98">
        <v>10</v>
      </c>
      <c r="BI607" s="98" cm="1">
        <f t="array" ref="BI607">SUM(IF('HABILITADOS Y RECHAZADOS LOTE 1'!$AX607:$BH607&lt;&gt;"", 'HABILITADOS Y RECHAZADOS LOTE 1'!$AX607:$BH607, 0))</f>
        <v>16.25</v>
      </c>
      <c r="BJ607" s="98" t="s">
        <v>334</v>
      </c>
      <c r="BK607" s="98" t="s">
        <v>85</v>
      </c>
      <c r="BL607" s="63" t="s">
        <v>85</v>
      </c>
    </row>
    <row r="608" spans="1:64" s="52" customFormat="1" ht="69" hidden="1">
      <c r="A608" s="93">
        <v>1606</v>
      </c>
      <c r="B608" s="139" t="s">
        <v>1195</v>
      </c>
      <c r="C608" s="142" t="s">
        <v>2694</v>
      </c>
      <c r="D608" s="127" t="s">
        <v>89</v>
      </c>
      <c r="E608" s="142" t="s">
        <v>2695</v>
      </c>
      <c r="F608" s="127"/>
      <c r="G608" s="127"/>
      <c r="H608" s="144" t="s">
        <v>83</v>
      </c>
      <c r="I608" s="134" t="s">
        <v>1182</v>
      </c>
      <c r="J608" s="133" t="s">
        <v>2695</v>
      </c>
      <c r="K608" s="143"/>
      <c r="L608" s="64"/>
      <c r="M608" s="64" t="s">
        <v>85</v>
      </c>
      <c r="N608" s="144" t="s">
        <v>83</v>
      </c>
      <c r="O608" s="134" t="s">
        <v>1182</v>
      </c>
      <c r="P608" s="64" t="s">
        <v>85</v>
      </c>
      <c r="Q608" s="96" t="s">
        <v>1</v>
      </c>
      <c r="R608" s="96" t="s">
        <v>1</v>
      </c>
      <c r="S608" s="96" t="s">
        <v>1</v>
      </c>
      <c r="T608" s="96" t="s">
        <v>1</v>
      </c>
      <c r="U608" s="96" t="s">
        <v>1</v>
      </c>
      <c r="V608" s="96" t="s">
        <v>1</v>
      </c>
      <c r="W608" s="96" t="s">
        <v>1</v>
      </c>
      <c r="X608" s="96" t="s">
        <v>1</v>
      </c>
      <c r="Y608" s="96" t="s">
        <v>1</v>
      </c>
      <c r="Z608" s="96" t="s">
        <v>1</v>
      </c>
      <c r="AA608" s="96" t="s">
        <v>1</v>
      </c>
      <c r="AB608" s="96" t="s">
        <v>1</v>
      </c>
      <c r="AC608" s="96" t="s">
        <v>1</v>
      </c>
      <c r="AD608" s="96" t="s">
        <v>1</v>
      </c>
      <c r="AE608" s="96" t="s">
        <v>1</v>
      </c>
      <c r="AF608" s="96" t="s">
        <v>1</v>
      </c>
      <c r="AG608" s="96" t="s">
        <v>1</v>
      </c>
      <c r="AH608" s="96" t="s">
        <v>1</v>
      </c>
      <c r="AI608" s="96" t="s">
        <v>1</v>
      </c>
      <c r="AJ608" s="96" t="s">
        <v>1</v>
      </c>
      <c r="AK608" s="96" t="s">
        <v>1</v>
      </c>
      <c r="AL608" s="96" t="s">
        <v>1</v>
      </c>
      <c r="AM608" s="96" t="s">
        <v>1</v>
      </c>
      <c r="AN608" s="96" t="s">
        <v>1</v>
      </c>
      <c r="AO608" s="96"/>
      <c r="AP608" s="96"/>
      <c r="AQ608" s="96"/>
      <c r="AR608" s="96"/>
      <c r="AS608" s="96"/>
      <c r="AT608" s="96"/>
      <c r="AU608" s="96"/>
      <c r="AV608" s="96"/>
      <c r="AW608" s="96" t="s">
        <v>650</v>
      </c>
      <c r="AX608" s="98"/>
      <c r="AY608" s="98"/>
      <c r="AZ608" s="98"/>
      <c r="BA608" s="98"/>
      <c r="BB608" s="98"/>
      <c r="BC608" s="98"/>
      <c r="BD608" s="98"/>
      <c r="BE608" s="98"/>
      <c r="BF608" s="98"/>
      <c r="BG608" s="98"/>
      <c r="BH608" s="98"/>
      <c r="BI608" s="98" cm="1">
        <f t="array" ref="BI608">SUM(IF('HABILITADOS Y RECHAZADOS LOTE 1'!$AX608:$BH608&lt;&gt;"", 'HABILITADOS Y RECHAZADOS LOTE 1'!$AX608:$BH608, 0))</f>
        <v>0</v>
      </c>
      <c r="BJ608" s="98" t="s">
        <v>784</v>
      </c>
      <c r="BK608" s="98" t="s">
        <v>85</v>
      </c>
      <c r="BL608" s="63" t="s">
        <v>85</v>
      </c>
    </row>
    <row r="609" spans="1:64" s="52" customFormat="1" ht="69" hidden="1">
      <c r="A609" s="93">
        <v>1607</v>
      </c>
      <c r="B609" s="139" t="s">
        <v>1195</v>
      </c>
      <c r="C609" s="142" t="s">
        <v>2696</v>
      </c>
      <c r="D609" s="136" t="s">
        <v>89</v>
      </c>
      <c r="E609" s="142" t="s">
        <v>2697</v>
      </c>
      <c r="F609" s="127"/>
      <c r="G609" s="127"/>
      <c r="H609" s="144" t="s">
        <v>83</v>
      </c>
      <c r="I609" s="134" t="s">
        <v>1182</v>
      </c>
      <c r="J609" s="133" t="s">
        <v>2698</v>
      </c>
      <c r="K609" s="143"/>
      <c r="L609" s="64"/>
      <c r="M609" s="64" t="s">
        <v>85</v>
      </c>
      <c r="N609" s="144" t="s">
        <v>83</v>
      </c>
      <c r="O609" s="134" t="s">
        <v>1182</v>
      </c>
      <c r="P609" s="64" t="s">
        <v>85</v>
      </c>
      <c r="Q609" s="96" t="s">
        <v>1</v>
      </c>
      <c r="R609" s="96" t="s">
        <v>1</v>
      </c>
      <c r="S609" s="96" t="s">
        <v>1</v>
      </c>
      <c r="T609" s="96" t="s">
        <v>1</v>
      </c>
      <c r="U609" s="96" t="s">
        <v>1</v>
      </c>
      <c r="V609" s="96" t="s">
        <v>1</v>
      </c>
      <c r="W609" s="96" t="s">
        <v>1</v>
      </c>
      <c r="X609" s="96" t="s">
        <v>1</v>
      </c>
      <c r="Y609" s="96" t="s">
        <v>1</v>
      </c>
      <c r="Z609" s="96" t="s">
        <v>1</v>
      </c>
      <c r="AA609" s="96" t="s">
        <v>1</v>
      </c>
      <c r="AB609" s="96" t="s">
        <v>1</v>
      </c>
      <c r="AC609" s="96" t="s">
        <v>1</v>
      </c>
      <c r="AD609" s="96" t="s">
        <v>1</v>
      </c>
      <c r="AE609" s="96" t="s">
        <v>1</v>
      </c>
      <c r="AF609" s="96" t="s">
        <v>1</v>
      </c>
      <c r="AG609" s="96" t="s">
        <v>1</v>
      </c>
      <c r="AH609" s="96" t="s">
        <v>1</v>
      </c>
      <c r="AI609" s="96" t="s">
        <v>1</v>
      </c>
      <c r="AJ609" s="96" t="s">
        <v>1</v>
      </c>
      <c r="AK609" s="96" t="s">
        <v>1</v>
      </c>
      <c r="AL609" s="96" t="s">
        <v>1</v>
      </c>
      <c r="AM609" s="96" t="s">
        <v>1</v>
      </c>
      <c r="AN609" s="96" t="s">
        <v>1</v>
      </c>
      <c r="AO609" s="96"/>
      <c r="AP609" s="96"/>
      <c r="AQ609" s="96"/>
      <c r="AR609" s="96"/>
      <c r="AS609" s="96"/>
      <c r="AT609" s="96"/>
      <c r="AU609" s="96"/>
      <c r="AV609" s="96"/>
      <c r="AW609" s="96" t="s">
        <v>650</v>
      </c>
      <c r="AX609" s="98"/>
      <c r="AY609" s="98"/>
      <c r="AZ609" s="98"/>
      <c r="BA609" s="98"/>
      <c r="BB609" s="98"/>
      <c r="BC609" s="98"/>
      <c r="BD609" s="98"/>
      <c r="BE609" s="98"/>
      <c r="BF609" s="98"/>
      <c r="BG609" s="98"/>
      <c r="BH609" s="98"/>
      <c r="BI609" s="98" cm="1">
        <f t="array" ref="BI609">SUM(IF('HABILITADOS Y RECHAZADOS LOTE 1'!$AX609:$BH609&lt;&gt;"", 'HABILITADOS Y RECHAZADOS LOTE 1'!$AX609:$BH609, 0))</f>
        <v>0</v>
      </c>
      <c r="BJ609" s="98" t="s">
        <v>784</v>
      </c>
      <c r="BK609" s="98" t="s">
        <v>85</v>
      </c>
      <c r="BL609" s="63" t="s">
        <v>85</v>
      </c>
    </row>
    <row r="610" spans="1:64" s="52" customFormat="1" ht="171" hidden="1" customHeight="1">
      <c r="A610" s="108">
        <v>1608</v>
      </c>
      <c r="B610" s="139" t="s">
        <v>2699</v>
      </c>
      <c r="C610" s="142" t="s">
        <v>2700</v>
      </c>
      <c r="D610" s="133" t="s">
        <v>89</v>
      </c>
      <c r="E610" s="126" t="s">
        <v>2701</v>
      </c>
      <c r="F610" s="136" t="s">
        <v>1815</v>
      </c>
      <c r="G610" s="136" t="s">
        <v>1176</v>
      </c>
      <c r="H610" s="128" t="s">
        <v>79</v>
      </c>
      <c r="I610" s="134" t="s">
        <v>2702</v>
      </c>
      <c r="J610" s="133" t="s">
        <v>2701</v>
      </c>
      <c r="K610" s="134" t="s">
        <v>2703</v>
      </c>
      <c r="L610" s="64"/>
      <c r="M610" s="64" t="s">
        <v>2</v>
      </c>
      <c r="N610" s="130" t="s">
        <v>91</v>
      </c>
      <c r="O610" s="64" t="s">
        <v>85</v>
      </c>
      <c r="P610" s="129" t="str" cm="1">
        <f t="array" ref="P610">_xlfn.TEXTJOIN(", ", TRUE, IF('HABILITADOS Y RECHAZADOS LOTE 1'!$Q610:$AN610="SI",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610" s="96" t="s">
        <v>2</v>
      </c>
      <c r="R610" s="96" t="s">
        <v>2</v>
      </c>
      <c r="S610" s="96" t="s">
        <v>2</v>
      </c>
      <c r="T610" s="96" t="s">
        <v>2</v>
      </c>
      <c r="U610" s="96" t="s">
        <v>2</v>
      </c>
      <c r="V610" s="96" t="s">
        <v>2</v>
      </c>
      <c r="W610" s="96" t="s">
        <v>2</v>
      </c>
      <c r="X610" s="96" t="s">
        <v>2</v>
      </c>
      <c r="Y610" s="96" t="s">
        <v>2</v>
      </c>
      <c r="Z610" s="96" t="s">
        <v>2</v>
      </c>
      <c r="AA610" s="96" t="s">
        <v>2</v>
      </c>
      <c r="AB610" s="96" t="s">
        <v>2</v>
      </c>
      <c r="AC610" s="96" t="s">
        <v>2</v>
      </c>
      <c r="AD610" s="96" t="s">
        <v>2</v>
      </c>
      <c r="AE610" s="96" t="s">
        <v>2</v>
      </c>
      <c r="AF610" s="96" t="s">
        <v>2</v>
      </c>
      <c r="AG610" s="96" t="s">
        <v>2</v>
      </c>
      <c r="AH610" s="96" t="s">
        <v>2</v>
      </c>
      <c r="AI610" s="96" t="s">
        <v>2</v>
      </c>
      <c r="AJ610" s="96" t="s">
        <v>2</v>
      </c>
      <c r="AK610" s="96" t="s">
        <v>2</v>
      </c>
      <c r="AL610" s="96" t="s">
        <v>2</v>
      </c>
      <c r="AM610" s="96" t="s">
        <v>2</v>
      </c>
      <c r="AN610" s="96" t="s">
        <v>2</v>
      </c>
      <c r="AO610" s="96" t="s">
        <v>1</v>
      </c>
      <c r="AP610" s="96" t="s">
        <v>1</v>
      </c>
      <c r="AQ610" s="96" t="s">
        <v>1</v>
      </c>
      <c r="AR610" s="96" t="s">
        <v>1</v>
      </c>
      <c r="AS610" s="96" t="s">
        <v>1</v>
      </c>
      <c r="AT610" s="96" t="s">
        <v>1</v>
      </c>
      <c r="AU610" s="96" t="s">
        <v>2</v>
      </c>
      <c r="AV610" s="96" t="s">
        <v>1</v>
      </c>
      <c r="AW610" s="96" t="s">
        <v>99</v>
      </c>
      <c r="AX610" s="98">
        <v>0</v>
      </c>
      <c r="AY610" s="98">
        <v>0</v>
      </c>
      <c r="AZ610" s="98">
        <v>0</v>
      </c>
      <c r="BA610" s="98">
        <v>0</v>
      </c>
      <c r="BB610" s="98">
        <v>0</v>
      </c>
      <c r="BC610" s="98">
        <v>0</v>
      </c>
      <c r="BD610" s="98">
        <v>0</v>
      </c>
      <c r="BE610" s="98">
        <v>0</v>
      </c>
      <c r="BF610" s="98">
        <v>0</v>
      </c>
      <c r="BG610" s="98">
        <v>0.25</v>
      </c>
      <c r="BH610" s="98">
        <v>0</v>
      </c>
      <c r="BI610" s="98" cm="1">
        <f t="array" ref="BI610">SUM(IF('HABILITADOS Y RECHAZADOS LOTE 1'!$AX610:$BH610&lt;&gt;"", 'HABILITADOS Y RECHAZADOS LOTE 1'!$AX610:$BH610, 0))</f>
        <v>0.25</v>
      </c>
      <c r="BJ610" s="98" t="s">
        <v>244</v>
      </c>
      <c r="BK610" s="98" t="s">
        <v>85</v>
      </c>
      <c r="BL610" s="63" t="s">
        <v>85</v>
      </c>
    </row>
    <row r="611" spans="1:64" ht="69" hidden="1">
      <c r="A611" s="105">
        <v>1609</v>
      </c>
      <c r="B611" s="123" t="s">
        <v>1214</v>
      </c>
      <c r="C611" s="124" t="s">
        <v>2704</v>
      </c>
      <c r="D611" s="132" t="s">
        <v>2395</v>
      </c>
      <c r="E611" s="124" t="s">
        <v>2705</v>
      </c>
      <c r="F611" s="127"/>
      <c r="G611" s="127"/>
      <c r="H611" s="144" t="s">
        <v>83</v>
      </c>
      <c r="I611" s="134" t="s">
        <v>1182</v>
      </c>
      <c r="J611" s="125" t="s">
        <v>2705</v>
      </c>
      <c r="K611" s="123"/>
      <c r="L611" s="125"/>
      <c r="M611" s="125" t="s">
        <v>85</v>
      </c>
      <c r="N611" s="144" t="s">
        <v>83</v>
      </c>
      <c r="O611" s="134" t="s">
        <v>1182</v>
      </c>
      <c r="P611" s="125" t="s">
        <v>85</v>
      </c>
      <c r="Q611" s="94" t="s">
        <v>1</v>
      </c>
      <c r="R611" s="94" t="s">
        <v>1</v>
      </c>
      <c r="S611" s="94" t="s">
        <v>1</v>
      </c>
      <c r="T611" s="94" t="s">
        <v>1</v>
      </c>
      <c r="U611" s="94" t="s">
        <v>1</v>
      </c>
      <c r="V611" s="94" t="s">
        <v>1</v>
      </c>
      <c r="W611" s="94" t="s">
        <v>1</v>
      </c>
      <c r="X611" s="94" t="s">
        <v>1</v>
      </c>
      <c r="Y611" s="94" t="s">
        <v>1</v>
      </c>
      <c r="Z611" s="94" t="s">
        <v>1</v>
      </c>
      <c r="AA611" s="94" t="s">
        <v>1</v>
      </c>
      <c r="AB611" s="94" t="s">
        <v>1</v>
      </c>
      <c r="AC611" s="94" t="s">
        <v>1</v>
      </c>
      <c r="AD611" s="94" t="s">
        <v>1</v>
      </c>
      <c r="AE611" s="94" t="s">
        <v>1</v>
      </c>
      <c r="AF611" s="94" t="s">
        <v>1</v>
      </c>
      <c r="AG611" s="94" t="s">
        <v>1</v>
      </c>
      <c r="AH611" s="94" t="s">
        <v>1</v>
      </c>
      <c r="AI611" s="94" t="s">
        <v>1</v>
      </c>
      <c r="AJ611" s="94" t="s">
        <v>1</v>
      </c>
      <c r="AK611" s="94" t="s">
        <v>1</v>
      </c>
      <c r="AL611" s="94" t="s">
        <v>1</v>
      </c>
      <c r="AM611" s="94" t="s">
        <v>1</v>
      </c>
      <c r="AN611" s="94" t="s">
        <v>1</v>
      </c>
      <c r="AO611" s="94"/>
      <c r="AP611" s="94"/>
      <c r="AQ611" s="94"/>
      <c r="AR611" s="94"/>
      <c r="AS611" s="94"/>
      <c r="AT611" s="94"/>
      <c r="AU611" s="94"/>
      <c r="AV611" s="94"/>
      <c r="AW611" s="94" t="s">
        <v>650</v>
      </c>
      <c r="AX611" s="107"/>
      <c r="AY611" s="107"/>
      <c r="AZ611" s="107"/>
      <c r="BA611" s="107"/>
      <c r="BB611" s="107"/>
      <c r="BC611" s="107"/>
      <c r="BD611" s="107"/>
      <c r="BE611" s="107"/>
      <c r="BF611" s="107"/>
      <c r="BG611" s="107"/>
      <c r="BH611" s="107"/>
      <c r="BI611" s="107" cm="1">
        <f t="array" ref="BI611">SUM(IF('HABILITADOS Y RECHAZADOS LOTE 1'!$AX611:$BH611&lt;&gt;"", 'HABILITADOS Y RECHAZADOS LOTE 1'!$AX611:$BH611, 0))</f>
        <v>0</v>
      </c>
      <c r="BJ611" s="107" t="s">
        <v>784</v>
      </c>
      <c r="BK611" s="107" t="s">
        <v>85</v>
      </c>
      <c r="BL611" s="63" t="s">
        <v>85</v>
      </c>
    </row>
    <row r="612" spans="1:64" s="52" customFormat="1" ht="55.2" hidden="1">
      <c r="A612" s="108">
        <v>1610</v>
      </c>
      <c r="B612" s="139" t="s">
        <v>2706</v>
      </c>
      <c r="C612" s="142" t="s">
        <v>2707</v>
      </c>
      <c r="D612" s="133" t="s">
        <v>2708</v>
      </c>
      <c r="E612" s="126" t="s">
        <v>2709</v>
      </c>
      <c r="F612" s="136" t="s">
        <v>77</v>
      </c>
      <c r="G612" s="136" t="s">
        <v>1176</v>
      </c>
      <c r="H612" s="128" t="s">
        <v>79</v>
      </c>
      <c r="I612" s="134" t="s">
        <v>1192</v>
      </c>
      <c r="J612" s="140" t="s">
        <v>2709</v>
      </c>
      <c r="K612" s="134" t="s">
        <v>2710</v>
      </c>
      <c r="L612" s="64"/>
      <c r="M612" s="64" t="s">
        <v>2</v>
      </c>
      <c r="N612" s="130" t="s">
        <v>147</v>
      </c>
      <c r="O612" s="129" t="s">
        <v>2711</v>
      </c>
      <c r="P612" s="129" t="str" cm="1">
        <f t="array" ref="P612">_xlfn.TEXTJOIN(", ", TRUE, IF('HABILITADOS Y RECHAZADOS LOTE 1'!$Q612:$AN612="SI", "'"&amp;'HABILITADOS Y RECHAZADOS LOTE 1'!$Q$2:$AN$2&amp;"'", ""))</f>
        <v>'Cereales y derivados'</v>
      </c>
      <c r="Q612" s="96" t="s">
        <v>1</v>
      </c>
      <c r="R612" s="96" t="s">
        <v>1</v>
      </c>
      <c r="S612" s="96" t="s">
        <v>1</v>
      </c>
      <c r="T612" s="96" t="s">
        <v>1</v>
      </c>
      <c r="U612" s="96" t="s">
        <v>2</v>
      </c>
      <c r="V612" s="96" t="s">
        <v>1</v>
      </c>
      <c r="W612" s="96" t="s">
        <v>1</v>
      </c>
      <c r="X612" s="96" t="s">
        <v>1</v>
      </c>
      <c r="Y612" s="96" t="s">
        <v>1</v>
      </c>
      <c r="Z612" s="96" t="s">
        <v>1</v>
      </c>
      <c r="AA612" s="96" t="s">
        <v>1</v>
      </c>
      <c r="AB612" s="96" t="s">
        <v>1</v>
      </c>
      <c r="AC612" s="96" t="s">
        <v>1</v>
      </c>
      <c r="AD612" s="96" t="s">
        <v>1</v>
      </c>
      <c r="AE612" s="96" t="s">
        <v>1</v>
      </c>
      <c r="AF612" s="96" t="s">
        <v>1</v>
      </c>
      <c r="AG612" s="96" t="s">
        <v>1</v>
      </c>
      <c r="AH612" s="96" t="s">
        <v>1</v>
      </c>
      <c r="AI612" s="96" t="s">
        <v>1</v>
      </c>
      <c r="AJ612" s="96" t="s">
        <v>1</v>
      </c>
      <c r="AK612" s="96" t="s">
        <v>1</v>
      </c>
      <c r="AL612" s="96" t="s">
        <v>1</v>
      </c>
      <c r="AM612" s="96" t="s">
        <v>1</v>
      </c>
      <c r="AN612" s="96" t="s">
        <v>1</v>
      </c>
      <c r="AO612" s="96" t="s">
        <v>1</v>
      </c>
      <c r="AP612" s="96" t="s">
        <v>1</v>
      </c>
      <c r="AQ612" s="96" t="s">
        <v>1</v>
      </c>
      <c r="AR612" s="96" t="s">
        <v>1</v>
      </c>
      <c r="AS612" s="96" t="s">
        <v>1</v>
      </c>
      <c r="AT612" s="96" t="s">
        <v>1</v>
      </c>
      <c r="AU612" s="96" t="s">
        <v>2</v>
      </c>
      <c r="AV612" s="96" t="s">
        <v>1</v>
      </c>
      <c r="AW612" s="96" t="s">
        <v>99</v>
      </c>
      <c r="AX612" s="98">
        <v>0</v>
      </c>
      <c r="AY612" s="98">
        <v>0</v>
      </c>
      <c r="AZ612" s="98">
        <v>0</v>
      </c>
      <c r="BA612" s="98">
        <v>0</v>
      </c>
      <c r="BB612" s="98">
        <v>0</v>
      </c>
      <c r="BC612" s="98">
        <v>0</v>
      </c>
      <c r="BD612" s="98">
        <v>0</v>
      </c>
      <c r="BE612" s="98">
        <v>0</v>
      </c>
      <c r="BF612" s="98">
        <v>0</v>
      </c>
      <c r="BG612" s="98">
        <v>0.25</v>
      </c>
      <c r="BH612" s="98">
        <v>0</v>
      </c>
      <c r="BI612" s="98" cm="1">
        <f t="array" ref="BI612">SUM(IF('HABILITADOS Y RECHAZADOS LOTE 1'!$AX612:$BH612&lt;&gt;"", 'HABILITADOS Y RECHAZADOS LOTE 1'!$AX612:$BH612, 0))</f>
        <v>0.25</v>
      </c>
      <c r="BJ612" s="98" t="s">
        <v>112</v>
      </c>
      <c r="BK612" s="98" t="s">
        <v>85</v>
      </c>
      <c r="BL612" s="63" t="s">
        <v>85</v>
      </c>
    </row>
    <row r="613" spans="1:64" ht="69" hidden="1">
      <c r="A613" s="105">
        <v>1611</v>
      </c>
      <c r="B613" s="123" t="s">
        <v>1214</v>
      </c>
      <c r="C613" s="124" t="s">
        <v>2712</v>
      </c>
      <c r="D613" s="132" t="s">
        <v>89</v>
      </c>
      <c r="E613" s="124" t="s">
        <v>2713</v>
      </c>
      <c r="F613" s="127"/>
      <c r="G613" s="127"/>
      <c r="H613" s="144" t="s">
        <v>83</v>
      </c>
      <c r="I613" s="134" t="s">
        <v>1182</v>
      </c>
      <c r="J613" s="146" t="s">
        <v>2714</v>
      </c>
      <c r="K613" s="123"/>
      <c r="L613" s="125"/>
      <c r="M613" s="125" t="s">
        <v>85</v>
      </c>
      <c r="N613" s="144" t="s">
        <v>83</v>
      </c>
      <c r="O613" s="134" t="s">
        <v>1182</v>
      </c>
      <c r="P613" s="125" t="s">
        <v>85</v>
      </c>
      <c r="Q613" s="94" t="s">
        <v>1</v>
      </c>
      <c r="R613" s="94" t="s">
        <v>1</v>
      </c>
      <c r="S613" s="94" t="s">
        <v>1</v>
      </c>
      <c r="T613" s="94" t="s">
        <v>1</v>
      </c>
      <c r="U613" s="94" t="s">
        <v>1</v>
      </c>
      <c r="V613" s="94" t="s">
        <v>1</v>
      </c>
      <c r="W613" s="94" t="s">
        <v>1</v>
      </c>
      <c r="X613" s="94" t="s">
        <v>1</v>
      </c>
      <c r="Y613" s="94" t="s">
        <v>1</v>
      </c>
      <c r="Z613" s="94" t="s">
        <v>1</v>
      </c>
      <c r="AA613" s="94" t="s">
        <v>1</v>
      </c>
      <c r="AB613" s="94" t="s">
        <v>1</v>
      </c>
      <c r="AC613" s="94" t="s">
        <v>1</v>
      </c>
      <c r="AD613" s="94" t="s">
        <v>1</v>
      </c>
      <c r="AE613" s="94" t="s">
        <v>1</v>
      </c>
      <c r="AF613" s="94" t="s">
        <v>1</v>
      </c>
      <c r="AG613" s="94" t="s">
        <v>1</v>
      </c>
      <c r="AH613" s="94" t="s">
        <v>1</v>
      </c>
      <c r="AI613" s="94" t="s">
        <v>1</v>
      </c>
      <c r="AJ613" s="94" t="s">
        <v>1</v>
      </c>
      <c r="AK613" s="94" t="s">
        <v>1</v>
      </c>
      <c r="AL613" s="94" t="s">
        <v>1</v>
      </c>
      <c r="AM613" s="94" t="s">
        <v>1</v>
      </c>
      <c r="AN613" s="94" t="s">
        <v>1</v>
      </c>
      <c r="AO613" s="94"/>
      <c r="AP613" s="94"/>
      <c r="AQ613" s="94"/>
      <c r="AR613" s="94"/>
      <c r="AS613" s="94"/>
      <c r="AT613" s="94"/>
      <c r="AU613" s="94"/>
      <c r="AV613" s="94"/>
      <c r="AW613" s="94" t="s">
        <v>650</v>
      </c>
      <c r="AX613" s="107"/>
      <c r="AY613" s="107"/>
      <c r="AZ613" s="107"/>
      <c r="BA613" s="107"/>
      <c r="BB613" s="107"/>
      <c r="BC613" s="107"/>
      <c r="BD613" s="107"/>
      <c r="BE613" s="107"/>
      <c r="BF613" s="107"/>
      <c r="BG613" s="107"/>
      <c r="BH613" s="107"/>
      <c r="BI613" s="107" cm="1">
        <f t="array" ref="BI613">SUM(IF('HABILITADOS Y RECHAZADOS LOTE 1'!$AX613:$BH613&lt;&gt;"", 'HABILITADOS Y RECHAZADOS LOTE 1'!$AX613:$BH613, 0))</f>
        <v>0</v>
      </c>
      <c r="BJ613" s="107" t="s">
        <v>1628</v>
      </c>
      <c r="BK613" s="107" t="s">
        <v>85</v>
      </c>
      <c r="BL613" s="63" t="s">
        <v>85</v>
      </c>
    </row>
    <row r="614" spans="1:64" s="52" customFormat="1" ht="69" hidden="1">
      <c r="A614" s="93">
        <v>1612</v>
      </c>
      <c r="B614" s="139" t="s">
        <v>1195</v>
      </c>
      <c r="C614" s="142" t="s">
        <v>2715</v>
      </c>
      <c r="D614" s="127" t="s">
        <v>89</v>
      </c>
      <c r="E614" s="142" t="s">
        <v>2716</v>
      </c>
      <c r="F614" s="127"/>
      <c r="G614" s="127"/>
      <c r="H614" s="144" t="s">
        <v>83</v>
      </c>
      <c r="I614" s="134" t="s">
        <v>1182</v>
      </c>
      <c r="J614" s="133" t="s">
        <v>2716</v>
      </c>
      <c r="K614" s="143"/>
      <c r="L614" s="64"/>
      <c r="M614" s="64" t="s">
        <v>85</v>
      </c>
      <c r="N614" s="144" t="s">
        <v>83</v>
      </c>
      <c r="O614" s="134" t="s">
        <v>1182</v>
      </c>
      <c r="P614" s="64" t="s">
        <v>85</v>
      </c>
      <c r="Q614" s="96" t="s">
        <v>1</v>
      </c>
      <c r="R614" s="96" t="s">
        <v>1</v>
      </c>
      <c r="S614" s="96" t="s">
        <v>1</v>
      </c>
      <c r="T614" s="96" t="s">
        <v>1</v>
      </c>
      <c r="U614" s="96" t="s">
        <v>1</v>
      </c>
      <c r="V614" s="96" t="s">
        <v>1</v>
      </c>
      <c r="W614" s="96" t="s">
        <v>1</v>
      </c>
      <c r="X614" s="96" t="s">
        <v>1</v>
      </c>
      <c r="Y614" s="96" t="s">
        <v>1</v>
      </c>
      <c r="Z614" s="96" t="s">
        <v>1</v>
      </c>
      <c r="AA614" s="96" t="s">
        <v>1</v>
      </c>
      <c r="AB614" s="96" t="s">
        <v>1</v>
      </c>
      <c r="AC614" s="96" t="s">
        <v>1</v>
      </c>
      <c r="AD614" s="96" t="s">
        <v>1</v>
      </c>
      <c r="AE614" s="96" t="s">
        <v>1</v>
      </c>
      <c r="AF614" s="96" t="s">
        <v>1</v>
      </c>
      <c r="AG614" s="96" t="s">
        <v>1</v>
      </c>
      <c r="AH614" s="96" t="s">
        <v>1</v>
      </c>
      <c r="AI614" s="96" t="s">
        <v>1</v>
      </c>
      <c r="AJ614" s="96" t="s">
        <v>1</v>
      </c>
      <c r="AK614" s="96" t="s">
        <v>1</v>
      </c>
      <c r="AL614" s="96" t="s">
        <v>1</v>
      </c>
      <c r="AM614" s="96" t="s">
        <v>1</v>
      </c>
      <c r="AN614" s="96" t="s">
        <v>1</v>
      </c>
      <c r="AO614" s="96"/>
      <c r="AP614" s="96"/>
      <c r="AQ614" s="96"/>
      <c r="AR614" s="96"/>
      <c r="AS614" s="96"/>
      <c r="AT614" s="96"/>
      <c r="AU614" s="96"/>
      <c r="AV614" s="96"/>
      <c r="AW614" s="96" t="s">
        <v>650</v>
      </c>
      <c r="AX614" s="98"/>
      <c r="AY614" s="98"/>
      <c r="AZ614" s="98"/>
      <c r="BA614" s="98"/>
      <c r="BB614" s="98"/>
      <c r="BC614" s="98"/>
      <c r="BD614" s="98"/>
      <c r="BE614" s="98"/>
      <c r="BF614" s="98"/>
      <c r="BG614" s="98"/>
      <c r="BH614" s="98"/>
      <c r="BI614" s="98" cm="1">
        <f t="array" ref="BI614">SUM(IF('HABILITADOS Y RECHAZADOS LOTE 1'!$AX614:$BH614&lt;&gt;"", 'HABILITADOS Y RECHAZADOS LOTE 1'!$AX614:$BH614, 0))</f>
        <v>0</v>
      </c>
      <c r="BJ614" s="98" t="s">
        <v>784</v>
      </c>
      <c r="BK614" s="98" t="s">
        <v>85</v>
      </c>
      <c r="BL614" s="63" t="s">
        <v>85</v>
      </c>
    </row>
    <row r="615" spans="1:64" s="52" customFormat="1" ht="179.4" hidden="1">
      <c r="A615" s="108">
        <v>1613</v>
      </c>
      <c r="B615" s="139" t="s">
        <v>2717</v>
      </c>
      <c r="C615" s="142" t="s">
        <v>2718</v>
      </c>
      <c r="D615" s="133" t="s">
        <v>2719</v>
      </c>
      <c r="E615" s="126" t="s">
        <v>2720</v>
      </c>
      <c r="F615" s="136" t="s">
        <v>77</v>
      </c>
      <c r="G615" s="136" t="s">
        <v>77</v>
      </c>
      <c r="H615" s="128" t="s">
        <v>79</v>
      </c>
      <c r="I615" s="134" t="s">
        <v>2721</v>
      </c>
      <c r="J615" s="133">
        <v>93362768</v>
      </c>
      <c r="K615" s="134" t="s">
        <v>2722</v>
      </c>
      <c r="L615" s="64"/>
      <c r="M615" s="64" t="s">
        <v>1</v>
      </c>
      <c r="N615" s="130" t="s">
        <v>83</v>
      </c>
      <c r="O615" s="129" t="s">
        <v>2723</v>
      </c>
      <c r="P615" s="64" t="s">
        <v>85</v>
      </c>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c r="AV615" s="96"/>
      <c r="AW615" s="96"/>
      <c r="AX615" s="98"/>
      <c r="AY615" s="98"/>
      <c r="AZ615" s="98"/>
      <c r="BA615" s="98"/>
      <c r="BB615" s="98"/>
      <c r="BC615" s="98"/>
      <c r="BD615" s="98"/>
      <c r="BE615" s="98"/>
      <c r="BF615" s="98"/>
      <c r="BG615" s="98"/>
      <c r="BH615" s="98"/>
      <c r="BI615" s="98" cm="1">
        <f t="array" ref="BI615">SUM(IF('HABILITADOS Y RECHAZADOS LOTE 1'!$AX615:$BH615&lt;&gt;"", 'HABILITADOS Y RECHAZADOS LOTE 1'!$AX615:$BH615, 0))</f>
        <v>0</v>
      </c>
      <c r="BJ615" s="98" t="s">
        <v>112</v>
      </c>
      <c r="BK615" s="98" t="s">
        <v>85</v>
      </c>
      <c r="BL615" s="63" t="s">
        <v>85</v>
      </c>
    </row>
    <row r="616" spans="1:64" s="52" customFormat="1" ht="138" hidden="1">
      <c r="A616" s="93">
        <v>1614</v>
      </c>
      <c r="B616" s="131" t="s">
        <v>2724</v>
      </c>
      <c r="C616" s="124" t="s">
        <v>2725</v>
      </c>
      <c r="D616" s="125"/>
      <c r="E616" s="126" t="s">
        <v>2726</v>
      </c>
      <c r="F616" s="127" t="s">
        <v>77</v>
      </c>
      <c r="G616" s="127" t="s">
        <v>78</v>
      </c>
      <c r="H616" s="128" t="s">
        <v>79</v>
      </c>
      <c r="I616" s="129" t="s">
        <v>2727</v>
      </c>
      <c r="J616" s="64" t="s">
        <v>2726</v>
      </c>
      <c r="K616" s="129" t="s">
        <v>2728</v>
      </c>
      <c r="L616" s="64" t="s">
        <v>1</v>
      </c>
      <c r="M616" s="64" t="s">
        <v>2</v>
      </c>
      <c r="N616" s="130" t="s">
        <v>91</v>
      </c>
      <c r="O616" s="64" t="s">
        <v>85</v>
      </c>
      <c r="P616" s="129" t="str" cm="1">
        <f t="array" ref="P616">_xlfn.TEXTJOIN(", ", TRUE, IF('HABILITADOS Y RECHAZADOS LOTE 1'!$Q616:$AN616="SI", 'HABILITADOS Y RECHAZADOS LOTE 1'!$Q$2:$AN$2, ""))</f>
        <v>Sector defensa</v>
      </c>
      <c r="Q616" s="96" t="s">
        <v>1</v>
      </c>
      <c r="R616" s="96" t="s">
        <v>1</v>
      </c>
      <c r="S616" s="96" t="s">
        <v>1</v>
      </c>
      <c r="T616" s="96" t="s">
        <v>1</v>
      </c>
      <c r="U616" s="96" t="s">
        <v>1</v>
      </c>
      <c r="V616" s="96" t="s">
        <v>1</v>
      </c>
      <c r="W616" s="96" t="s">
        <v>1</v>
      </c>
      <c r="X616" s="96" t="s">
        <v>1</v>
      </c>
      <c r="Y616" s="96" t="s">
        <v>1</v>
      </c>
      <c r="Z616" s="96" t="s">
        <v>2</v>
      </c>
      <c r="AA616" s="96" t="s">
        <v>1</v>
      </c>
      <c r="AB616" s="96" t="s">
        <v>1</v>
      </c>
      <c r="AC616" s="96" t="s">
        <v>1</v>
      </c>
      <c r="AD616" s="96" t="s">
        <v>1</v>
      </c>
      <c r="AE616" s="96" t="s">
        <v>1</v>
      </c>
      <c r="AF616" s="96" t="s">
        <v>1</v>
      </c>
      <c r="AG616" s="96" t="s">
        <v>1</v>
      </c>
      <c r="AH616" s="96" t="s">
        <v>1</v>
      </c>
      <c r="AI616" s="96" t="s">
        <v>1</v>
      </c>
      <c r="AJ616" s="96" t="s">
        <v>1</v>
      </c>
      <c r="AK616" s="96" t="s">
        <v>1</v>
      </c>
      <c r="AL616" s="96" t="s">
        <v>1</v>
      </c>
      <c r="AM616" s="96" t="s">
        <v>1</v>
      </c>
      <c r="AN616" s="96" t="s">
        <v>1</v>
      </c>
      <c r="AO616" s="96" t="s">
        <v>2</v>
      </c>
      <c r="AP616" s="96" t="s">
        <v>1</v>
      </c>
      <c r="AQ616" s="96" t="s">
        <v>1</v>
      </c>
      <c r="AR616" s="96" t="s">
        <v>1</v>
      </c>
      <c r="AS616" s="96" t="s">
        <v>1</v>
      </c>
      <c r="AT616" s="96" t="s">
        <v>1</v>
      </c>
      <c r="AU616" s="96" t="s">
        <v>2</v>
      </c>
      <c r="AV616" s="96" t="s">
        <v>1</v>
      </c>
      <c r="AW616" s="96" t="s">
        <v>92</v>
      </c>
      <c r="AX616" s="98">
        <v>6</v>
      </c>
      <c r="AY616" s="98">
        <v>6</v>
      </c>
      <c r="AZ616" s="98">
        <v>0</v>
      </c>
      <c r="BA616" s="98">
        <v>0</v>
      </c>
      <c r="BB616" s="98">
        <v>0</v>
      </c>
      <c r="BC616" s="98">
        <v>10</v>
      </c>
      <c r="BD616" s="98">
        <v>0</v>
      </c>
      <c r="BE616" s="98">
        <v>0</v>
      </c>
      <c r="BF616" s="98">
        <v>0.25</v>
      </c>
      <c r="BG616" s="98">
        <v>0.25</v>
      </c>
      <c r="BH616" s="98">
        <v>0</v>
      </c>
      <c r="BI616" s="98" cm="1">
        <f t="array" ref="BI616">SUM(IF('HABILITADOS Y RECHAZADOS LOTE 1'!$AX616:$BH616&lt;&gt;"", 'HABILITADOS Y RECHAZADOS LOTE 1'!$AX616:$BH616, 0))</f>
        <v>22.5</v>
      </c>
      <c r="BJ616" s="98" t="s">
        <v>100</v>
      </c>
      <c r="BK616" s="98" t="s">
        <v>85</v>
      </c>
      <c r="BL616" s="63" t="s">
        <v>85</v>
      </c>
    </row>
    <row r="617" spans="1:64" s="52" customFormat="1" ht="27.6" hidden="1">
      <c r="A617" s="108">
        <v>1615</v>
      </c>
      <c r="B617" s="139" t="s">
        <v>2729</v>
      </c>
      <c r="C617" s="142" t="s">
        <v>2730</v>
      </c>
      <c r="D617" s="133" t="s">
        <v>89</v>
      </c>
      <c r="E617" s="126" t="s">
        <v>2731</v>
      </c>
      <c r="F617" s="136" t="s">
        <v>1176</v>
      </c>
      <c r="G617" s="136" t="s">
        <v>1176</v>
      </c>
      <c r="H617" s="128" t="s">
        <v>91</v>
      </c>
      <c r="I617" s="134" t="s">
        <v>494</v>
      </c>
      <c r="J617" s="133" t="s">
        <v>2731</v>
      </c>
      <c r="K617" s="134" t="s">
        <v>494</v>
      </c>
      <c r="L617" s="64"/>
      <c r="M617" s="64" t="s">
        <v>85</v>
      </c>
      <c r="N617" s="128" t="s">
        <v>91</v>
      </c>
      <c r="O617" s="64" t="s">
        <v>85</v>
      </c>
      <c r="P617" s="129" t="str" cm="1">
        <f t="array" ref="P617">_xlfn.TEXTJOIN(", ", TRUE, IF('HABILITADOS Y RECHAZADOS LOTE 1'!$Q617:$AN617="SI", 'HABILITADOS Y RECHAZADOS LOTE 1'!$Q$2:$AN$2, ""))</f>
        <v>Huevos, Bebidas</v>
      </c>
      <c r="Q617" s="96"/>
      <c r="R617" s="96"/>
      <c r="S617" s="96"/>
      <c r="T617" s="96" t="s">
        <v>2</v>
      </c>
      <c r="U617" s="96"/>
      <c r="V617" s="96"/>
      <c r="W617" s="96"/>
      <c r="X617" s="96"/>
      <c r="Y617" s="96"/>
      <c r="Z617" s="96"/>
      <c r="AA617" s="96"/>
      <c r="AB617" s="96"/>
      <c r="AC617" s="96"/>
      <c r="AD617" s="96"/>
      <c r="AE617" s="96"/>
      <c r="AF617" s="96"/>
      <c r="AG617" s="96"/>
      <c r="AH617" s="96"/>
      <c r="AI617" s="96"/>
      <c r="AJ617" s="96"/>
      <c r="AK617" s="96"/>
      <c r="AL617" s="96"/>
      <c r="AM617" s="96"/>
      <c r="AN617" s="96" t="s">
        <v>2</v>
      </c>
      <c r="AO617" s="96" t="s">
        <v>1</v>
      </c>
      <c r="AP617" s="96" t="s">
        <v>1</v>
      </c>
      <c r="AQ617" s="96" t="s">
        <v>1</v>
      </c>
      <c r="AR617" s="96" t="s">
        <v>1</v>
      </c>
      <c r="AS617" s="96" t="s">
        <v>1</v>
      </c>
      <c r="AT617" s="96" t="s">
        <v>1</v>
      </c>
      <c r="AU617" s="96" t="s">
        <v>2</v>
      </c>
      <c r="AV617" s="96" t="s">
        <v>1</v>
      </c>
      <c r="AW617" s="96" t="s">
        <v>99</v>
      </c>
      <c r="AX617" s="98">
        <v>0</v>
      </c>
      <c r="AY617" s="98">
        <v>6</v>
      </c>
      <c r="AZ617" s="98">
        <v>0</v>
      </c>
      <c r="BA617" s="98">
        <v>0</v>
      </c>
      <c r="BB617" s="98">
        <v>0</v>
      </c>
      <c r="BC617" s="98">
        <v>0</v>
      </c>
      <c r="BD617" s="98">
        <v>0</v>
      </c>
      <c r="BE617" s="98">
        <v>0</v>
      </c>
      <c r="BF617" s="98">
        <v>0</v>
      </c>
      <c r="BG617" s="98">
        <v>0</v>
      </c>
      <c r="BH617" s="98">
        <v>0</v>
      </c>
      <c r="BI617" s="98" cm="1">
        <f t="array" ref="BI617">SUM(IF('HABILITADOS Y RECHAZADOS LOTE 1'!$AX617:$BH617&lt;&gt;"", 'HABILITADOS Y RECHAZADOS LOTE 1'!$AX617:$BH617, 0))</f>
        <v>6</v>
      </c>
      <c r="BJ617" s="98" t="s">
        <v>112</v>
      </c>
      <c r="BK617" s="98" t="s">
        <v>85</v>
      </c>
      <c r="BL617" s="63" t="s">
        <v>85</v>
      </c>
    </row>
    <row r="618" spans="1:64" s="52" customFormat="1" ht="55.2" hidden="1">
      <c r="A618" s="108">
        <v>1616</v>
      </c>
      <c r="B618" s="139" t="s">
        <v>2732</v>
      </c>
      <c r="C618" s="142" t="s">
        <v>2733</v>
      </c>
      <c r="D618" s="133" t="s">
        <v>2734</v>
      </c>
      <c r="E618" s="126" t="s">
        <v>2735</v>
      </c>
      <c r="F618" s="136" t="s">
        <v>1176</v>
      </c>
      <c r="G618" s="136" t="s">
        <v>77</v>
      </c>
      <c r="H618" s="128" t="s">
        <v>79</v>
      </c>
      <c r="I618" s="134" t="s">
        <v>209</v>
      </c>
      <c r="J618" s="140" t="s">
        <v>2735</v>
      </c>
      <c r="K618" s="134" t="s">
        <v>2736</v>
      </c>
      <c r="L618" s="64" t="s">
        <v>1</v>
      </c>
      <c r="M618" s="64" t="s">
        <v>2</v>
      </c>
      <c r="N618" s="130" t="s">
        <v>91</v>
      </c>
      <c r="O618" s="64" t="s">
        <v>85</v>
      </c>
      <c r="P618" s="129" t="str" cm="1">
        <f t="array" ref="P618">_xlfn.TEXTJOIN(", ", TRUE, IF('HABILITADOS Y RECHAZADOS LOTE 1'!$Q618:$AN618="SI", 'HABILITADOS Y RECHAZADOS LOTE 1'!$Q$2:$AN$2, ""))</f>
        <v>Carnes Frescas (Refrigeradas o Congeladas), Derivados cárnicos, Cereales y derivados, Alimentos manufacturados, Especias y derivados, Sector defensa, Amasijos, Productos azucarados, Bebidas</v>
      </c>
      <c r="Q618" s="96" t="s">
        <v>1</v>
      </c>
      <c r="R618" s="96" t="s">
        <v>2</v>
      </c>
      <c r="S618" s="96" t="s">
        <v>2</v>
      </c>
      <c r="T618" s="96" t="s">
        <v>1</v>
      </c>
      <c r="U618" s="96" t="s">
        <v>2</v>
      </c>
      <c r="V618" s="96" t="s">
        <v>2</v>
      </c>
      <c r="W618" s="96" t="s">
        <v>1</v>
      </c>
      <c r="X618" s="96" t="s">
        <v>1</v>
      </c>
      <c r="Y618" s="96" t="s">
        <v>2</v>
      </c>
      <c r="Z618" s="96" t="s">
        <v>2</v>
      </c>
      <c r="AA618" s="96" t="s">
        <v>1</v>
      </c>
      <c r="AB618" s="96" t="s">
        <v>1</v>
      </c>
      <c r="AC618" s="96" t="s">
        <v>2</v>
      </c>
      <c r="AD618" s="96" t="s">
        <v>1</v>
      </c>
      <c r="AE618" s="96" t="s">
        <v>1</v>
      </c>
      <c r="AF618" s="96" t="s">
        <v>1</v>
      </c>
      <c r="AG618" s="96" t="s">
        <v>1</v>
      </c>
      <c r="AH618" s="96" t="s">
        <v>1</v>
      </c>
      <c r="AI618" s="96" t="s">
        <v>1</v>
      </c>
      <c r="AJ618" s="96" t="s">
        <v>1</v>
      </c>
      <c r="AK618" s="96" t="s">
        <v>1</v>
      </c>
      <c r="AL618" s="96" t="s">
        <v>2</v>
      </c>
      <c r="AM618" s="96" t="s">
        <v>1</v>
      </c>
      <c r="AN618" s="96" t="s">
        <v>2</v>
      </c>
      <c r="AO618" s="96" t="s">
        <v>2</v>
      </c>
      <c r="AP618" s="96" t="s">
        <v>1</v>
      </c>
      <c r="AQ618" s="96" t="s">
        <v>1</v>
      </c>
      <c r="AR618" s="96" t="s">
        <v>1</v>
      </c>
      <c r="AS618" s="96" t="s">
        <v>1</v>
      </c>
      <c r="AT618" s="96" t="s">
        <v>2</v>
      </c>
      <c r="AU618" s="96" t="s">
        <v>1</v>
      </c>
      <c r="AV618" s="96" t="s">
        <v>1</v>
      </c>
      <c r="AW618" s="96" t="s">
        <v>99</v>
      </c>
      <c r="AX618" s="98">
        <v>0</v>
      </c>
      <c r="AY618" s="98">
        <v>0</v>
      </c>
      <c r="AZ618" s="98">
        <v>0</v>
      </c>
      <c r="BA618" s="98">
        <v>0</v>
      </c>
      <c r="BB618" s="98">
        <v>0</v>
      </c>
      <c r="BC618" s="98">
        <v>0</v>
      </c>
      <c r="BD618" s="98">
        <v>0</v>
      </c>
      <c r="BE618" s="98">
        <v>0</v>
      </c>
      <c r="BF618" s="98">
        <v>0.25</v>
      </c>
      <c r="BG618" s="98">
        <v>0</v>
      </c>
      <c r="BH618" s="98">
        <v>0</v>
      </c>
      <c r="BI618" s="98" cm="1">
        <f t="array" ref="BI618">SUM(IF('HABILITADOS Y RECHAZADOS LOTE 1'!$AX618:$BH618&lt;&gt;"", 'HABILITADOS Y RECHAZADOS LOTE 1'!$AX618:$BH618, 0))</f>
        <v>0.25</v>
      </c>
      <c r="BJ618" s="98" t="s">
        <v>2737</v>
      </c>
      <c r="BK618" s="98" t="s">
        <v>85</v>
      </c>
      <c r="BL618" s="63" t="s">
        <v>85</v>
      </c>
    </row>
    <row r="619" spans="1:64" s="52" customFormat="1" ht="27.6" hidden="1">
      <c r="A619" s="108">
        <v>1617</v>
      </c>
      <c r="B619" s="139" t="s">
        <v>2738</v>
      </c>
      <c r="C619" s="142" t="s">
        <v>2739</v>
      </c>
      <c r="D619" s="133" t="s">
        <v>75</v>
      </c>
      <c r="E619" s="126" t="s">
        <v>2740</v>
      </c>
      <c r="F619" s="136" t="s">
        <v>1176</v>
      </c>
      <c r="G619" s="136" t="s">
        <v>1176</v>
      </c>
      <c r="H619" s="128" t="s">
        <v>91</v>
      </c>
      <c r="I619" s="134" t="s">
        <v>494</v>
      </c>
      <c r="J619" s="133" t="s">
        <v>2740</v>
      </c>
      <c r="K619" s="134" t="s">
        <v>494</v>
      </c>
      <c r="L619" s="64"/>
      <c r="M619" s="64" t="s">
        <v>85</v>
      </c>
      <c r="N619" s="128" t="s">
        <v>91</v>
      </c>
      <c r="O619" s="64" t="s">
        <v>85</v>
      </c>
      <c r="P619" s="129" t="str" cm="1">
        <f t="array" ref="P619">_xlfn.TEXTJOIN(", ", TRUE, IF('HABILITADOS Y RECHAZADOS LOTE 1'!$Q619:$AN619="SI", 'HABILITADOS Y RECHAZADOS LOTE 1'!$Q$2:$AN$2, ""))</f>
        <v>Huevos, Frutas frescas, Verduras, hortalizas y derivados</v>
      </c>
      <c r="Q619" s="96"/>
      <c r="R619" s="96"/>
      <c r="S619" s="96"/>
      <c r="T619" s="96" t="s">
        <v>2</v>
      </c>
      <c r="U619" s="96"/>
      <c r="V619" s="96"/>
      <c r="W619" s="96"/>
      <c r="X619" s="96"/>
      <c r="Y619" s="96"/>
      <c r="Z619" s="96"/>
      <c r="AA619" s="96" t="s">
        <v>2</v>
      </c>
      <c r="AB619" s="96"/>
      <c r="AC619" s="96"/>
      <c r="AD619" s="96"/>
      <c r="AE619" s="96"/>
      <c r="AF619" s="96"/>
      <c r="AG619" s="96"/>
      <c r="AH619" s="96"/>
      <c r="AI619" s="96"/>
      <c r="AJ619" s="96"/>
      <c r="AK619" s="96"/>
      <c r="AL619" s="96"/>
      <c r="AM619" s="96" t="s">
        <v>2</v>
      </c>
      <c r="AN619" s="96"/>
      <c r="AO619" s="96" t="s">
        <v>1</v>
      </c>
      <c r="AP619" s="96" t="s">
        <v>1</v>
      </c>
      <c r="AQ619" s="96" t="s">
        <v>1</v>
      </c>
      <c r="AR619" s="96" t="s">
        <v>1</v>
      </c>
      <c r="AS619" s="96" t="s">
        <v>1</v>
      </c>
      <c r="AT619" s="96" t="s">
        <v>1</v>
      </c>
      <c r="AU619" s="96" t="s">
        <v>2</v>
      </c>
      <c r="AV619" s="96" t="s">
        <v>2</v>
      </c>
      <c r="AW619" s="96" t="s">
        <v>92</v>
      </c>
      <c r="AX619" s="98">
        <v>6</v>
      </c>
      <c r="AY619" s="98">
        <v>6</v>
      </c>
      <c r="AZ619" s="98">
        <v>0</v>
      </c>
      <c r="BA619" s="98">
        <v>0</v>
      </c>
      <c r="BB619" s="98">
        <v>0</v>
      </c>
      <c r="BC619" s="98">
        <v>0</v>
      </c>
      <c r="BD619" s="98">
        <v>0</v>
      </c>
      <c r="BE619" s="98">
        <v>0</v>
      </c>
      <c r="BF619" s="98">
        <v>0</v>
      </c>
      <c r="BG619" s="98">
        <v>0</v>
      </c>
      <c r="BH619" s="98">
        <v>10</v>
      </c>
      <c r="BI619" s="98" cm="1">
        <f t="array" ref="BI619">SUM(IF('HABILITADOS Y RECHAZADOS LOTE 1'!$AX619:$BH619&lt;&gt;"", 'HABILITADOS Y RECHAZADOS LOTE 1'!$AX619:$BH619, 0))</f>
        <v>22</v>
      </c>
      <c r="BJ619" s="98" t="s">
        <v>535</v>
      </c>
      <c r="BK619" s="98" t="s">
        <v>85</v>
      </c>
      <c r="BL619" s="63" t="s">
        <v>85</v>
      </c>
    </row>
    <row r="620" spans="1:64" s="52" customFormat="1" ht="82.8" hidden="1">
      <c r="A620" s="108">
        <v>1618</v>
      </c>
      <c r="B620" s="139" t="s">
        <v>2741</v>
      </c>
      <c r="C620" s="142" t="s">
        <v>2742</v>
      </c>
      <c r="D620" s="133" t="s">
        <v>2743</v>
      </c>
      <c r="E620" s="126" t="s">
        <v>2744</v>
      </c>
      <c r="F620" s="136" t="s">
        <v>77</v>
      </c>
      <c r="G620" s="136" t="s">
        <v>77</v>
      </c>
      <c r="H620" s="128" t="s">
        <v>79</v>
      </c>
      <c r="I620" s="134" t="s">
        <v>2745</v>
      </c>
      <c r="J620" s="140" t="s">
        <v>2744</v>
      </c>
      <c r="K620" s="134" t="s">
        <v>2746</v>
      </c>
      <c r="L620" s="64" t="s">
        <v>1</v>
      </c>
      <c r="M620" s="64" t="s">
        <v>2</v>
      </c>
      <c r="N620" s="130" t="s">
        <v>91</v>
      </c>
      <c r="O620" s="64" t="s">
        <v>85</v>
      </c>
      <c r="P620" s="129" t="str" cm="1">
        <f t="array" ref="P620">_xlfn.TEXTJOIN(", ", TRUE, IF('HABILITADOS Y RECHAZADOS LOTE 1'!$Q620:$AN620="SI", 'HABILITADOS Y RECHAZADOS LOTE 1'!$Q$2:$AN$2, ""))</f>
        <v>Frutas frescas, Verduras, hortalizas y derivados</v>
      </c>
      <c r="Q620" s="96" t="s">
        <v>1</v>
      </c>
      <c r="R620" s="96" t="s">
        <v>1</v>
      </c>
      <c r="S620" s="96" t="s">
        <v>1</v>
      </c>
      <c r="T620" s="96" t="s">
        <v>1</v>
      </c>
      <c r="U620" s="96" t="s">
        <v>1</v>
      </c>
      <c r="V620" s="96" t="s">
        <v>1</v>
      </c>
      <c r="W620" s="96" t="s">
        <v>1</v>
      </c>
      <c r="X620" s="96" t="s">
        <v>1</v>
      </c>
      <c r="Y620" s="96" t="s">
        <v>1</v>
      </c>
      <c r="Z620" s="96" t="s">
        <v>1</v>
      </c>
      <c r="AA620" s="96" t="s">
        <v>2</v>
      </c>
      <c r="AB620" s="96" t="s">
        <v>1</v>
      </c>
      <c r="AC620" s="96" t="s">
        <v>1</v>
      </c>
      <c r="AD620" s="96" t="s">
        <v>1</v>
      </c>
      <c r="AE620" s="96" t="s">
        <v>1</v>
      </c>
      <c r="AF620" s="96" t="s">
        <v>1</v>
      </c>
      <c r="AG620" s="96" t="s">
        <v>1</v>
      </c>
      <c r="AH620" s="96" t="s">
        <v>1</v>
      </c>
      <c r="AI620" s="96" t="s">
        <v>1</v>
      </c>
      <c r="AJ620" s="96" t="s">
        <v>1</v>
      </c>
      <c r="AK620" s="96" t="s">
        <v>1</v>
      </c>
      <c r="AL620" s="96" t="s">
        <v>1</v>
      </c>
      <c r="AM620" s="96" t="s">
        <v>2</v>
      </c>
      <c r="AN620" s="96" t="s">
        <v>1</v>
      </c>
      <c r="AO620" s="96" t="s">
        <v>2</v>
      </c>
      <c r="AP620" s="96" t="s">
        <v>1</v>
      </c>
      <c r="AQ620" s="96" t="s">
        <v>1</v>
      </c>
      <c r="AR620" s="96" t="s">
        <v>1</v>
      </c>
      <c r="AS620" s="96" t="s">
        <v>1</v>
      </c>
      <c r="AT620" s="96" t="s">
        <v>1</v>
      </c>
      <c r="AU620" s="96" t="s">
        <v>1</v>
      </c>
      <c r="AV620" s="96" t="s">
        <v>1</v>
      </c>
      <c r="AW620" s="96" t="s">
        <v>99</v>
      </c>
      <c r="AX620" s="98">
        <v>10</v>
      </c>
      <c r="AY620" s="98">
        <v>0</v>
      </c>
      <c r="AZ620" s="98">
        <v>0</v>
      </c>
      <c r="BA620" s="98">
        <v>0</v>
      </c>
      <c r="BB620" s="98">
        <v>0</v>
      </c>
      <c r="BC620" s="98">
        <v>0</v>
      </c>
      <c r="BD620" s="98">
        <v>0</v>
      </c>
      <c r="BE620" s="98">
        <v>0</v>
      </c>
      <c r="BF620" s="98">
        <v>0.25</v>
      </c>
      <c r="BG620" s="98">
        <v>0.25</v>
      </c>
      <c r="BH620" s="98">
        <v>0</v>
      </c>
      <c r="BI620" s="98" cm="1">
        <f t="array" ref="BI620">SUM(IF('HABILITADOS Y RECHAZADOS LOTE 1'!$AX620:$BH620&lt;&gt;"", 'HABILITADOS Y RECHAZADOS LOTE 1'!$AX620:$BH620, 0))</f>
        <v>10.5</v>
      </c>
      <c r="BJ620" s="98" t="s">
        <v>2737</v>
      </c>
      <c r="BK620" s="98" t="s">
        <v>85</v>
      </c>
      <c r="BL620" s="63" t="s">
        <v>85</v>
      </c>
    </row>
    <row r="621" spans="1:64" s="52" customFormat="1" ht="41.4" hidden="1">
      <c r="A621" s="108">
        <v>1619</v>
      </c>
      <c r="B621" s="139" t="s">
        <v>2747</v>
      </c>
      <c r="C621" s="142" t="s">
        <v>2748</v>
      </c>
      <c r="D621" s="133" t="s">
        <v>2749</v>
      </c>
      <c r="E621" s="126" t="s">
        <v>2750</v>
      </c>
      <c r="F621" s="136" t="s">
        <v>77</v>
      </c>
      <c r="G621" s="136" t="s">
        <v>1176</v>
      </c>
      <c r="H621" s="128" t="s">
        <v>79</v>
      </c>
      <c r="I621" s="134" t="s">
        <v>1192</v>
      </c>
      <c r="J621" s="140" t="s">
        <v>2750</v>
      </c>
      <c r="K621" s="134" t="s">
        <v>2751</v>
      </c>
      <c r="L621" s="64" t="s">
        <v>1</v>
      </c>
      <c r="M621" s="64" t="s">
        <v>2</v>
      </c>
      <c r="N621" s="130" t="s">
        <v>91</v>
      </c>
      <c r="O621" s="64" t="s">
        <v>85</v>
      </c>
      <c r="P621" s="129" t="str" cm="1">
        <f t="array" ref="P621">_xlfn.TEXTJOIN(", ", TRUE, IF('HABILITADOS Y RECHAZADOS LOTE 1'!$Q621:$AN621="SI", 'HABILITADOS Y RECHAZADOS LOTE 1'!$Q$2:$AN$2, ""))</f>
        <v>Lácteos no fermentados, Lácteos fermentados, Quesos</v>
      </c>
      <c r="Q621" s="96" t="s">
        <v>1</v>
      </c>
      <c r="R621" s="96" t="s">
        <v>1</v>
      </c>
      <c r="S621" s="96" t="s">
        <v>1</v>
      </c>
      <c r="T621" s="96" t="s">
        <v>1</v>
      </c>
      <c r="U621" s="96" t="s">
        <v>1</v>
      </c>
      <c r="V621" s="96" t="s">
        <v>1</v>
      </c>
      <c r="W621" s="96" t="s">
        <v>1</v>
      </c>
      <c r="X621" s="96" t="s">
        <v>1</v>
      </c>
      <c r="Y621" s="96" t="s">
        <v>1</v>
      </c>
      <c r="Z621" s="96" t="s">
        <v>1</v>
      </c>
      <c r="AA621" s="96" t="s">
        <v>1</v>
      </c>
      <c r="AB621" s="96" t="s">
        <v>1</v>
      </c>
      <c r="AC621" s="96" t="s">
        <v>1</v>
      </c>
      <c r="AD621" s="96" t="s">
        <v>1</v>
      </c>
      <c r="AE621" s="96" t="s">
        <v>1</v>
      </c>
      <c r="AF621" s="96" t="s">
        <v>1</v>
      </c>
      <c r="AG621" s="96" t="s">
        <v>2</v>
      </c>
      <c r="AH621" s="96" t="s">
        <v>2</v>
      </c>
      <c r="AI621" s="96" t="s">
        <v>2</v>
      </c>
      <c r="AJ621" s="96" t="s">
        <v>1</v>
      </c>
      <c r="AK621" s="96" t="s">
        <v>1</v>
      </c>
      <c r="AL621" s="96" t="s">
        <v>1</v>
      </c>
      <c r="AM621" s="96" t="s">
        <v>1</v>
      </c>
      <c r="AN621" s="96" t="s">
        <v>1</v>
      </c>
      <c r="AO621" s="96" t="s">
        <v>2</v>
      </c>
      <c r="AP621" s="96" t="s">
        <v>1</v>
      </c>
      <c r="AQ621" s="96" t="s">
        <v>1</v>
      </c>
      <c r="AR621" s="96" t="s">
        <v>1</v>
      </c>
      <c r="AS621" s="96" t="s">
        <v>1</v>
      </c>
      <c r="AT621" s="96" t="s">
        <v>2</v>
      </c>
      <c r="AU621" s="96" t="s">
        <v>2</v>
      </c>
      <c r="AV621" s="96" t="s">
        <v>1</v>
      </c>
      <c r="AW621" s="96" t="s">
        <v>92</v>
      </c>
      <c r="AX621" s="98">
        <v>0</v>
      </c>
      <c r="AY621" s="98">
        <v>0</v>
      </c>
      <c r="AZ621" s="98">
        <v>0</v>
      </c>
      <c r="BA621" s="98">
        <v>0</v>
      </c>
      <c r="BB621" s="98">
        <v>0</v>
      </c>
      <c r="BC621" s="98">
        <v>10</v>
      </c>
      <c r="BD621" s="98">
        <v>10</v>
      </c>
      <c r="BE621" s="98">
        <v>0</v>
      </c>
      <c r="BF621" s="98">
        <v>0.25</v>
      </c>
      <c r="BG621" s="98">
        <v>0.25</v>
      </c>
      <c r="BH621" s="98">
        <v>0</v>
      </c>
      <c r="BI621" s="98" cm="1">
        <f t="array" ref="BI621">SUM(IF('HABILITADOS Y RECHAZADOS LOTE 1'!$AX621:$BH621&lt;&gt;"", 'HABILITADOS Y RECHAZADOS LOTE 1'!$AX621:$BH621, 0))</f>
        <v>20.5</v>
      </c>
      <c r="BJ621" s="98" t="s">
        <v>2737</v>
      </c>
      <c r="BK621" s="98" t="s">
        <v>85</v>
      </c>
      <c r="BL621" s="63" t="s">
        <v>85</v>
      </c>
    </row>
    <row r="622" spans="1:64" s="52" customFormat="1" ht="69" hidden="1">
      <c r="A622" s="93">
        <v>1620</v>
      </c>
      <c r="B622" s="139" t="s">
        <v>1195</v>
      </c>
      <c r="C622" s="142" t="s">
        <v>2752</v>
      </c>
      <c r="D622" s="127" t="s">
        <v>89</v>
      </c>
      <c r="E622" s="142" t="s">
        <v>2753</v>
      </c>
      <c r="F622" s="127"/>
      <c r="G622" s="127"/>
      <c r="H622" s="144" t="s">
        <v>83</v>
      </c>
      <c r="I622" s="134" t="s">
        <v>1182</v>
      </c>
      <c r="J622" s="133" t="s">
        <v>2753</v>
      </c>
      <c r="K622" s="143"/>
      <c r="L622" s="64"/>
      <c r="M622" s="64" t="s">
        <v>85</v>
      </c>
      <c r="N622" s="144" t="s">
        <v>83</v>
      </c>
      <c r="O622" s="134" t="s">
        <v>1182</v>
      </c>
      <c r="P622" s="64" t="s">
        <v>85</v>
      </c>
      <c r="Q622" s="96" t="s">
        <v>1</v>
      </c>
      <c r="R622" s="96" t="s">
        <v>1</v>
      </c>
      <c r="S622" s="96" t="s">
        <v>1</v>
      </c>
      <c r="T622" s="96" t="s">
        <v>1</v>
      </c>
      <c r="U622" s="96" t="s">
        <v>1</v>
      </c>
      <c r="V622" s="96" t="s">
        <v>1</v>
      </c>
      <c r="W622" s="96" t="s">
        <v>1</v>
      </c>
      <c r="X622" s="96" t="s">
        <v>1</v>
      </c>
      <c r="Y622" s="96" t="s">
        <v>1</v>
      </c>
      <c r="Z622" s="96" t="s">
        <v>1</v>
      </c>
      <c r="AA622" s="96" t="s">
        <v>1</v>
      </c>
      <c r="AB622" s="96" t="s">
        <v>1</v>
      </c>
      <c r="AC622" s="96" t="s">
        <v>1</v>
      </c>
      <c r="AD622" s="96" t="s">
        <v>1</v>
      </c>
      <c r="AE622" s="96" t="s">
        <v>1</v>
      </c>
      <c r="AF622" s="96" t="s">
        <v>1</v>
      </c>
      <c r="AG622" s="96" t="s">
        <v>1</v>
      </c>
      <c r="AH622" s="96" t="s">
        <v>1</v>
      </c>
      <c r="AI622" s="96" t="s">
        <v>1</v>
      </c>
      <c r="AJ622" s="96" t="s">
        <v>1</v>
      </c>
      <c r="AK622" s="96" t="s">
        <v>1</v>
      </c>
      <c r="AL622" s="96" t="s">
        <v>1</v>
      </c>
      <c r="AM622" s="96" t="s">
        <v>1</v>
      </c>
      <c r="AN622" s="96" t="s">
        <v>1</v>
      </c>
      <c r="AO622" s="96"/>
      <c r="AP622" s="96"/>
      <c r="AQ622" s="96"/>
      <c r="AR622" s="96"/>
      <c r="AS622" s="96"/>
      <c r="AT622" s="96"/>
      <c r="AU622" s="96"/>
      <c r="AV622" s="96"/>
      <c r="AW622" s="96" t="s">
        <v>650</v>
      </c>
      <c r="AX622" s="98"/>
      <c r="AY622" s="98"/>
      <c r="AZ622" s="98"/>
      <c r="BA622" s="98"/>
      <c r="BB622" s="98"/>
      <c r="BC622" s="98"/>
      <c r="BD622" s="98"/>
      <c r="BE622" s="98"/>
      <c r="BF622" s="98"/>
      <c r="BG622" s="98"/>
      <c r="BH622" s="98"/>
      <c r="BI622" s="98" cm="1">
        <f t="array" ref="BI622">SUM(IF('HABILITADOS Y RECHAZADOS LOTE 1'!$AX622:$BH622&lt;&gt;"", 'HABILITADOS Y RECHAZADOS LOTE 1'!$AX622:$BH622, 0))</f>
        <v>0</v>
      </c>
      <c r="BJ622" s="98" t="s">
        <v>784</v>
      </c>
      <c r="BK622" s="98" t="s">
        <v>85</v>
      </c>
      <c r="BL622" s="63" t="s">
        <v>85</v>
      </c>
    </row>
    <row r="623" spans="1:64" s="52" customFormat="1" ht="41.4" hidden="1">
      <c r="A623" s="108">
        <v>1621</v>
      </c>
      <c r="B623" s="139" t="s">
        <v>2754</v>
      </c>
      <c r="C623" s="142" t="s">
        <v>2755</v>
      </c>
      <c r="D623" s="133" t="s">
        <v>2749</v>
      </c>
      <c r="E623" s="126" t="s">
        <v>2756</v>
      </c>
      <c r="F623" s="136" t="s">
        <v>77</v>
      </c>
      <c r="G623" s="136" t="s">
        <v>1176</v>
      </c>
      <c r="H623" s="128" t="s">
        <v>79</v>
      </c>
      <c r="I623" s="134" t="s">
        <v>1192</v>
      </c>
      <c r="J623" s="140" t="s">
        <v>2756</v>
      </c>
      <c r="K623" s="134" t="s">
        <v>1193</v>
      </c>
      <c r="L623" s="64" t="s">
        <v>1</v>
      </c>
      <c r="M623" s="64" t="s">
        <v>2</v>
      </c>
      <c r="N623" s="130" t="s">
        <v>91</v>
      </c>
      <c r="O623" s="64" t="s">
        <v>85</v>
      </c>
      <c r="P623" s="129" t="str" cm="1">
        <f t="array" ref="P623">_xlfn.TEXTJOIN(", ", TRUE, IF('HABILITADOS Y RECHAZADOS LOTE 1'!$Q623:$AN623="SI", 'HABILITADOS Y RECHAZADOS LOTE 1'!$Q$2:$AN$2, ""))</f>
        <v>Huevos</v>
      </c>
      <c r="Q623" s="96" t="s">
        <v>1</v>
      </c>
      <c r="R623" s="96" t="s">
        <v>1</v>
      </c>
      <c r="S623" s="96" t="s">
        <v>1</v>
      </c>
      <c r="T623" s="96" t="s">
        <v>2</v>
      </c>
      <c r="U623" s="96" t="s">
        <v>1</v>
      </c>
      <c r="V623" s="96" t="s">
        <v>1</v>
      </c>
      <c r="W623" s="96" t="s">
        <v>1</v>
      </c>
      <c r="X623" s="96" t="s">
        <v>1</v>
      </c>
      <c r="Y623" s="96" t="s">
        <v>1</v>
      </c>
      <c r="Z623" s="96" t="s">
        <v>1</v>
      </c>
      <c r="AA623" s="96" t="s">
        <v>1</v>
      </c>
      <c r="AB623" s="96" t="s">
        <v>1</v>
      </c>
      <c r="AC623" s="96" t="s">
        <v>1</v>
      </c>
      <c r="AD623" s="96" t="s">
        <v>1</v>
      </c>
      <c r="AE623" s="96" t="s">
        <v>1</v>
      </c>
      <c r="AF623" s="96" t="s">
        <v>1</v>
      </c>
      <c r="AG623" s="96" t="s">
        <v>1</v>
      </c>
      <c r="AH623" s="96" t="s">
        <v>1</v>
      </c>
      <c r="AI623" s="96" t="s">
        <v>1</v>
      </c>
      <c r="AJ623" s="96" t="s">
        <v>1</v>
      </c>
      <c r="AK623" s="96" t="s">
        <v>1</v>
      </c>
      <c r="AL623" s="96" t="s">
        <v>1</v>
      </c>
      <c r="AM623" s="96" t="s">
        <v>1</v>
      </c>
      <c r="AN623" s="96" t="s">
        <v>1</v>
      </c>
      <c r="AO623" s="96" t="s">
        <v>2</v>
      </c>
      <c r="AP623" s="96" t="s">
        <v>1</v>
      </c>
      <c r="AQ623" s="96" t="s">
        <v>1</v>
      </c>
      <c r="AR623" s="96" t="s">
        <v>1</v>
      </c>
      <c r="AS623" s="96" t="s">
        <v>1</v>
      </c>
      <c r="AT623" s="96" t="s">
        <v>1</v>
      </c>
      <c r="AU623" s="96" t="s">
        <v>1</v>
      </c>
      <c r="AV623" s="96" t="s">
        <v>1</v>
      </c>
      <c r="AW623" s="96" t="s">
        <v>92</v>
      </c>
      <c r="AX623" s="98">
        <v>0</v>
      </c>
      <c r="AY623" s="98">
        <v>0</v>
      </c>
      <c r="AZ623" s="98">
        <v>0</v>
      </c>
      <c r="BA623" s="98">
        <v>0</v>
      </c>
      <c r="BB623" s="98">
        <v>0</v>
      </c>
      <c r="BC623" s="98">
        <v>0</v>
      </c>
      <c r="BD623" s="98">
        <v>0</v>
      </c>
      <c r="BE623" s="98">
        <v>0</v>
      </c>
      <c r="BF623" s="98">
        <v>0.25</v>
      </c>
      <c r="BG623" s="98">
        <v>0</v>
      </c>
      <c r="BH623" s="98">
        <v>0</v>
      </c>
      <c r="BI623" s="98" cm="1">
        <f t="array" ref="BI623">SUM(IF('HABILITADOS Y RECHAZADOS LOTE 1'!$AX623:$BH623&lt;&gt;"", 'HABILITADOS Y RECHAZADOS LOTE 1'!$AX623:$BH623, 0))</f>
        <v>0.25</v>
      </c>
      <c r="BJ623" s="98" t="s">
        <v>2737</v>
      </c>
      <c r="BK623" s="98" t="s">
        <v>85</v>
      </c>
      <c r="BL623" s="63" t="s">
        <v>85</v>
      </c>
    </row>
    <row r="624" spans="1:64" s="52" customFormat="1" ht="115.5" hidden="1" customHeight="1">
      <c r="A624" s="93">
        <v>1622</v>
      </c>
      <c r="B624" s="143" t="s">
        <v>2757</v>
      </c>
      <c r="C624" s="142" t="s">
        <v>2758</v>
      </c>
      <c r="D624" s="127" t="s">
        <v>89</v>
      </c>
      <c r="E624" s="144" t="s">
        <v>2759</v>
      </c>
      <c r="F624" s="127"/>
      <c r="G624" s="127"/>
      <c r="H624" s="144" t="s">
        <v>83</v>
      </c>
      <c r="I624" s="134" t="s">
        <v>2760</v>
      </c>
      <c r="J624" s="145" t="s">
        <v>2759</v>
      </c>
      <c r="K624" s="143"/>
      <c r="L624" s="64"/>
      <c r="M624" s="64" t="s">
        <v>85</v>
      </c>
      <c r="N624" s="144" t="s">
        <v>83</v>
      </c>
      <c r="O624" s="134" t="s">
        <v>2760</v>
      </c>
      <c r="P624" s="64" t="s">
        <v>85</v>
      </c>
      <c r="Q624" s="96" t="s">
        <v>1</v>
      </c>
      <c r="R624" s="96" t="s">
        <v>1</v>
      </c>
      <c r="S624" s="96" t="s">
        <v>1</v>
      </c>
      <c r="T624" s="96" t="s">
        <v>1</v>
      </c>
      <c r="U624" s="96" t="s">
        <v>1</v>
      </c>
      <c r="V624" s="96" t="s">
        <v>1</v>
      </c>
      <c r="W624" s="96" t="s">
        <v>1</v>
      </c>
      <c r="X624" s="96" t="s">
        <v>1</v>
      </c>
      <c r="Y624" s="96" t="s">
        <v>1</v>
      </c>
      <c r="Z624" s="96" t="s">
        <v>1</v>
      </c>
      <c r="AA624" s="96" t="s">
        <v>1</v>
      </c>
      <c r="AB624" s="96" t="s">
        <v>1</v>
      </c>
      <c r="AC624" s="96" t="s">
        <v>1</v>
      </c>
      <c r="AD624" s="96" t="s">
        <v>1</v>
      </c>
      <c r="AE624" s="96" t="s">
        <v>1</v>
      </c>
      <c r="AF624" s="96" t="s">
        <v>1</v>
      </c>
      <c r="AG624" s="96" t="s">
        <v>1</v>
      </c>
      <c r="AH624" s="96" t="s">
        <v>1</v>
      </c>
      <c r="AI624" s="96" t="s">
        <v>1</v>
      </c>
      <c r="AJ624" s="96" t="s">
        <v>1</v>
      </c>
      <c r="AK624" s="96" t="s">
        <v>1</v>
      </c>
      <c r="AL624" s="96" t="s">
        <v>1</v>
      </c>
      <c r="AM624" s="96" t="s">
        <v>1</v>
      </c>
      <c r="AN624" s="96" t="s">
        <v>1</v>
      </c>
      <c r="AO624" s="96"/>
      <c r="AP624" s="96"/>
      <c r="AQ624" s="96"/>
      <c r="AR624" s="96"/>
      <c r="AS624" s="96"/>
      <c r="AT624" s="96"/>
      <c r="AU624" s="96"/>
      <c r="AV624" s="96"/>
      <c r="AW624" s="96"/>
      <c r="AX624" s="98"/>
      <c r="AY624" s="98"/>
      <c r="AZ624" s="98"/>
      <c r="BA624" s="98"/>
      <c r="BB624" s="98"/>
      <c r="BC624" s="98"/>
      <c r="BD624" s="98"/>
      <c r="BE624" s="98"/>
      <c r="BF624" s="98"/>
      <c r="BG624" s="98"/>
      <c r="BH624" s="98"/>
      <c r="BI624" s="98" cm="1">
        <f t="array" ref="BI624">SUM(IF('HABILITADOS Y RECHAZADOS LOTE 1'!$AX624:$BH624&lt;&gt;"", 'HABILITADOS Y RECHAZADOS LOTE 1'!$AX624:$BH624, 0))</f>
        <v>0</v>
      </c>
      <c r="BJ624" s="98" t="s">
        <v>229</v>
      </c>
      <c r="BK624" s="98" t="s">
        <v>85</v>
      </c>
      <c r="BL624" s="63" t="s">
        <v>85</v>
      </c>
    </row>
    <row r="625" spans="1:64" s="52" customFormat="1" ht="41.4" hidden="1">
      <c r="A625" s="108">
        <v>1623</v>
      </c>
      <c r="B625" s="139" t="s">
        <v>2761</v>
      </c>
      <c r="C625" s="142" t="s">
        <v>2762</v>
      </c>
      <c r="D625" s="133" t="s">
        <v>224</v>
      </c>
      <c r="E625" s="126" t="s">
        <v>2763</v>
      </c>
      <c r="F625" s="136" t="s">
        <v>77</v>
      </c>
      <c r="G625" s="136" t="s">
        <v>1176</v>
      </c>
      <c r="H625" s="128" t="s">
        <v>79</v>
      </c>
      <c r="I625" s="139" t="s">
        <v>467</v>
      </c>
      <c r="J625" s="136" t="s">
        <v>2763</v>
      </c>
      <c r="K625" s="134" t="s">
        <v>2764</v>
      </c>
      <c r="L625" s="64"/>
      <c r="M625" s="64" t="s">
        <v>2</v>
      </c>
      <c r="N625" s="130" t="s">
        <v>91</v>
      </c>
      <c r="O625" s="64" t="s">
        <v>85</v>
      </c>
      <c r="P625" s="129" t="str" cm="1">
        <f t="array" ref="P625">_xlfn.TEXTJOIN(", ", TRUE, IF('HABILITADOS Y RECHAZADOS LOTE 1'!$Q625:$AN625="SI", 'HABILITADOS Y RECHAZADOS LOTE 1'!$Q$2:$AN$2, ""))</f>
        <v>Productos azucarados</v>
      </c>
      <c r="Q625" s="96" t="s">
        <v>1</v>
      </c>
      <c r="R625" s="96" t="s">
        <v>1</v>
      </c>
      <c r="S625" s="96" t="s">
        <v>1</v>
      </c>
      <c r="T625" s="96" t="s">
        <v>1</v>
      </c>
      <c r="U625" s="96" t="s">
        <v>1</v>
      </c>
      <c r="V625" s="96" t="s">
        <v>1</v>
      </c>
      <c r="W625" s="96" t="s">
        <v>1</v>
      </c>
      <c r="X625" s="96" t="s">
        <v>1</v>
      </c>
      <c r="Y625" s="96" t="s">
        <v>1</v>
      </c>
      <c r="Z625" s="96" t="s">
        <v>1</v>
      </c>
      <c r="AA625" s="96" t="s">
        <v>1</v>
      </c>
      <c r="AB625" s="96" t="s">
        <v>1</v>
      </c>
      <c r="AC625" s="96" t="s">
        <v>1</v>
      </c>
      <c r="AD625" s="96" t="s">
        <v>1</v>
      </c>
      <c r="AE625" s="96" t="s">
        <v>1</v>
      </c>
      <c r="AF625" s="96" t="s">
        <v>1</v>
      </c>
      <c r="AG625" s="96" t="s">
        <v>1</v>
      </c>
      <c r="AH625" s="96" t="s">
        <v>1</v>
      </c>
      <c r="AI625" s="96" t="s">
        <v>1</v>
      </c>
      <c r="AJ625" s="96" t="s">
        <v>1</v>
      </c>
      <c r="AK625" s="96" t="s">
        <v>1</v>
      </c>
      <c r="AL625" s="96" t="s">
        <v>2</v>
      </c>
      <c r="AM625" s="96" t="s">
        <v>1</v>
      </c>
      <c r="AN625" s="96" t="s">
        <v>1</v>
      </c>
      <c r="AO625" s="96" t="s">
        <v>1</v>
      </c>
      <c r="AP625" s="96" t="s">
        <v>1</v>
      </c>
      <c r="AQ625" s="96" t="s">
        <v>1</v>
      </c>
      <c r="AR625" s="96" t="s">
        <v>1</v>
      </c>
      <c r="AS625" s="96" t="s">
        <v>1</v>
      </c>
      <c r="AT625" s="96" t="s">
        <v>1</v>
      </c>
      <c r="AU625" s="96" t="s">
        <v>1</v>
      </c>
      <c r="AV625" s="96" t="s">
        <v>1</v>
      </c>
      <c r="AW625" s="96" t="s">
        <v>92</v>
      </c>
      <c r="AX625" s="98">
        <v>6</v>
      </c>
      <c r="AY625" s="98">
        <v>6</v>
      </c>
      <c r="AZ625" s="98">
        <v>0</v>
      </c>
      <c r="BA625" s="98">
        <v>6</v>
      </c>
      <c r="BB625" s="98">
        <v>8</v>
      </c>
      <c r="BC625" s="98">
        <v>10</v>
      </c>
      <c r="BD625" s="98">
        <v>0</v>
      </c>
      <c r="BE625" s="98">
        <v>0</v>
      </c>
      <c r="BF625" s="98">
        <v>0</v>
      </c>
      <c r="BG625" s="98">
        <v>0</v>
      </c>
      <c r="BH625" s="98">
        <v>0</v>
      </c>
      <c r="BI625" s="98" cm="1">
        <f t="array" ref="BI625">SUM(IF('HABILITADOS Y RECHAZADOS LOTE 1'!$AX625:$BH625&lt;&gt;"", 'HABILITADOS Y RECHAZADOS LOTE 1'!$AX625:$BH625, 0))</f>
        <v>36</v>
      </c>
      <c r="BJ625" s="98" t="s">
        <v>244</v>
      </c>
      <c r="BK625" s="98" t="s">
        <v>85</v>
      </c>
      <c r="BL625" s="63" t="s">
        <v>85</v>
      </c>
    </row>
    <row r="626" spans="1:64" ht="69" hidden="1">
      <c r="A626" s="105">
        <v>1624</v>
      </c>
      <c r="B626" s="123" t="s">
        <v>1214</v>
      </c>
      <c r="C626" s="124" t="s">
        <v>2765</v>
      </c>
      <c r="D626" s="132" t="s">
        <v>89</v>
      </c>
      <c r="E626" s="124" t="s">
        <v>2766</v>
      </c>
      <c r="F626" s="127"/>
      <c r="G626" s="127"/>
      <c r="H626" s="144" t="s">
        <v>83</v>
      </c>
      <c r="I626" s="134" t="s">
        <v>1182</v>
      </c>
      <c r="J626" s="146" t="s">
        <v>2767</v>
      </c>
      <c r="K626" s="123"/>
      <c r="L626" s="125"/>
      <c r="M626" s="125" t="s">
        <v>85</v>
      </c>
      <c r="N626" s="144" t="s">
        <v>83</v>
      </c>
      <c r="O626" s="134" t="s">
        <v>1182</v>
      </c>
      <c r="P626" s="125" t="s">
        <v>85</v>
      </c>
      <c r="Q626" s="94" t="s">
        <v>1</v>
      </c>
      <c r="R626" s="94" t="s">
        <v>1</v>
      </c>
      <c r="S626" s="94" t="s">
        <v>1</v>
      </c>
      <c r="T626" s="94" t="s">
        <v>1</v>
      </c>
      <c r="U626" s="94" t="s">
        <v>1</v>
      </c>
      <c r="V626" s="94" t="s">
        <v>1</v>
      </c>
      <c r="W626" s="94" t="s">
        <v>1</v>
      </c>
      <c r="X626" s="94" t="s">
        <v>1</v>
      </c>
      <c r="Y626" s="94" t="s">
        <v>1</v>
      </c>
      <c r="Z626" s="94" t="s">
        <v>1</v>
      </c>
      <c r="AA626" s="94" t="s">
        <v>1</v>
      </c>
      <c r="AB626" s="94" t="s">
        <v>1</v>
      </c>
      <c r="AC626" s="94" t="s">
        <v>1</v>
      </c>
      <c r="AD626" s="94" t="s">
        <v>1</v>
      </c>
      <c r="AE626" s="94" t="s">
        <v>1</v>
      </c>
      <c r="AF626" s="94" t="s">
        <v>1</v>
      </c>
      <c r="AG626" s="94" t="s">
        <v>1</v>
      </c>
      <c r="AH626" s="94" t="s">
        <v>1</v>
      </c>
      <c r="AI626" s="94" t="s">
        <v>1</v>
      </c>
      <c r="AJ626" s="94" t="s">
        <v>1</v>
      </c>
      <c r="AK626" s="94" t="s">
        <v>1</v>
      </c>
      <c r="AL626" s="94" t="s">
        <v>1</v>
      </c>
      <c r="AM626" s="94" t="s">
        <v>1</v>
      </c>
      <c r="AN626" s="94" t="s">
        <v>1</v>
      </c>
      <c r="AO626" s="94"/>
      <c r="AP626" s="94"/>
      <c r="AQ626" s="94"/>
      <c r="AR626" s="94"/>
      <c r="AS626" s="94"/>
      <c r="AT626" s="94"/>
      <c r="AU626" s="94"/>
      <c r="AV626" s="94"/>
      <c r="AW626" s="94" t="s">
        <v>650</v>
      </c>
      <c r="AX626" s="107"/>
      <c r="AY626" s="107"/>
      <c r="AZ626" s="107"/>
      <c r="BA626" s="107"/>
      <c r="BB626" s="107"/>
      <c r="BC626" s="107"/>
      <c r="BD626" s="107"/>
      <c r="BE626" s="107"/>
      <c r="BF626" s="107"/>
      <c r="BG626" s="107"/>
      <c r="BH626" s="107"/>
      <c r="BI626" s="107" cm="1">
        <f t="array" ref="BI626">SUM(IF('HABILITADOS Y RECHAZADOS LOTE 1'!$AX626:$BH626&lt;&gt;"", 'HABILITADOS Y RECHAZADOS LOTE 1'!$AX626:$BH626, 0))</f>
        <v>0</v>
      </c>
      <c r="BJ626" s="107" t="s">
        <v>1699</v>
      </c>
      <c r="BK626" s="107" t="s">
        <v>85</v>
      </c>
      <c r="BL626" s="63" t="s">
        <v>85</v>
      </c>
    </row>
    <row r="627" spans="1:64" s="52" customFormat="1" ht="82.8" hidden="1">
      <c r="A627" s="108">
        <v>1625</v>
      </c>
      <c r="B627" s="139" t="s">
        <v>2768</v>
      </c>
      <c r="C627" s="142" t="s">
        <v>2769</v>
      </c>
      <c r="D627" s="133" t="s">
        <v>75</v>
      </c>
      <c r="E627" s="126" t="s">
        <v>2770</v>
      </c>
      <c r="F627" s="136" t="s">
        <v>77</v>
      </c>
      <c r="G627" s="136" t="s">
        <v>1176</v>
      </c>
      <c r="H627" s="128" t="s">
        <v>79</v>
      </c>
      <c r="I627" s="134" t="s">
        <v>248</v>
      </c>
      <c r="J627" s="133" t="s">
        <v>2770</v>
      </c>
      <c r="K627" s="134" t="s">
        <v>2771</v>
      </c>
      <c r="L627" s="64" t="s">
        <v>1</v>
      </c>
      <c r="M627" s="64" t="s">
        <v>1</v>
      </c>
      <c r="N627" s="130" t="s">
        <v>83</v>
      </c>
      <c r="O627" s="129" t="s">
        <v>2772</v>
      </c>
      <c r="P627" s="64" t="s">
        <v>85</v>
      </c>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c r="AV627" s="96"/>
      <c r="AW627" s="96"/>
      <c r="AX627" s="98"/>
      <c r="AY627" s="98"/>
      <c r="AZ627" s="98"/>
      <c r="BA627" s="98"/>
      <c r="BB627" s="98"/>
      <c r="BC627" s="98"/>
      <c r="BD627" s="98"/>
      <c r="BE627" s="98"/>
      <c r="BF627" s="98"/>
      <c r="BG627" s="98"/>
      <c r="BH627" s="98"/>
      <c r="BI627" s="98" cm="1">
        <f t="array" ref="BI627">SUM(IF('HABILITADOS Y RECHAZADOS LOTE 1'!$AX627:$BH627&lt;&gt;"", 'HABILITADOS Y RECHAZADOS LOTE 1'!$AX627:$BH627, 0))</f>
        <v>0</v>
      </c>
      <c r="BJ627" s="98" t="s">
        <v>784</v>
      </c>
      <c r="BK627" s="98" t="s">
        <v>85</v>
      </c>
      <c r="BL627" s="63" t="s">
        <v>85</v>
      </c>
    </row>
    <row r="628" spans="1:64" s="52" customFormat="1" ht="151.80000000000001" hidden="1">
      <c r="A628" s="93">
        <v>1626</v>
      </c>
      <c r="B628" s="131" t="s">
        <v>2773</v>
      </c>
      <c r="C628" s="124" t="s">
        <v>2774</v>
      </c>
      <c r="D628" s="125"/>
      <c r="E628" s="126" t="s">
        <v>2775</v>
      </c>
      <c r="F628" s="127" t="s">
        <v>77</v>
      </c>
      <c r="G628" s="127" t="s">
        <v>78</v>
      </c>
      <c r="H628" s="128" t="s">
        <v>79</v>
      </c>
      <c r="I628" s="129" t="s">
        <v>2776</v>
      </c>
      <c r="J628" s="64" t="s">
        <v>2775</v>
      </c>
      <c r="K628" s="129" t="s">
        <v>2777</v>
      </c>
      <c r="L628" s="64"/>
      <c r="M628" s="64" t="s">
        <v>2</v>
      </c>
      <c r="N628" s="130" t="s">
        <v>91</v>
      </c>
      <c r="O628" s="64" t="s">
        <v>85</v>
      </c>
      <c r="P628" s="129" t="str" cm="1">
        <f t="array" ref="P628">_xlfn.TEXTJOIN(", ", TRUE, IF('HABILITADOS Y RECHAZADOS LOTE 1'!$Q628:$AN628="SI", 'HABILITADOS Y RECHAZADOS LOTE 1'!$Q$2:$AN$2, ""))</f>
        <v>Alimentos nativos, Verduras, hortalizas y derivados</v>
      </c>
      <c r="Q628" s="96" t="s">
        <v>2</v>
      </c>
      <c r="R628" s="96" t="s">
        <v>1</v>
      </c>
      <c r="S628" s="96" t="s">
        <v>1</v>
      </c>
      <c r="T628" s="96" t="s">
        <v>1</v>
      </c>
      <c r="U628" s="96" t="s">
        <v>1</v>
      </c>
      <c r="V628" s="96" t="s">
        <v>1</v>
      </c>
      <c r="W628" s="96" t="s">
        <v>1</v>
      </c>
      <c r="X628" s="96" t="s">
        <v>1</v>
      </c>
      <c r="Y628" s="96" t="s">
        <v>1</v>
      </c>
      <c r="Z628" s="96" t="s">
        <v>1</v>
      </c>
      <c r="AA628" s="96" t="s">
        <v>1</v>
      </c>
      <c r="AB628" s="96" t="s">
        <v>1</v>
      </c>
      <c r="AC628" s="96" t="s">
        <v>1</v>
      </c>
      <c r="AD628" s="96" t="s">
        <v>1</v>
      </c>
      <c r="AE628" s="96" t="s">
        <v>1</v>
      </c>
      <c r="AF628" s="96" t="s">
        <v>1</v>
      </c>
      <c r="AG628" s="96" t="s">
        <v>1</v>
      </c>
      <c r="AH628" s="96" t="s">
        <v>1</v>
      </c>
      <c r="AI628" s="96" t="s">
        <v>1</v>
      </c>
      <c r="AJ628" s="96" t="s">
        <v>1</v>
      </c>
      <c r="AK628" s="96" t="s">
        <v>1</v>
      </c>
      <c r="AL628" s="96" t="s">
        <v>1</v>
      </c>
      <c r="AM628" s="96" t="s">
        <v>2</v>
      </c>
      <c r="AN628" s="96" t="s">
        <v>1</v>
      </c>
      <c r="AO628" s="96" t="s">
        <v>1</v>
      </c>
      <c r="AP628" s="96" t="s">
        <v>1</v>
      </c>
      <c r="AQ628" s="96" t="s">
        <v>1</v>
      </c>
      <c r="AR628" s="96" t="s">
        <v>1</v>
      </c>
      <c r="AS628" s="96" t="s">
        <v>1</v>
      </c>
      <c r="AT628" s="96" t="s">
        <v>1</v>
      </c>
      <c r="AU628" s="96" t="s">
        <v>1</v>
      </c>
      <c r="AV628" s="96" t="s">
        <v>1</v>
      </c>
      <c r="AW628" s="96" t="s">
        <v>92</v>
      </c>
      <c r="AX628" s="98">
        <v>0</v>
      </c>
      <c r="AY628" s="98">
        <v>6</v>
      </c>
      <c r="AZ628" s="98">
        <v>0</v>
      </c>
      <c r="BA628" s="98">
        <v>0</v>
      </c>
      <c r="BB628" s="98">
        <v>0</v>
      </c>
      <c r="BC628" s="98">
        <v>10</v>
      </c>
      <c r="BD628" s="98">
        <v>0</v>
      </c>
      <c r="BE628" s="98">
        <v>0</v>
      </c>
      <c r="BF628" s="98">
        <v>0</v>
      </c>
      <c r="BG628" s="98">
        <v>0.25</v>
      </c>
      <c r="BH628" s="98">
        <v>0</v>
      </c>
      <c r="BI628" s="98" cm="1">
        <f t="array" ref="BI628">SUM(IF('HABILITADOS Y RECHAZADOS LOTE 1'!$AX628:$BH628&lt;&gt;"", 'HABILITADOS Y RECHAZADOS LOTE 1'!$AX628:$BH628, 0))</f>
        <v>16.25</v>
      </c>
      <c r="BJ628" s="98" t="s">
        <v>878</v>
      </c>
      <c r="BK628" s="98" t="s">
        <v>85</v>
      </c>
      <c r="BL628" s="63" t="s">
        <v>85</v>
      </c>
    </row>
    <row r="629" spans="1:64" s="52" customFormat="1" ht="193.2" hidden="1">
      <c r="A629" s="93">
        <v>1627</v>
      </c>
      <c r="B629" s="143" t="s">
        <v>2778</v>
      </c>
      <c r="C629" s="124" t="s">
        <v>2779</v>
      </c>
      <c r="D629" s="125" t="s">
        <v>75</v>
      </c>
      <c r="E629" s="126" t="s">
        <v>2780</v>
      </c>
      <c r="F629" s="127" t="s">
        <v>77</v>
      </c>
      <c r="G629" s="127" t="s">
        <v>77</v>
      </c>
      <c r="H629" s="128" t="s">
        <v>79</v>
      </c>
      <c r="I629" s="129" t="s">
        <v>2566</v>
      </c>
      <c r="J629" s="64" t="s">
        <v>2781</v>
      </c>
      <c r="K629" s="129" t="s">
        <v>2782</v>
      </c>
      <c r="L629" s="64" t="s">
        <v>1</v>
      </c>
      <c r="M629" s="64" t="s">
        <v>2</v>
      </c>
      <c r="N629" s="130" t="s">
        <v>91</v>
      </c>
      <c r="O629" s="64" t="s">
        <v>85</v>
      </c>
      <c r="P629" s="129" t="str" cm="1">
        <f t="array" ref="P629">_xlfn.TEXTJOIN(", ", TRUE, IF('HABILITADOS Y RECHAZADOS LOTE 1'!$Q629:$AN629="SI", 'HABILITADOS Y RECHAZADOS LOTE 1'!$Q$2:$AN$2, ""))</f>
        <v>Huevos</v>
      </c>
      <c r="Q629" s="96" t="s">
        <v>1</v>
      </c>
      <c r="R629" s="96" t="s">
        <v>1</v>
      </c>
      <c r="S629" s="96" t="s">
        <v>1</v>
      </c>
      <c r="T629" s="96" t="s">
        <v>2</v>
      </c>
      <c r="U629" s="96" t="s">
        <v>1</v>
      </c>
      <c r="V629" s="96" t="s">
        <v>1</v>
      </c>
      <c r="W629" s="96" t="s">
        <v>1</v>
      </c>
      <c r="X629" s="96" t="s">
        <v>1</v>
      </c>
      <c r="Y629" s="96" t="s">
        <v>1</v>
      </c>
      <c r="Z629" s="96" t="s">
        <v>1</v>
      </c>
      <c r="AA629" s="96" t="s">
        <v>1</v>
      </c>
      <c r="AB629" s="96" t="s">
        <v>1</v>
      </c>
      <c r="AC629" s="96" t="s">
        <v>1</v>
      </c>
      <c r="AD629" s="96" t="s">
        <v>1</v>
      </c>
      <c r="AE629" s="96" t="s">
        <v>1</v>
      </c>
      <c r="AF629" s="96" t="s">
        <v>1</v>
      </c>
      <c r="AG629" s="96" t="s">
        <v>1</v>
      </c>
      <c r="AH629" s="96" t="s">
        <v>1</v>
      </c>
      <c r="AI629" s="96" t="s">
        <v>1</v>
      </c>
      <c r="AJ629" s="96" t="s">
        <v>1</v>
      </c>
      <c r="AK629" s="96" t="s">
        <v>1</v>
      </c>
      <c r="AL629" s="96" t="s">
        <v>1</v>
      </c>
      <c r="AM629" s="96" t="s">
        <v>1</v>
      </c>
      <c r="AN629" s="96" t="s">
        <v>1</v>
      </c>
      <c r="AO629" s="96" t="s">
        <v>1</v>
      </c>
      <c r="AP629" s="96" t="s">
        <v>1</v>
      </c>
      <c r="AQ629" s="96" t="s">
        <v>1</v>
      </c>
      <c r="AR629" s="96" t="s">
        <v>1</v>
      </c>
      <c r="AS629" s="96" t="s">
        <v>1</v>
      </c>
      <c r="AT629" s="96" t="s">
        <v>1</v>
      </c>
      <c r="AU629" s="96" t="s">
        <v>1</v>
      </c>
      <c r="AV629" s="96" t="s">
        <v>1</v>
      </c>
      <c r="AW629" s="96" t="s">
        <v>92</v>
      </c>
      <c r="AX629" s="98">
        <v>0</v>
      </c>
      <c r="AY629" s="98">
        <v>0</v>
      </c>
      <c r="AZ629" s="98">
        <v>0</v>
      </c>
      <c r="BA629" s="98">
        <v>0</v>
      </c>
      <c r="BB629" s="98">
        <v>0</v>
      </c>
      <c r="BC629" s="98">
        <v>0</v>
      </c>
      <c r="BD629" s="98">
        <v>0</v>
      </c>
      <c r="BE629" s="98">
        <v>0</v>
      </c>
      <c r="BF629" s="98">
        <v>0</v>
      </c>
      <c r="BG629" s="98">
        <v>0.25</v>
      </c>
      <c r="BH629" s="98">
        <v>0</v>
      </c>
      <c r="BI629" s="98" cm="1">
        <f t="array" ref="BI629">SUM(IF('HABILITADOS Y RECHAZADOS LOTE 1'!$AX629:$BH629&lt;&gt;"", 'HABILITADOS Y RECHAZADOS LOTE 1'!$AX629:$BH629, 0))</f>
        <v>0.25</v>
      </c>
      <c r="BJ629" s="98" t="s">
        <v>878</v>
      </c>
      <c r="BK629" s="98" t="s">
        <v>85</v>
      </c>
      <c r="BL629" s="63" t="s">
        <v>85</v>
      </c>
    </row>
    <row r="630" spans="1:64" s="52" customFormat="1" ht="96.6" hidden="1">
      <c r="A630" s="93">
        <v>1628</v>
      </c>
      <c r="B630" s="143" t="s">
        <v>2783</v>
      </c>
      <c r="C630" s="124" t="s">
        <v>2784</v>
      </c>
      <c r="D630" s="125"/>
      <c r="E630" s="126" t="s">
        <v>2785</v>
      </c>
      <c r="F630" s="127" t="s">
        <v>77</v>
      </c>
      <c r="G630" s="127" t="s">
        <v>78</v>
      </c>
      <c r="H630" s="128" t="s">
        <v>79</v>
      </c>
      <c r="I630" s="129" t="s">
        <v>2786</v>
      </c>
      <c r="J630" s="64" t="s">
        <v>2785</v>
      </c>
      <c r="K630" s="129" t="s">
        <v>2787</v>
      </c>
      <c r="L630" s="64" t="s">
        <v>1</v>
      </c>
      <c r="M630" s="64" t="s">
        <v>2</v>
      </c>
      <c r="N630" s="130" t="s">
        <v>91</v>
      </c>
      <c r="O630" s="64" t="s">
        <v>85</v>
      </c>
      <c r="P630" s="129" t="str" cm="1">
        <f t="array" ref="P630">_xlfn.TEXTJOIN(", ", TRUE, IF('HABILITADOS Y RECHAZADOS LOTE 1'!$Q630:$AN630="SI", 'HABILITADOS Y RECHAZADOS LOTE 1'!$Q$2:$AN$2, ""))</f>
        <v>Verduras, hortalizas y derivados</v>
      </c>
      <c r="Q630" s="96" t="s">
        <v>1</v>
      </c>
      <c r="R630" s="96" t="s">
        <v>1</v>
      </c>
      <c r="S630" s="96" t="s">
        <v>1</v>
      </c>
      <c r="T630" s="96" t="s">
        <v>1</v>
      </c>
      <c r="U630" s="96" t="s">
        <v>1</v>
      </c>
      <c r="V630" s="96" t="s">
        <v>1</v>
      </c>
      <c r="W630" s="96" t="s">
        <v>1</v>
      </c>
      <c r="X630" s="96" t="s">
        <v>1</v>
      </c>
      <c r="Y630" s="96" t="s">
        <v>1</v>
      </c>
      <c r="Z630" s="96" t="s">
        <v>1</v>
      </c>
      <c r="AA630" s="96" t="s">
        <v>1</v>
      </c>
      <c r="AB630" s="96" t="s">
        <v>1</v>
      </c>
      <c r="AC630" s="96" t="s">
        <v>1</v>
      </c>
      <c r="AD630" s="96" t="s">
        <v>1</v>
      </c>
      <c r="AE630" s="96" t="s">
        <v>1</v>
      </c>
      <c r="AF630" s="96" t="s">
        <v>1</v>
      </c>
      <c r="AG630" s="96" t="s">
        <v>1</v>
      </c>
      <c r="AH630" s="96" t="s">
        <v>1</v>
      </c>
      <c r="AI630" s="96" t="s">
        <v>1</v>
      </c>
      <c r="AJ630" s="96" t="s">
        <v>1</v>
      </c>
      <c r="AK630" s="96" t="s">
        <v>1</v>
      </c>
      <c r="AL630" s="96" t="s">
        <v>1</v>
      </c>
      <c r="AM630" s="96" t="s">
        <v>2</v>
      </c>
      <c r="AN630" s="96" t="s">
        <v>1</v>
      </c>
      <c r="AO630" s="96" t="s">
        <v>1</v>
      </c>
      <c r="AP630" s="96" t="s">
        <v>1</v>
      </c>
      <c r="AQ630" s="96" t="s">
        <v>1</v>
      </c>
      <c r="AR630" s="96" t="s">
        <v>1</v>
      </c>
      <c r="AS630" s="96" t="s">
        <v>1</v>
      </c>
      <c r="AT630" s="96" t="s">
        <v>1</v>
      </c>
      <c r="AU630" s="96" t="s">
        <v>2</v>
      </c>
      <c r="AV630" s="96" t="s">
        <v>1</v>
      </c>
      <c r="AW630" s="96" t="s">
        <v>92</v>
      </c>
      <c r="AX630" s="98">
        <v>0</v>
      </c>
      <c r="AY630" s="98">
        <v>6</v>
      </c>
      <c r="AZ630" s="98">
        <v>0</v>
      </c>
      <c r="BA630" s="98">
        <v>0</v>
      </c>
      <c r="BB630" s="98">
        <v>0</v>
      </c>
      <c r="BC630" s="98">
        <v>10</v>
      </c>
      <c r="BD630" s="98">
        <v>0</v>
      </c>
      <c r="BE630" s="98">
        <v>0</v>
      </c>
      <c r="BF630" s="98">
        <v>0</v>
      </c>
      <c r="BG630" s="98">
        <v>0.25</v>
      </c>
      <c r="BH630" s="98">
        <v>0</v>
      </c>
      <c r="BI630" s="98" cm="1">
        <f t="array" ref="BI630">SUM(IF('HABILITADOS Y RECHAZADOS LOTE 1'!$AX630:$BH630&lt;&gt;"", 'HABILITADOS Y RECHAZADOS LOTE 1'!$AX630:$BH630, 0))</f>
        <v>16.25</v>
      </c>
      <c r="BJ630" s="98" t="s">
        <v>878</v>
      </c>
      <c r="BK630" s="98" t="s">
        <v>85</v>
      </c>
      <c r="BL630" s="63" t="s">
        <v>85</v>
      </c>
    </row>
    <row r="631" spans="1:64" s="52" customFormat="1" ht="124.2" hidden="1">
      <c r="A631" s="93">
        <v>1629</v>
      </c>
      <c r="B631" s="143" t="s">
        <v>2788</v>
      </c>
      <c r="C631" s="124" t="s">
        <v>2789</v>
      </c>
      <c r="D631" s="125" t="s">
        <v>89</v>
      </c>
      <c r="E631" s="126" t="s">
        <v>2790</v>
      </c>
      <c r="F631" s="127" t="s">
        <v>77</v>
      </c>
      <c r="G631" s="127" t="s">
        <v>78</v>
      </c>
      <c r="H631" s="128" t="s">
        <v>79</v>
      </c>
      <c r="I631" s="129" t="s">
        <v>2791</v>
      </c>
      <c r="J631" s="64" t="s">
        <v>2790</v>
      </c>
      <c r="K631" s="129" t="s">
        <v>2792</v>
      </c>
      <c r="L631" s="64" t="s">
        <v>1</v>
      </c>
      <c r="M631" s="64" t="s">
        <v>2</v>
      </c>
      <c r="N631" s="130" t="s">
        <v>91</v>
      </c>
      <c r="O631" s="64" t="s">
        <v>85</v>
      </c>
      <c r="P631" s="129" t="str" cm="1">
        <f t="array" ref="P631">_xlfn.TEXTJOIN(", ", TRUE, IF('HABILITADOS Y RECHAZADOS LOTE 1'!$Q631:$AN631="SI", 'HABILITADOS Y RECHAZADOS LOTE 1'!$Q$2:$AN$2, ""))</f>
        <v>Huevos</v>
      </c>
      <c r="Q631" s="96" t="s">
        <v>1</v>
      </c>
      <c r="R631" s="96" t="s">
        <v>1</v>
      </c>
      <c r="S631" s="96" t="s">
        <v>1</v>
      </c>
      <c r="T631" s="96" t="s">
        <v>2</v>
      </c>
      <c r="U631" s="96" t="s">
        <v>1</v>
      </c>
      <c r="V631" s="96" t="s">
        <v>1</v>
      </c>
      <c r="W631" s="96" t="s">
        <v>1</v>
      </c>
      <c r="X631" s="96" t="s">
        <v>1</v>
      </c>
      <c r="Y631" s="96" t="s">
        <v>1</v>
      </c>
      <c r="Z631" s="96" t="s">
        <v>1</v>
      </c>
      <c r="AA631" s="96" t="s">
        <v>1</v>
      </c>
      <c r="AB631" s="96" t="s">
        <v>1</v>
      </c>
      <c r="AC631" s="96" t="s">
        <v>1</v>
      </c>
      <c r="AD631" s="96" t="s">
        <v>1</v>
      </c>
      <c r="AE631" s="96" t="s">
        <v>1</v>
      </c>
      <c r="AF631" s="96" t="s">
        <v>1</v>
      </c>
      <c r="AG631" s="96" t="s">
        <v>1</v>
      </c>
      <c r="AH631" s="96" t="s">
        <v>1</v>
      </c>
      <c r="AI631" s="96" t="s">
        <v>1</v>
      </c>
      <c r="AJ631" s="96" t="s">
        <v>1</v>
      </c>
      <c r="AK631" s="96" t="s">
        <v>1</v>
      </c>
      <c r="AL631" s="96" t="s">
        <v>1</v>
      </c>
      <c r="AM631" s="96" t="s">
        <v>1</v>
      </c>
      <c r="AN631" s="96" t="s">
        <v>1</v>
      </c>
      <c r="AO631" s="96" t="s">
        <v>2</v>
      </c>
      <c r="AP631" s="96" t="s">
        <v>1</v>
      </c>
      <c r="AQ631" s="96" t="s">
        <v>1</v>
      </c>
      <c r="AR631" s="96" t="s">
        <v>1</v>
      </c>
      <c r="AS631" s="96" t="s">
        <v>1</v>
      </c>
      <c r="AT631" s="96" t="s">
        <v>1</v>
      </c>
      <c r="AU631" s="96" t="s">
        <v>2</v>
      </c>
      <c r="AV631" s="96" t="s">
        <v>1</v>
      </c>
      <c r="AW631" s="96" t="s">
        <v>92</v>
      </c>
      <c r="AX631" s="98">
        <v>10</v>
      </c>
      <c r="AY631" s="98">
        <v>6</v>
      </c>
      <c r="AZ631" s="98">
        <v>0</v>
      </c>
      <c r="BA631" s="98">
        <v>0</v>
      </c>
      <c r="BB631" s="98">
        <v>0</v>
      </c>
      <c r="BC631" s="98">
        <v>0</v>
      </c>
      <c r="BD631" s="98">
        <v>0</v>
      </c>
      <c r="BE631" s="98">
        <v>0</v>
      </c>
      <c r="BF631" s="98">
        <v>0.25</v>
      </c>
      <c r="BG631" s="98">
        <v>0.25</v>
      </c>
      <c r="BH631" s="98">
        <v>0</v>
      </c>
      <c r="BI631" s="98" cm="1">
        <f t="array" ref="BI631">SUM(IF('HABILITADOS Y RECHAZADOS LOTE 1'!$AX631:$BH631&lt;&gt;"", 'HABILITADOS Y RECHAZADOS LOTE 1'!$AX631:$BH631, 0))</f>
        <v>16.5</v>
      </c>
      <c r="BJ631" s="98" t="s">
        <v>784</v>
      </c>
      <c r="BK631" s="98" t="s">
        <v>85</v>
      </c>
      <c r="BL631" s="63" t="s">
        <v>85</v>
      </c>
    </row>
    <row r="632" spans="1:64" s="52" customFormat="1" ht="14.4" hidden="1">
      <c r="A632" s="108">
        <v>1630</v>
      </c>
      <c r="B632" s="139" t="s">
        <v>2793</v>
      </c>
      <c r="C632" s="142" t="s">
        <v>2794</v>
      </c>
      <c r="D632" s="133" t="s">
        <v>75</v>
      </c>
      <c r="E632" s="142" t="s">
        <v>2795</v>
      </c>
      <c r="F632" s="136" t="s">
        <v>1176</v>
      </c>
      <c r="G632" s="136" t="s">
        <v>1176</v>
      </c>
      <c r="H632" s="128" t="s">
        <v>91</v>
      </c>
      <c r="I632" s="134" t="s">
        <v>494</v>
      </c>
      <c r="J632" s="133" t="s">
        <v>2795</v>
      </c>
      <c r="K632" s="134" t="s">
        <v>494</v>
      </c>
      <c r="L632" s="64"/>
      <c r="M632" s="64" t="s">
        <v>85</v>
      </c>
      <c r="N632" s="128" t="s">
        <v>91</v>
      </c>
      <c r="O632" s="64" t="s">
        <v>85</v>
      </c>
      <c r="P632" s="129" t="str" cm="1">
        <f t="array" ref="P632">_xlfn.TEXTJOIN(", ", TRUE, IF('HABILITADOS Y RECHAZADOS LOTE 1'!$Q632:$AN632="SI", 'HABILITADOS Y RECHAZADOS LOTE 1'!$Q$2:$AN$2, ""))</f>
        <v>Huevos</v>
      </c>
      <c r="Q632" s="96"/>
      <c r="R632" s="96"/>
      <c r="S632" s="96"/>
      <c r="T632" s="96" t="s">
        <v>2</v>
      </c>
      <c r="U632" s="96"/>
      <c r="V632" s="96"/>
      <c r="W632" s="96"/>
      <c r="X632" s="96"/>
      <c r="Y632" s="96"/>
      <c r="Z632" s="96"/>
      <c r="AA632" s="96"/>
      <c r="AB632" s="96"/>
      <c r="AC632" s="96"/>
      <c r="AD632" s="96"/>
      <c r="AE632" s="96"/>
      <c r="AF632" s="96"/>
      <c r="AG632" s="96"/>
      <c r="AH632" s="96"/>
      <c r="AI632" s="96"/>
      <c r="AJ632" s="96"/>
      <c r="AK632" s="96"/>
      <c r="AL632" s="96"/>
      <c r="AM632" s="96"/>
      <c r="AN632" s="96"/>
      <c r="AO632" s="96" t="s">
        <v>1</v>
      </c>
      <c r="AP632" s="96" t="s">
        <v>1</v>
      </c>
      <c r="AQ632" s="96" t="s">
        <v>1</v>
      </c>
      <c r="AR632" s="96" t="s">
        <v>1</v>
      </c>
      <c r="AS632" s="96" t="s">
        <v>1</v>
      </c>
      <c r="AT632" s="96" t="s">
        <v>1</v>
      </c>
      <c r="AU632" s="96" t="s">
        <v>2</v>
      </c>
      <c r="AV632" s="96" t="s">
        <v>1</v>
      </c>
      <c r="AW632" s="96" t="s">
        <v>92</v>
      </c>
      <c r="AX632" s="98">
        <v>0</v>
      </c>
      <c r="AY632" s="98">
        <v>6</v>
      </c>
      <c r="AZ632" s="98">
        <v>0</v>
      </c>
      <c r="BA632" s="98">
        <v>0</v>
      </c>
      <c r="BB632" s="98">
        <v>0</v>
      </c>
      <c r="BC632" s="98">
        <v>10</v>
      </c>
      <c r="BD632" s="98">
        <v>0</v>
      </c>
      <c r="BE632" s="98">
        <v>0</v>
      </c>
      <c r="BF632" s="98">
        <v>0</v>
      </c>
      <c r="BG632" s="98">
        <v>0.25</v>
      </c>
      <c r="BH632" s="98">
        <v>0</v>
      </c>
      <c r="BI632" s="98" cm="1">
        <f t="array" ref="BI632">SUM(IF('HABILITADOS Y RECHAZADOS LOTE 1'!$AX632:$BH632&lt;&gt;"", 'HABILITADOS Y RECHAZADOS LOTE 1'!$AX632:$BH632, 0))</f>
        <v>16.25</v>
      </c>
      <c r="BJ632" s="98" t="s">
        <v>334</v>
      </c>
      <c r="BK632" s="98" t="s">
        <v>85</v>
      </c>
      <c r="BL632" s="63" t="s">
        <v>85</v>
      </c>
    </row>
    <row r="633" spans="1:64" s="52" customFormat="1" ht="41.4" hidden="1">
      <c r="A633" s="108">
        <v>1631</v>
      </c>
      <c r="B633" s="139" t="s">
        <v>2796</v>
      </c>
      <c r="C633" s="142" t="s">
        <v>2797</v>
      </c>
      <c r="D633" s="133" t="s">
        <v>224</v>
      </c>
      <c r="E633" s="126" t="s">
        <v>2798</v>
      </c>
      <c r="F633" s="136" t="s">
        <v>1176</v>
      </c>
      <c r="G633" s="136" t="s">
        <v>77</v>
      </c>
      <c r="H633" s="128" t="s">
        <v>79</v>
      </c>
      <c r="I633" s="134" t="s">
        <v>209</v>
      </c>
      <c r="J633" s="133" t="s">
        <v>2798</v>
      </c>
      <c r="K633" s="134" t="s">
        <v>2799</v>
      </c>
      <c r="L633" s="64" t="s">
        <v>1</v>
      </c>
      <c r="M633" s="64" t="s">
        <v>146</v>
      </c>
      <c r="N633" s="130" t="s">
        <v>147</v>
      </c>
      <c r="O633" s="129" t="s">
        <v>2800</v>
      </c>
      <c r="P633" s="129" t="str" cm="1">
        <f t="array" ref="P633">_xlfn.TEXTJOIN(", ", TRUE, IF('HABILITADOS Y RECHAZADOS LOTE 1'!$Q633:$AN633="SI", "'"&amp;'HABILITADOS Y RECHAZADOS LOTE 1'!$Q$2:$AN$2&amp;"'", ""))</f>
        <v>'Productos azucarados'</v>
      </c>
      <c r="Q633" s="96" t="s">
        <v>1</v>
      </c>
      <c r="R633" s="96" t="s">
        <v>1</v>
      </c>
      <c r="S633" s="96" t="s">
        <v>1</v>
      </c>
      <c r="T633" s="96" t="s">
        <v>1</v>
      </c>
      <c r="U633" s="96" t="s">
        <v>1</v>
      </c>
      <c r="V633" s="96" t="s">
        <v>1</v>
      </c>
      <c r="W633" s="96" t="s">
        <v>1</v>
      </c>
      <c r="X633" s="96" t="s">
        <v>1</v>
      </c>
      <c r="Y633" s="96" t="s">
        <v>1</v>
      </c>
      <c r="Z633" s="96" t="s">
        <v>1</v>
      </c>
      <c r="AA633" s="96" t="s">
        <v>1</v>
      </c>
      <c r="AB633" s="96" t="s">
        <v>1</v>
      </c>
      <c r="AC633" s="96" t="s">
        <v>1</v>
      </c>
      <c r="AD633" s="96" t="s">
        <v>1</v>
      </c>
      <c r="AE633" s="96" t="s">
        <v>1</v>
      </c>
      <c r="AF633" s="96" t="s">
        <v>1</v>
      </c>
      <c r="AG633" s="96" t="s">
        <v>1</v>
      </c>
      <c r="AH633" s="96" t="s">
        <v>1</v>
      </c>
      <c r="AI633" s="96" t="s">
        <v>1</v>
      </c>
      <c r="AJ633" s="96" t="s">
        <v>1</v>
      </c>
      <c r="AK633" s="96" t="s">
        <v>1</v>
      </c>
      <c r="AL633" s="96" t="s">
        <v>2</v>
      </c>
      <c r="AM633" s="96" t="s">
        <v>1</v>
      </c>
      <c r="AN633" s="96" t="s">
        <v>1</v>
      </c>
      <c r="AO633" s="96" t="s">
        <v>1</v>
      </c>
      <c r="AP633" s="96" t="s">
        <v>1</v>
      </c>
      <c r="AQ633" s="96" t="s">
        <v>1</v>
      </c>
      <c r="AR633" s="96" t="s">
        <v>1</v>
      </c>
      <c r="AS633" s="96" t="s">
        <v>1</v>
      </c>
      <c r="AT633" s="96" t="s">
        <v>1</v>
      </c>
      <c r="AU633" s="96" t="s">
        <v>2</v>
      </c>
      <c r="AV633" s="96" t="s">
        <v>1</v>
      </c>
      <c r="AW633" s="96" t="s">
        <v>92</v>
      </c>
      <c r="AX633" s="98">
        <v>0</v>
      </c>
      <c r="AY633" s="98">
        <v>0</v>
      </c>
      <c r="AZ633" s="98">
        <v>0</v>
      </c>
      <c r="BA633" s="98">
        <v>0</v>
      </c>
      <c r="BB633" s="98">
        <v>0</v>
      </c>
      <c r="BC633" s="98">
        <v>0</v>
      </c>
      <c r="BD633" s="98">
        <v>0</v>
      </c>
      <c r="BE633" s="98">
        <v>0</v>
      </c>
      <c r="BF633" s="98">
        <v>0</v>
      </c>
      <c r="BG633" s="98">
        <v>0.25</v>
      </c>
      <c r="BH633" s="98">
        <v>0</v>
      </c>
      <c r="BI633" s="98" cm="1">
        <f t="array" ref="BI633">SUM(IF('HABILITADOS Y RECHAZADOS LOTE 1'!$AX633:$BH633&lt;&gt;"", 'HABILITADOS Y RECHAZADOS LOTE 1'!$AX633:$BH633, 0))</f>
        <v>0.25</v>
      </c>
      <c r="BJ633" s="98" t="s">
        <v>878</v>
      </c>
      <c r="BK633" s="98" t="s">
        <v>85</v>
      </c>
      <c r="BL633" s="63" t="s">
        <v>85</v>
      </c>
    </row>
    <row r="634" spans="1:64" s="52" customFormat="1" ht="27.6" hidden="1">
      <c r="A634" s="108">
        <v>1632</v>
      </c>
      <c r="B634" s="139" t="s">
        <v>2801</v>
      </c>
      <c r="C634" s="142" t="s">
        <v>2802</v>
      </c>
      <c r="D634" s="133" t="s">
        <v>224</v>
      </c>
      <c r="E634" s="126" t="s">
        <v>2803</v>
      </c>
      <c r="F634" s="136" t="s">
        <v>1176</v>
      </c>
      <c r="G634" s="136" t="s">
        <v>1176</v>
      </c>
      <c r="H634" s="128" t="s">
        <v>91</v>
      </c>
      <c r="I634" s="134" t="s">
        <v>494</v>
      </c>
      <c r="J634" s="133" t="s">
        <v>2804</v>
      </c>
      <c r="K634" s="134" t="s">
        <v>494</v>
      </c>
      <c r="L634" s="64"/>
      <c r="M634" s="64" t="s">
        <v>85</v>
      </c>
      <c r="N634" s="128" t="s">
        <v>91</v>
      </c>
      <c r="O634" s="64" t="s">
        <v>85</v>
      </c>
      <c r="P634" s="129" t="str" cm="1">
        <f t="array" ref="P634">_xlfn.TEXTJOIN(", ", TRUE, IF('HABILITADOS Y RECHAZADOS LOTE 1'!$Q634:$AN634="SI", 'HABILITADOS Y RECHAZADOS LOTE 1'!$Q$2:$AN$2, ""))</f>
        <v>Quesos</v>
      </c>
      <c r="Q634" s="96" t="s">
        <v>1</v>
      </c>
      <c r="R634" s="96" t="s">
        <v>1</v>
      </c>
      <c r="S634" s="96" t="s">
        <v>1</v>
      </c>
      <c r="T634" s="96" t="s">
        <v>1</v>
      </c>
      <c r="U634" s="96" t="s">
        <v>1</v>
      </c>
      <c r="V634" s="96" t="s">
        <v>1</v>
      </c>
      <c r="W634" s="96" t="s">
        <v>1</v>
      </c>
      <c r="X634" s="96" t="s">
        <v>1</v>
      </c>
      <c r="Y634" s="96" t="s">
        <v>1</v>
      </c>
      <c r="Z634" s="96" t="s">
        <v>1</v>
      </c>
      <c r="AA634" s="96" t="s">
        <v>1</v>
      </c>
      <c r="AB634" s="96" t="s">
        <v>1</v>
      </c>
      <c r="AC634" s="96" t="s">
        <v>1</v>
      </c>
      <c r="AD634" s="96" t="s">
        <v>1</v>
      </c>
      <c r="AE634" s="96" t="s">
        <v>1</v>
      </c>
      <c r="AF634" s="96" t="s">
        <v>1</v>
      </c>
      <c r="AG634" s="96" t="s">
        <v>1</v>
      </c>
      <c r="AH634" s="96" t="s">
        <v>1</v>
      </c>
      <c r="AI634" s="96" t="s">
        <v>2</v>
      </c>
      <c r="AJ634" s="96" t="s">
        <v>1</v>
      </c>
      <c r="AK634" s="96" t="s">
        <v>1</v>
      </c>
      <c r="AL634" s="96" t="s">
        <v>1</v>
      </c>
      <c r="AM634" s="96" t="s">
        <v>1</v>
      </c>
      <c r="AN634" s="96" t="s">
        <v>1</v>
      </c>
      <c r="AO634" s="96" t="s">
        <v>1</v>
      </c>
      <c r="AP634" s="96" t="s">
        <v>1</v>
      </c>
      <c r="AQ634" s="96" t="s">
        <v>1</v>
      </c>
      <c r="AR634" s="96" t="s">
        <v>1</v>
      </c>
      <c r="AS634" s="96" t="s">
        <v>1</v>
      </c>
      <c r="AT634" s="96" t="s">
        <v>1</v>
      </c>
      <c r="AU634" s="96" t="s">
        <v>2</v>
      </c>
      <c r="AV634" s="96" t="s">
        <v>1</v>
      </c>
      <c r="AW634" s="96" t="s">
        <v>92</v>
      </c>
      <c r="AX634" s="98">
        <v>0</v>
      </c>
      <c r="AY634" s="98">
        <v>6</v>
      </c>
      <c r="AZ634" s="98">
        <v>0</v>
      </c>
      <c r="BA634" s="98">
        <v>0</v>
      </c>
      <c r="BB634" s="98">
        <v>0</v>
      </c>
      <c r="BC634" s="98">
        <v>0</v>
      </c>
      <c r="BD634" s="98">
        <v>0</v>
      </c>
      <c r="BE634" s="98">
        <v>0</v>
      </c>
      <c r="BF634" s="98">
        <v>0.25</v>
      </c>
      <c r="BG634" s="98">
        <v>0.25</v>
      </c>
      <c r="BH634" s="98">
        <v>10</v>
      </c>
      <c r="BI634" s="98" cm="1">
        <f t="array" ref="BI634">SUM(IF('HABILITADOS Y RECHAZADOS LOTE 1'!$AX634:$BH634&lt;&gt;"", 'HABILITADOS Y RECHAZADOS LOTE 1'!$AX634:$BH634, 0))</f>
        <v>16.5</v>
      </c>
      <c r="BJ634" s="98" t="s">
        <v>837</v>
      </c>
      <c r="BK634" s="98" t="s">
        <v>85</v>
      </c>
      <c r="BL634" s="63" t="s">
        <v>85</v>
      </c>
    </row>
    <row r="635" spans="1:64" s="52" customFormat="1" ht="276" hidden="1">
      <c r="A635" s="93">
        <v>1633</v>
      </c>
      <c r="B635" s="143" t="s">
        <v>2805</v>
      </c>
      <c r="C635" s="124" t="s">
        <v>2806</v>
      </c>
      <c r="D635" s="125" t="s">
        <v>89</v>
      </c>
      <c r="E635" s="126" t="s">
        <v>2807</v>
      </c>
      <c r="F635" s="127" t="s">
        <v>77</v>
      </c>
      <c r="G635" s="127" t="s">
        <v>77</v>
      </c>
      <c r="H635" s="128" t="s">
        <v>79</v>
      </c>
      <c r="I635" s="147" t="s">
        <v>2808</v>
      </c>
      <c r="J635" s="149" t="s">
        <v>2807</v>
      </c>
      <c r="K635" s="129" t="s">
        <v>2809</v>
      </c>
      <c r="L635" s="64" t="s">
        <v>1</v>
      </c>
      <c r="M635" s="64" t="s">
        <v>2</v>
      </c>
      <c r="N635" s="130" t="s">
        <v>83</v>
      </c>
      <c r="O635" s="64" t="s">
        <v>194</v>
      </c>
      <c r="P635" s="64" t="s">
        <v>85</v>
      </c>
      <c r="Q635" s="96" t="s">
        <v>2</v>
      </c>
      <c r="R635" s="96" t="s">
        <v>2</v>
      </c>
      <c r="S635" s="96" t="s">
        <v>2</v>
      </c>
      <c r="T635" s="96" t="s">
        <v>2</v>
      </c>
      <c r="U635" s="96" t="s">
        <v>2</v>
      </c>
      <c r="V635" s="96" t="s">
        <v>2</v>
      </c>
      <c r="W635" s="96" t="s">
        <v>2</v>
      </c>
      <c r="X635" s="96" t="s">
        <v>2</v>
      </c>
      <c r="Y635" s="96" t="s">
        <v>2</v>
      </c>
      <c r="Z635" s="96" t="s">
        <v>2</v>
      </c>
      <c r="AA635" s="96" t="s">
        <v>2</v>
      </c>
      <c r="AB635" s="96" t="s">
        <v>2</v>
      </c>
      <c r="AC635" s="96" t="s">
        <v>2</v>
      </c>
      <c r="AD635" s="96" t="s">
        <v>2</v>
      </c>
      <c r="AE635" s="96" t="s">
        <v>2</v>
      </c>
      <c r="AF635" s="96" t="s">
        <v>2</v>
      </c>
      <c r="AG635" s="96" t="s">
        <v>2</v>
      </c>
      <c r="AH635" s="96" t="s">
        <v>2</v>
      </c>
      <c r="AI635" s="96" t="s">
        <v>2</v>
      </c>
      <c r="AJ635" s="96" t="s">
        <v>2</v>
      </c>
      <c r="AK635" s="96" t="s">
        <v>2</v>
      </c>
      <c r="AL635" s="96" t="s">
        <v>2</v>
      </c>
      <c r="AM635" s="96" t="s">
        <v>2</v>
      </c>
      <c r="AN635" s="96" t="s">
        <v>2</v>
      </c>
      <c r="AO635" s="96" t="s">
        <v>1</v>
      </c>
      <c r="AP635" s="96" t="s">
        <v>1</v>
      </c>
      <c r="AQ635" s="96" t="s">
        <v>1</v>
      </c>
      <c r="AR635" s="96" t="s">
        <v>1</v>
      </c>
      <c r="AS635" s="96" t="s">
        <v>1</v>
      </c>
      <c r="AT635" s="96" t="s">
        <v>1</v>
      </c>
      <c r="AU635" s="96" t="s">
        <v>1</v>
      </c>
      <c r="AV635" s="96" t="s">
        <v>1</v>
      </c>
      <c r="AW635" s="96" t="s">
        <v>92</v>
      </c>
      <c r="AX635" s="98">
        <v>0</v>
      </c>
      <c r="AY635" s="98">
        <v>6</v>
      </c>
      <c r="AZ635" s="98">
        <v>0</v>
      </c>
      <c r="BA635" s="98">
        <v>0</v>
      </c>
      <c r="BB635" s="98">
        <v>0</v>
      </c>
      <c r="BC635" s="98">
        <v>0</v>
      </c>
      <c r="BD635" s="98">
        <v>0</v>
      </c>
      <c r="BE635" s="98">
        <v>0</v>
      </c>
      <c r="BF635" s="98">
        <v>0</v>
      </c>
      <c r="BG635" s="98">
        <v>0</v>
      </c>
      <c r="BH635" s="98">
        <v>0</v>
      </c>
      <c r="BI635" s="98" cm="1">
        <f t="array" ref="BI635">SUM(IF('HABILITADOS Y RECHAZADOS LOTE 1'!$AX635:$BH635&lt;&gt;"", 'HABILITADOS Y RECHAZADOS LOTE 1'!$AX635:$BH635, 0))</f>
        <v>6</v>
      </c>
      <c r="BJ635" s="98" t="s">
        <v>1694</v>
      </c>
      <c r="BK635" s="98" t="s">
        <v>85</v>
      </c>
      <c r="BL635" s="63" t="s">
        <v>85</v>
      </c>
    </row>
    <row r="636" spans="1:64" s="52" customFormat="1" ht="27.6" hidden="1">
      <c r="A636" s="108">
        <v>1634</v>
      </c>
      <c r="B636" s="139" t="s">
        <v>2810</v>
      </c>
      <c r="C636" s="142" t="s">
        <v>2811</v>
      </c>
      <c r="D636" s="133" t="s">
        <v>224</v>
      </c>
      <c r="E636" s="126" t="s">
        <v>2812</v>
      </c>
      <c r="F636" s="136" t="s">
        <v>1176</v>
      </c>
      <c r="G636" s="136" t="s">
        <v>1176</v>
      </c>
      <c r="H636" s="128" t="s">
        <v>91</v>
      </c>
      <c r="I636" s="134" t="s">
        <v>494</v>
      </c>
      <c r="J636" s="133" t="s">
        <v>2813</v>
      </c>
      <c r="K636" s="134" t="s">
        <v>494</v>
      </c>
      <c r="L636" s="64"/>
      <c r="M636" s="64" t="s">
        <v>85</v>
      </c>
      <c r="N636" s="128" t="s">
        <v>91</v>
      </c>
      <c r="O636" s="64" t="s">
        <v>85</v>
      </c>
      <c r="P636" s="129" t="str" cm="1">
        <f t="array" ref="P636">_xlfn.TEXTJOIN(", ", TRUE, IF('HABILITADOS Y RECHAZADOS LOTE 1'!$Q636:$AN636="SI", 'HABILITADOS Y RECHAZADOS LOTE 1'!$Q$2:$AN$2, ""))</f>
        <v>Productos azucarados</v>
      </c>
      <c r="Q636" s="96"/>
      <c r="R636" s="96"/>
      <c r="S636" s="96"/>
      <c r="T636" s="96"/>
      <c r="U636" s="96"/>
      <c r="V636" s="96"/>
      <c r="W636" s="96"/>
      <c r="X636" s="96"/>
      <c r="Y636" s="96"/>
      <c r="Z636" s="96"/>
      <c r="AA636" s="96"/>
      <c r="AB636" s="96"/>
      <c r="AC636" s="96"/>
      <c r="AD636" s="96"/>
      <c r="AE636" s="96"/>
      <c r="AF636" s="96"/>
      <c r="AG636" s="96"/>
      <c r="AH636" s="96"/>
      <c r="AI636" s="96"/>
      <c r="AJ636" s="96"/>
      <c r="AK636" s="96"/>
      <c r="AL636" s="96" t="s">
        <v>2</v>
      </c>
      <c r="AM636" s="96"/>
      <c r="AN636" s="96"/>
      <c r="AO636" s="96" t="s">
        <v>2</v>
      </c>
      <c r="AP636" s="96" t="s">
        <v>1</v>
      </c>
      <c r="AQ636" s="96" t="s">
        <v>1</v>
      </c>
      <c r="AR636" s="96" t="s">
        <v>1</v>
      </c>
      <c r="AS636" s="96" t="s">
        <v>1</v>
      </c>
      <c r="AT636" s="96" t="s">
        <v>1</v>
      </c>
      <c r="AU636" s="96" t="s">
        <v>2</v>
      </c>
      <c r="AV636" s="96" t="s">
        <v>1</v>
      </c>
      <c r="AW636" s="96" t="s">
        <v>92</v>
      </c>
      <c r="AX636" s="98">
        <v>6</v>
      </c>
      <c r="AY636" s="98">
        <v>0</v>
      </c>
      <c r="AZ636" s="98">
        <v>0</v>
      </c>
      <c r="BA636" s="98">
        <v>0</v>
      </c>
      <c r="BB636" s="98">
        <v>0</v>
      </c>
      <c r="BC636" s="98">
        <v>0</v>
      </c>
      <c r="BD636" s="98">
        <v>0</v>
      </c>
      <c r="BE636" s="98">
        <v>0</v>
      </c>
      <c r="BF636" s="98">
        <v>0.25</v>
      </c>
      <c r="BG636" s="98">
        <v>0.25</v>
      </c>
      <c r="BH636" s="98">
        <v>0</v>
      </c>
      <c r="BI636" s="98" cm="1">
        <f t="array" ref="BI636">SUM(IF('HABILITADOS Y RECHAZADOS LOTE 1'!$AX636:$BH636&lt;&gt;"", 'HABILITADOS Y RECHAZADOS LOTE 1'!$AX636:$BH636, 0))</f>
        <v>6.5</v>
      </c>
      <c r="BJ636" s="98" t="s">
        <v>878</v>
      </c>
      <c r="BK636" s="98" t="s">
        <v>85</v>
      </c>
      <c r="BL636" s="63" t="s">
        <v>85</v>
      </c>
    </row>
    <row r="637" spans="1:64" s="52" customFormat="1" ht="248.4" hidden="1">
      <c r="A637" s="93">
        <v>1635</v>
      </c>
      <c r="B637" s="131" t="s">
        <v>2814</v>
      </c>
      <c r="C637" s="124" t="s">
        <v>2815</v>
      </c>
      <c r="D637" s="125" t="s">
        <v>224</v>
      </c>
      <c r="E637" s="126" t="s">
        <v>2816</v>
      </c>
      <c r="F637" s="127" t="s">
        <v>77</v>
      </c>
      <c r="G637" s="127" t="s">
        <v>77</v>
      </c>
      <c r="H637" s="128" t="s">
        <v>79</v>
      </c>
      <c r="I637" s="129" t="s">
        <v>2817</v>
      </c>
      <c r="J637" s="64" t="s">
        <v>2816</v>
      </c>
      <c r="K637" s="129" t="s">
        <v>2818</v>
      </c>
      <c r="L637" s="64" t="s">
        <v>1</v>
      </c>
      <c r="M637" s="64" t="s">
        <v>1</v>
      </c>
      <c r="N637" s="130" t="s">
        <v>83</v>
      </c>
      <c r="O637" s="129" t="s">
        <v>2090</v>
      </c>
      <c r="P637" s="64" t="s">
        <v>85</v>
      </c>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8"/>
      <c r="AY637" s="98"/>
      <c r="AZ637" s="98"/>
      <c r="BA637" s="98"/>
      <c r="BB637" s="98"/>
      <c r="BC637" s="98"/>
      <c r="BD637" s="98"/>
      <c r="BE637" s="98"/>
      <c r="BF637" s="98"/>
      <c r="BG637" s="98"/>
      <c r="BH637" s="98"/>
      <c r="BI637" s="98" cm="1">
        <f t="array" ref="BI637">SUM(IF('HABILITADOS Y RECHAZADOS LOTE 1'!$AX637:$BH637&lt;&gt;"", 'HABILITADOS Y RECHAZADOS LOTE 1'!$AX637:$BH637, 0))</f>
        <v>0</v>
      </c>
      <c r="BJ637" s="98" t="s">
        <v>878</v>
      </c>
      <c r="BK637" s="98" t="s">
        <v>85</v>
      </c>
      <c r="BL637" s="63" t="s">
        <v>85</v>
      </c>
    </row>
    <row r="638" spans="1:64" s="52" customFormat="1" ht="41.4" hidden="1">
      <c r="A638" s="93">
        <v>1636</v>
      </c>
      <c r="B638" s="131" t="s">
        <v>2819</v>
      </c>
      <c r="C638" s="124" t="s">
        <v>2820</v>
      </c>
      <c r="D638" s="125" t="s">
        <v>89</v>
      </c>
      <c r="E638" s="126" t="s">
        <v>2821</v>
      </c>
      <c r="F638" s="127" t="s">
        <v>77</v>
      </c>
      <c r="G638" s="127" t="s">
        <v>78</v>
      </c>
      <c r="H638" s="128" t="s">
        <v>79</v>
      </c>
      <c r="I638" s="129" t="s">
        <v>2822</v>
      </c>
      <c r="J638" s="64" t="s">
        <v>2823</v>
      </c>
      <c r="K638" s="129" t="s">
        <v>2824</v>
      </c>
      <c r="L638" s="64" t="s">
        <v>1</v>
      </c>
      <c r="M638" s="64" t="s">
        <v>2</v>
      </c>
      <c r="N638" s="130" t="s">
        <v>91</v>
      </c>
      <c r="O638" s="64" t="s">
        <v>85</v>
      </c>
      <c r="P638" s="129" t="str" cm="1">
        <f t="array" ref="P638">_xlfn.TEXTJOIN(", ", TRUE, IF('HABILITADOS Y RECHAZADOS LOTE 1'!$Q638:$AN638="SI", 'HABILITADOS Y RECHAZADOS LOTE 1'!$Q$2:$AN$2, ""))</f>
        <v>Sector defensa, Galletas, Productos de panificación, Lácteos no fermentados, Lácteos fermentados, Quesos</v>
      </c>
      <c r="Q638" s="96" t="s">
        <v>1</v>
      </c>
      <c r="R638" s="96" t="s">
        <v>1</v>
      </c>
      <c r="S638" s="96" t="s">
        <v>1</v>
      </c>
      <c r="T638" s="96" t="s">
        <v>1</v>
      </c>
      <c r="U638" s="96" t="s">
        <v>1</v>
      </c>
      <c r="V638" s="96" t="s">
        <v>1</v>
      </c>
      <c r="W638" s="96" t="s">
        <v>1</v>
      </c>
      <c r="X638" s="96" t="s">
        <v>1</v>
      </c>
      <c r="Y638" s="96" t="s">
        <v>1</v>
      </c>
      <c r="Z638" s="96" t="s">
        <v>2</v>
      </c>
      <c r="AA638" s="96" t="s">
        <v>1</v>
      </c>
      <c r="AB638" s="96" t="s">
        <v>1</v>
      </c>
      <c r="AC638" s="96" t="s">
        <v>1</v>
      </c>
      <c r="AD638" s="96" t="s">
        <v>2</v>
      </c>
      <c r="AE638" s="96" t="s">
        <v>2</v>
      </c>
      <c r="AF638" s="96" t="s">
        <v>1</v>
      </c>
      <c r="AG638" s="96" t="s">
        <v>2</v>
      </c>
      <c r="AH638" s="96" t="s">
        <v>2</v>
      </c>
      <c r="AI638" s="96" t="s">
        <v>2</v>
      </c>
      <c r="AJ638" s="96" t="s">
        <v>1</v>
      </c>
      <c r="AK638" s="96" t="s">
        <v>1</v>
      </c>
      <c r="AL638" s="96" t="s">
        <v>1</v>
      </c>
      <c r="AM638" s="96" t="s">
        <v>1</v>
      </c>
      <c r="AN638" s="96" t="s">
        <v>1</v>
      </c>
      <c r="AO638" s="96" t="s">
        <v>1</v>
      </c>
      <c r="AP638" s="96" t="s">
        <v>1</v>
      </c>
      <c r="AQ638" s="96" t="s">
        <v>1</v>
      </c>
      <c r="AR638" s="96" t="s">
        <v>1</v>
      </c>
      <c r="AS638" s="96" t="s">
        <v>1</v>
      </c>
      <c r="AT638" s="96" t="s">
        <v>1</v>
      </c>
      <c r="AU638" s="96" t="s">
        <v>1</v>
      </c>
      <c r="AV638" s="96" t="s">
        <v>1</v>
      </c>
      <c r="AW638" s="96" t="s">
        <v>92</v>
      </c>
      <c r="AX638" s="98">
        <v>0</v>
      </c>
      <c r="AY638" s="98">
        <v>0</v>
      </c>
      <c r="AZ638" s="98">
        <v>0</v>
      </c>
      <c r="BA638" s="98">
        <v>0</v>
      </c>
      <c r="BB638" s="98">
        <v>0</v>
      </c>
      <c r="BC638" s="98">
        <v>0</v>
      </c>
      <c r="BD638" s="98">
        <v>0</v>
      </c>
      <c r="BE638" s="98">
        <v>0</v>
      </c>
      <c r="BF638" s="98">
        <v>0</v>
      </c>
      <c r="BG638" s="98">
        <v>0.25</v>
      </c>
      <c r="BH638" s="98">
        <v>0</v>
      </c>
      <c r="BI638" s="98" cm="1">
        <f t="array" ref="BI638">SUM(IF('HABILITADOS Y RECHAZADOS LOTE 1'!$AX638:$BH638&lt;&gt;"", 'HABILITADOS Y RECHAZADOS LOTE 1'!$AX638:$BH638, 0))</f>
        <v>0.25</v>
      </c>
      <c r="BJ638" s="98" t="s">
        <v>878</v>
      </c>
      <c r="BK638" s="98" t="s">
        <v>85</v>
      </c>
      <c r="BL638" s="63" t="s">
        <v>85</v>
      </c>
    </row>
    <row r="639" spans="1:64" s="52" customFormat="1" ht="69" hidden="1">
      <c r="A639" s="93">
        <v>1637</v>
      </c>
      <c r="B639" s="139" t="s">
        <v>1195</v>
      </c>
      <c r="C639" s="142" t="s">
        <v>2825</v>
      </c>
      <c r="D639" s="127" t="s">
        <v>89</v>
      </c>
      <c r="E639" s="142" t="s">
        <v>2826</v>
      </c>
      <c r="F639" s="127"/>
      <c r="G639" s="127"/>
      <c r="H639" s="144" t="s">
        <v>83</v>
      </c>
      <c r="I639" s="134" t="s">
        <v>1182</v>
      </c>
      <c r="J639" s="133" t="s">
        <v>2826</v>
      </c>
      <c r="K639" s="143"/>
      <c r="L639" s="64"/>
      <c r="M639" s="64" t="s">
        <v>85</v>
      </c>
      <c r="N639" s="144" t="s">
        <v>83</v>
      </c>
      <c r="O639" s="134" t="s">
        <v>1182</v>
      </c>
      <c r="P639" s="64" t="s">
        <v>85</v>
      </c>
      <c r="Q639" s="96" t="s">
        <v>1</v>
      </c>
      <c r="R639" s="96" t="s">
        <v>1</v>
      </c>
      <c r="S639" s="96" t="s">
        <v>1</v>
      </c>
      <c r="T639" s="96" t="s">
        <v>1</v>
      </c>
      <c r="U639" s="96" t="s">
        <v>1</v>
      </c>
      <c r="V639" s="96" t="s">
        <v>1</v>
      </c>
      <c r="W639" s="96" t="s">
        <v>1</v>
      </c>
      <c r="X639" s="96" t="s">
        <v>1</v>
      </c>
      <c r="Y639" s="96" t="s">
        <v>1</v>
      </c>
      <c r="Z639" s="96" t="s">
        <v>1</v>
      </c>
      <c r="AA639" s="96" t="s">
        <v>1</v>
      </c>
      <c r="AB639" s="96" t="s">
        <v>1</v>
      </c>
      <c r="AC639" s="96" t="s">
        <v>1</v>
      </c>
      <c r="AD639" s="96" t="s">
        <v>1</v>
      </c>
      <c r="AE639" s="96" t="s">
        <v>1</v>
      </c>
      <c r="AF639" s="96" t="s">
        <v>1</v>
      </c>
      <c r="AG639" s="96" t="s">
        <v>1</v>
      </c>
      <c r="AH639" s="96" t="s">
        <v>1</v>
      </c>
      <c r="AI639" s="96" t="s">
        <v>1</v>
      </c>
      <c r="AJ639" s="96" t="s">
        <v>1</v>
      </c>
      <c r="AK639" s="96" t="s">
        <v>1</v>
      </c>
      <c r="AL639" s="96" t="s">
        <v>1</v>
      </c>
      <c r="AM639" s="96" t="s">
        <v>1</v>
      </c>
      <c r="AN639" s="96" t="s">
        <v>1</v>
      </c>
      <c r="AO639" s="96"/>
      <c r="AP639" s="96"/>
      <c r="AQ639" s="96"/>
      <c r="AR639" s="96"/>
      <c r="AS639" s="96"/>
      <c r="AT639" s="96"/>
      <c r="AU639" s="96"/>
      <c r="AV639" s="96"/>
      <c r="AW639" s="96" t="s">
        <v>650</v>
      </c>
      <c r="AX639" s="98"/>
      <c r="AY639" s="98"/>
      <c r="AZ639" s="98"/>
      <c r="BA639" s="98"/>
      <c r="BB639" s="98"/>
      <c r="BC639" s="98"/>
      <c r="BD639" s="98"/>
      <c r="BE639" s="98"/>
      <c r="BF639" s="98"/>
      <c r="BG639" s="98"/>
      <c r="BH639" s="98"/>
      <c r="BI639" s="98" cm="1">
        <f t="array" ref="BI639">SUM(IF('HABILITADOS Y RECHAZADOS LOTE 1'!$AX639:$BH639&lt;&gt;"", 'HABILITADOS Y RECHAZADOS LOTE 1'!$AX639:$BH639, 0))</f>
        <v>0</v>
      </c>
      <c r="BJ639" s="98" t="s">
        <v>784</v>
      </c>
      <c r="BK639" s="98" t="s">
        <v>85</v>
      </c>
      <c r="BL639" s="63" t="s">
        <v>85</v>
      </c>
    </row>
    <row r="640" spans="1:64" s="52" customFormat="1" ht="69" hidden="1">
      <c r="A640" s="93">
        <v>1638</v>
      </c>
      <c r="B640" s="139" t="s">
        <v>1195</v>
      </c>
      <c r="C640" s="142" t="s">
        <v>2827</v>
      </c>
      <c r="D640" s="127" t="s">
        <v>75</v>
      </c>
      <c r="E640" s="142" t="s">
        <v>2828</v>
      </c>
      <c r="F640" s="127"/>
      <c r="G640" s="127"/>
      <c r="H640" s="144" t="s">
        <v>83</v>
      </c>
      <c r="I640" s="134" t="s">
        <v>1182</v>
      </c>
      <c r="J640" s="133" t="s">
        <v>2828</v>
      </c>
      <c r="K640" s="143"/>
      <c r="L640" s="64"/>
      <c r="M640" s="64" t="s">
        <v>85</v>
      </c>
      <c r="N640" s="144" t="s">
        <v>83</v>
      </c>
      <c r="O640" s="134" t="s">
        <v>1182</v>
      </c>
      <c r="P640" s="64" t="s">
        <v>85</v>
      </c>
      <c r="Q640" s="96" t="s">
        <v>1</v>
      </c>
      <c r="R640" s="96" t="s">
        <v>1</v>
      </c>
      <c r="S640" s="96" t="s">
        <v>1</v>
      </c>
      <c r="T640" s="96" t="s">
        <v>1</v>
      </c>
      <c r="U640" s="96" t="s">
        <v>1</v>
      </c>
      <c r="V640" s="96" t="s">
        <v>1</v>
      </c>
      <c r="W640" s="96" t="s">
        <v>1</v>
      </c>
      <c r="X640" s="96" t="s">
        <v>1</v>
      </c>
      <c r="Y640" s="96" t="s">
        <v>1</v>
      </c>
      <c r="Z640" s="96" t="s">
        <v>1</v>
      </c>
      <c r="AA640" s="96" t="s">
        <v>1</v>
      </c>
      <c r="AB640" s="96" t="s">
        <v>1</v>
      </c>
      <c r="AC640" s="96" t="s">
        <v>1</v>
      </c>
      <c r="AD640" s="96" t="s">
        <v>1</v>
      </c>
      <c r="AE640" s="96" t="s">
        <v>1</v>
      </c>
      <c r="AF640" s="96" t="s">
        <v>1</v>
      </c>
      <c r="AG640" s="96" t="s">
        <v>1</v>
      </c>
      <c r="AH640" s="96" t="s">
        <v>1</v>
      </c>
      <c r="AI640" s="96" t="s">
        <v>1</v>
      </c>
      <c r="AJ640" s="96" t="s">
        <v>1</v>
      </c>
      <c r="AK640" s="96" t="s">
        <v>1</v>
      </c>
      <c r="AL640" s="96" t="s">
        <v>1</v>
      </c>
      <c r="AM640" s="96" t="s">
        <v>1</v>
      </c>
      <c r="AN640" s="96" t="s">
        <v>1</v>
      </c>
      <c r="AO640" s="96"/>
      <c r="AP640" s="96"/>
      <c r="AQ640" s="96"/>
      <c r="AR640" s="96"/>
      <c r="AS640" s="96"/>
      <c r="AT640" s="96"/>
      <c r="AU640" s="96"/>
      <c r="AV640" s="96"/>
      <c r="AW640" s="96" t="s">
        <v>650</v>
      </c>
      <c r="AX640" s="98"/>
      <c r="AY640" s="98"/>
      <c r="AZ640" s="98"/>
      <c r="BA640" s="98"/>
      <c r="BB640" s="98"/>
      <c r="BC640" s="98"/>
      <c r="BD640" s="98"/>
      <c r="BE640" s="98"/>
      <c r="BF640" s="98"/>
      <c r="BG640" s="98"/>
      <c r="BH640" s="98"/>
      <c r="BI640" s="98" cm="1">
        <f t="array" ref="BI640">SUM(IF('HABILITADOS Y RECHAZADOS LOTE 1'!$AX640:$BH640&lt;&gt;"", 'HABILITADOS Y RECHAZADOS LOTE 1'!$AX640:$BH640, 0))</f>
        <v>0</v>
      </c>
      <c r="BJ640" s="98" t="s">
        <v>784</v>
      </c>
      <c r="BK640" s="98" t="s">
        <v>85</v>
      </c>
      <c r="BL640" s="63" t="s">
        <v>85</v>
      </c>
    </row>
    <row r="641" spans="1:64" s="52" customFormat="1" ht="110.4" hidden="1">
      <c r="A641" s="93">
        <v>1639</v>
      </c>
      <c r="B641" s="143" t="s">
        <v>2637</v>
      </c>
      <c r="C641" s="124" t="s">
        <v>2829</v>
      </c>
      <c r="D641" s="125" t="s">
        <v>75</v>
      </c>
      <c r="E641" s="126" t="s">
        <v>2830</v>
      </c>
      <c r="F641" s="127" t="s">
        <v>78</v>
      </c>
      <c r="G641" s="127" t="s">
        <v>77</v>
      </c>
      <c r="H641" s="128" t="s">
        <v>79</v>
      </c>
      <c r="I641" s="129" t="s">
        <v>2831</v>
      </c>
      <c r="J641" s="64" t="s">
        <v>2832</v>
      </c>
      <c r="K641" s="129" t="s">
        <v>2833</v>
      </c>
      <c r="L641" s="64" t="s">
        <v>2</v>
      </c>
      <c r="M641" s="64" t="s">
        <v>2</v>
      </c>
      <c r="N641" s="130" t="s">
        <v>91</v>
      </c>
      <c r="O641" s="64" t="s">
        <v>85</v>
      </c>
      <c r="P641" s="129" t="str" cm="1">
        <f t="array" ref="P641">_xlfn.TEXTJOIN(", ", TRUE, IF('HABILITADOS Y RECHAZADOS LOTE 1'!$Q641:$AN641="SI", 'HABILITADOS Y RECHAZADOS LOTE 1'!$Q$2:$AN$2, ""))</f>
        <v>Verduras, hortalizas y derivados</v>
      </c>
      <c r="Q641" s="96" t="s">
        <v>1</v>
      </c>
      <c r="R641" s="96" t="s">
        <v>1</v>
      </c>
      <c r="S641" s="96" t="s">
        <v>1</v>
      </c>
      <c r="T641" s="96" t="s">
        <v>1</v>
      </c>
      <c r="U641" s="96" t="s">
        <v>1</v>
      </c>
      <c r="V641" s="96" t="s">
        <v>1</v>
      </c>
      <c r="W641" s="96" t="s">
        <v>1</v>
      </c>
      <c r="X641" s="96" t="s">
        <v>1</v>
      </c>
      <c r="Y641" s="96" t="s">
        <v>1</v>
      </c>
      <c r="Z641" s="96" t="s">
        <v>1</v>
      </c>
      <c r="AA641" s="96" t="s">
        <v>1</v>
      </c>
      <c r="AB641" s="96" t="s">
        <v>1</v>
      </c>
      <c r="AC641" s="96" t="s">
        <v>1</v>
      </c>
      <c r="AD641" s="96" t="s">
        <v>1</v>
      </c>
      <c r="AE641" s="96" t="s">
        <v>1</v>
      </c>
      <c r="AF641" s="96" t="s">
        <v>1</v>
      </c>
      <c r="AG641" s="96" t="s">
        <v>1</v>
      </c>
      <c r="AH641" s="96" t="s">
        <v>1</v>
      </c>
      <c r="AI641" s="96" t="s">
        <v>1</v>
      </c>
      <c r="AJ641" s="96" t="s">
        <v>1</v>
      </c>
      <c r="AK641" s="96" t="s">
        <v>1</v>
      </c>
      <c r="AL641" s="96" t="s">
        <v>1</v>
      </c>
      <c r="AM641" s="96" t="s">
        <v>2</v>
      </c>
      <c r="AN641" s="96" t="s">
        <v>1</v>
      </c>
      <c r="AO641" s="96" t="s">
        <v>1</v>
      </c>
      <c r="AP641" s="96" t="s">
        <v>1</v>
      </c>
      <c r="AQ641" s="96" t="s">
        <v>1</v>
      </c>
      <c r="AR641" s="96" t="s">
        <v>1</v>
      </c>
      <c r="AS641" s="96" t="s">
        <v>1</v>
      </c>
      <c r="AT641" s="96" t="s">
        <v>1</v>
      </c>
      <c r="AU641" s="96" t="s">
        <v>1</v>
      </c>
      <c r="AV641" s="96" t="s">
        <v>1</v>
      </c>
      <c r="AW641" s="96" t="s">
        <v>92</v>
      </c>
      <c r="AX641" s="98">
        <v>6</v>
      </c>
      <c r="AY641" s="98">
        <v>6</v>
      </c>
      <c r="AZ641" s="98">
        <v>0</v>
      </c>
      <c r="BA641" s="98">
        <v>6</v>
      </c>
      <c r="BB641" s="98">
        <v>0</v>
      </c>
      <c r="BC641" s="98">
        <v>0</v>
      </c>
      <c r="BD641" s="98">
        <v>0</v>
      </c>
      <c r="BE641" s="98">
        <v>0</v>
      </c>
      <c r="BF641" s="98">
        <v>0</v>
      </c>
      <c r="BG641" s="98">
        <v>0</v>
      </c>
      <c r="BH641" s="98">
        <v>10</v>
      </c>
      <c r="BI641" s="98" cm="1">
        <f t="array" ref="BI641">SUM(IF('HABILITADOS Y RECHAZADOS LOTE 1'!$AX641:$BH641&lt;&gt;"", 'HABILITADOS Y RECHAZADOS LOTE 1'!$AX641:$BH641, 0))</f>
        <v>28</v>
      </c>
      <c r="BJ641" s="98" t="s">
        <v>334</v>
      </c>
      <c r="BK641" s="98" t="s">
        <v>85</v>
      </c>
      <c r="BL641" s="63" t="s">
        <v>85</v>
      </c>
    </row>
    <row r="642" spans="1:64" s="52" customFormat="1" ht="27.6" hidden="1">
      <c r="A642" s="108">
        <v>1640</v>
      </c>
      <c r="B642" s="139" t="s">
        <v>2768</v>
      </c>
      <c r="C642" s="142" t="s">
        <v>2834</v>
      </c>
      <c r="D642" s="133" t="s">
        <v>75</v>
      </c>
      <c r="E642" s="126" t="s">
        <v>2835</v>
      </c>
      <c r="F642" s="136" t="s">
        <v>77</v>
      </c>
      <c r="G642" s="136" t="s">
        <v>1176</v>
      </c>
      <c r="H642" s="128" t="s">
        <v>79</v>
      </c>
      <c r="I642" s="139" t="s">
        <v>204</v>
      </c>
      <c r="J642" s="136" t="s">
        <v>2835</v>
      </c>
      <c r="K642" s="134" t="s">
        <v>2836</v>
      </c>
      <c r="L642" s="64" t="s">
        <v>1</v>
      </c>
      <c r="M642" s="64" t="s">
        <v>2</v>
      </c>
      <c r="N642" s="130" t="s">
        <v>91</v>
      </c>
      <c r="O642" s="64" t="s">
        <v>85</v>
      </c>
      <c r="P642" s="129" t="str" cm="1">
        <f t="array" ref="P642">_xlfn.TEXTJOIN(", ", TRUE, IF('HABILITADOS Y RECHAZADOS LOTE 1'!$Q642:$AN642="SI", 'HABILITADOS Y RECHAZADOS LOTE 1'!$Q$2:$AN$2, ""))</f>
        <v>Sector defensa</v>
      </c>
      <c r="Q642" s="96" t="s">
        <v>1</v>
      </c>
      <c r="R642" s="96" t="s">
        <v>1</v>
      </c>
      <c r="S642" s="96" t="s">
        <v>1</v>
      </c>
      <c r="T642" s="96" t="s">
        <v>1</v>
      </c>
      <c r="U642" s="96" t="s">
        <v>1</v>
      </c>
      <c r="V642" s="96" t="s">
        <v>1</v>
      </c>
      <c r="W642" s="96" t="s">
        <v>1</v>
      </c>
      <c r="X642" s="96" t="s">
        <v>1</v>
      </c>
      <c r="Y642" s="96" t="s">
        <v>1</v>
      </c>
      <c r="Z642" s="96" t="s">
        <v>2</v>
      </c>
      <c r="AA642" s="96" t="s">
        <v>1</v>
      </c>
      <c r="AB642" s="96" t="s">
        <v>1</v>
      </c>
      <c r="AC642" s="96" t="s">
        <v>1</v>
      </c>
      <c r="AD642" s="96" t="s">
        <v>1</v>
      </c>
      <c r="AE642" s="96" t="s">
        <v>1</v>
      </c>
      <c r="AF642" s="96" t="s">
        <v>1</v>
      </c>
      <c r="AG642" s="96" t="s">
        <v>1</v>
      </c>
      <c r="AH642" s="96" t="s">
        <v>1</v>
      </c>
      <c r="AI642" s="96" t="s">
        <v>1</v>
      </c>
      <c r="AJ642" s="96" t="s">
        <v>1</v>
      </c>
      <c r="AK642" s="96" t="s">
        <v>1</v>
      </c>
      <c r="AL642" s="96" t="s">
        <v>1</v>
      </c>
      <c r="AM642" s="96" t="s">
        <v>1</v>
      </c>
      <c r="AN642" s="96" t="s">
        <v>1</v>
      </c>
      <c r="AO642" s="96" t="s">
        <v>1</v>
      </c>
      <c r="AP642" s="96" t="s">
        <v>1</v>
      </c>
      <c r="AQ642" s="96" t="s">
        <v>1</v>
      </c>
      <c r="AR642" s="96" t="s">
        <v>1</v>
      </c>
      <c r="AS642" s="96" t="s">
        <v>1</v>
      </c>
      <c r="AT642" s="96" t="s">
        <v>1</v>
      </c>
      <c r="AU642" s="96" t="s">
        <v>2</v>
      </c>
      <c r="AV642" s="96" t="s">
        <v>1</v>
      </c>
      <c r="AW642" s="96" t="s">
        <v>92</v>
      </c>
      <c r="AX642" s="98">
        <v>0</v>
      </c>
      <c r="AY642" s="98">
        <v>0</v>
      </c>
      <c r="AZ642" s="98">
        <v>0</v>
      </c>
      <c r="BA642" s="98">
        <v>0</v>
      </c>
      <c r="BB642" s="98">
        <v>0</v>
      </c>
      <c r="BC642" s="98">
        <v>0</v>
      </c>
      <c r="BD642" s="98">
        <v>0</v>
      </c>
      <c r="BE642" s="98">
        <v>0</v>
      </c>
      <c r="BF642" s="98">
        <v>0</v>
      </c>
      <c r="BG642" s="98">
        <v>0.25</v>
      </c>
      <c r="BH642" s="98">
        <v>0</v>
      </c>
      <c r="BI642" s="98" cm="1">
        <f t="array" ref="BI642">SUM(IF('HABILITADOS Y RECHAZADOS LOTE 1'!$AX642:$BH642&lt;&gt;"", 'HABILITADOS Y RECHAZADOS LOTE 1'!$AX642:$BH642, 0))</f>
        <v>0.25</v>
      </c>
      <c r="BJ642" s="98" t="s">
        <v>878</v>
      </c>
      <c r="BK642" s="98" t="s">
        <v>85</v>
      </c>
      <c r="BL642" s="63" t="s">
        <v>85</v>
      </c>
    </row>
    <row r="643" spans="1:64" s="52" customFormat="1" ht="41.4" hidden="1">
      <c r="A643" s="108">
        <v>1641</v>
      </c>
      <c r="B643" s="139" t="s">
        <v>2837</v>
      </c>
      <c r="C643" s="142" t="s">
        <v>2838</v>
      </c>
      <c r="D643" s="133" t="s">
        <v>494</v>
      </c>
      <c r="E643" s="126" t="s">
        <v>2839</v>
      </c>
      <c r="F643" s="136" t="s">
        <v>77</v>
      </c>
      <c r="G643" s="136" t="s">
        <v>1176</v>
      </c>
      <c r="H643" s="128" t="s">
        <v>79</v>
      </c>
      <c r="I643" s="134" t="s">
        <v>97</v>
      </c>
      <c r="J643" s="133" t="s">
        <v>2839</v>
      </c>
      <c r="K643" s="134" t="s">
        <v>2840</v>
      </c>
      <c r="L643" s="64" t="s">
        <v>1</v>
      </c>
      <c r="M643" s="64" t="s">
        <v>2</v>
      </c>
      <c r="N643" s="130" t="s">
        <v>91</v>
      </c>
      <c r="O643" s="64" t="s">
        <v>85</v>
      </c>
      <c r="P643" s="129" t="str" cm="1">
        <f t="array" ref="P643">_xlfn.TEXTJOIN(", ", TRUE, IF('HABILITADOS Y RECHAZADOS LOTE 1'!$Q643:$AN643="SI", 'HABILITADOS Y RECHAZADOS LOTE 1'!$Q$2:$AN$2, ""))</f>
        <v>Carnes Frescas (Refrigeradas o Congeladas)</v>
      </c>
      <c r="Q643" s="96" t="s">
        <v>1</v>
      </c>
      <c r="R643" s="96" t="s">
        <v>2</v>
      </c>
      <c r="S643" s="96" t="s">
        <v>1</v>
      </c>
      <c r="T643" s="96" t="s">
        <v>1</v>
      </c>
      <c r="U643" s="96" t="s">
        <v>1</v>
      </c>
      <c r="V643" s="96" t="s">
        <v>1</v>
      </c>
      <c r="W643" s="96" t="s">
        <v>1</v>
      </c>
      <c r="X643" s="96" t="s">
        <v>1</v>
      </c>
      <c r="Y643" s="96" t="s">
        <v>1</v>
      </c>
      <c r="Z643" s="96" t="s">
        <v>1</v>
      </c>
      <c r="AA643" s="96" t="s">
        <v>1</v>
      </c>
      <c r="AB643" s="96" t="s">
        <v>1</v>
      </c>
      <c r="AC643" s="96" t="s">
        <v>1</v>
      </c>
      <c r="AD643" s="96" t="s">
        <v>1</v>
      </c>
      <c r="AE643" s="96" t="s">
        <v>1</v>
      </c>
      <c r="AF643" s="96" t="s">
        <v>1</v>
      </c>
      <c r="AG643" s="96" t="s">
        <v>1</v>
      </c>
      <c r="AH643" s="96" t="s">
        <v>1</v>
      </c>
      <c r="AI643" s="96" t="s">
        <v>1</v>
      </c>
      <c r="AJ643" s="96" t="s">
        <v>1</v>
      </c>
      <c r="AK643" s="96" t="s">
        <v>1</v>
      </c>
      <c r="AL643" s="96" t="s">
        <v>1</v>
      </c>
      <c r="AM643" s="96" t="s">
        <v>1</v>
      </c>
      <c r="AN643" s="96" t="s">
        <v>1</v>
      </c>
      <c r="AO643" s="96" t="s">
        <v>1</v>
      </c>
      <c r="AP643" s="96" t="s">
        <v>1</v>
      </c>
      <c r="AQ643" s="96" t="s">
        <v>1</v>
      </c>
      <c r="AR643" s="96" t="s">
        <v>1</v>
      </c>
      <c r="AS643" s="96" t="s">
        <v>1</v>
      </c>
      <c r="AT643" s="96" t="s">
        <v>1</v>
      </c>
      <c r="AU643" s="96" t="s">
        <v>2</v>
      </c>
      <c r="AV643" s="96" t="s">
        <v>1</v>
      </c>
      <c r="AW643" s="96" t="s">
        <v>92</v>
      </c>
      <c r="AX643" s="98">
        <v>0</v>
      </c>
      <c r="AY643" s="98">
        <v>6</v>
      </c>
      <c r="AZ643" s="98">
        <v>0</v>
      </c>
      <c r="BA643" s="98">
        <v>0</v>
      </c>
      <c r="BB643" s="98">
        <v>0</v>
      </c>
      <c r="BC643" s="98">
        <v>0</v>
      </c>
      <c r="BD643" s="98">
        <v>0</v>
      </c>
      <c r="BE643" s="98">
        <v>0</v>
      </c>
      <c r="BF643" s="98">
        <v>0</v>
      </c>
      <c r="BG643" s="98">
        <v>0.25</v>
      </c>
      <c r="BH643" s="98">
        <v>0</v>
      </c>
      <c r="BI643" s="98" cm="1">
        <f t="array" ref="BI643">SUM(IF('HABILITADOS Y RECHAZADOS LOTE 1'!$AX643:$BH643&lt;&gt;"", 'HABILITADOS Y RECHAZADOS LOTE 1'!$AX643:$BH643, 0))</f>
        <v>6.25</v>
      </c>
      <c r="BJ643" s="98" t="s">
        <v>878</v>
      </c>
      <c r="BK643" s="98" t="s">
        <v>85</v>
      </c>
      <c r="BL643" s="63" t="s">
        <v>85</v>
      </c>
    </row>
    <row r="644" spans="1:64" s="52" customFormat="1" ht="110.4" hidden="1">
      <c r="A644" s="108">
        <v>1642</v>
      </c>
      <c r="B644" s="139" t="s">
        <v>2841</v>
      </c>
      <c r="C644" s="142" t="s">
        <v>2842</v>
      </c>
      <c r="D644" s="133" t="s">
        <v>75</v>
      </c>
      <c r="E644" s="126" t="s">
        <v>2843</v>
      </c>
      <c r="F644" s="136" t="s">
        <v>77</v>
      </c>
      <c r="G644" s="136" t="s">
        <v>1176</v>
      </c>
      <c r="H644" s="128" t="s">
        <v>79</v>
      </c>
      <c r="I644" s="134" t="s">
        <v>721</v>
      </c>
      <c r="J644" s="133" t="s">
        <v>2843</v>
      </c>
      <c r="K644" s="134" t="s">
        <v>2844</v>
      </c>
      <c r="L644" s="64"/>
      <c r="M644" s="64" t="s">
        <v>2</v>
      </c>
      <c r="N644" s="130" t="s">
        <v>91</v>
      </c>
      <c r="O644" s="64" t="s">
        <v>85</v>
      </c>
      <c r="P644" s="129" t="str" cm="1">
        <f t="array" ref="P644">_xlfn.TEXTJOIN(", ", TRUE, IF('HABILITADOS Y RECHAZADOS LOTE 1'!$Q644:$AN644="SI", 'HABILITADOS Y RECHAZADOS LOTE 1'!$Q$2:$AN$2, ""))</f>
        <v>Carnes Frescas (Refrigeradas o Congeladas), Huevos, Enlatados cárnicos y derivados, Sector defensa, Frutas frescas, Amasijos, Galletas, Productos de panificación, Grasas, aceites y derivados, Lácteos no fermentados, Lácteos fermentados, Quesos, Leguminosas y derivados, Productos azucarados, Verduras, hortalizas y derivados, Bebidas</v>
      </c>
      <c r="Q644" s="96" t="s">
        <v>1</v>
      </c>
      <c r="R644" s="96" t="s">
        <v>2</v>
      </c>
      <c r="S644" s="96" t="s">
        <v>1</v>
      </c>
      <c r="T644" s="96" t="s">
        <v>2</v>
      </c>
      <c r="U644" s="96" t="s">
        <v>1</v>
      </c>
      <c r="V644" s="96" t="s">
        <v>1</v>
      </c>
      <c r="W644" s="96" t="s">
        <v>2</v>
      </c>
      <c r="X644" s="96" t="s">
        <v>1</v>
      </c>
      <c r="Y644" s="96" t="s">
        <v>1</v>
      </c>
      <c r="Z644" s="96" t="s">
        <v>2</v>
      </c>
      <c r="AA644" s="96" t="s">
        <v>2</v>
      </c>
      <c r="AB644" s="96" t="s">
        <v>1</v>
      </c>
      <c r="AC644" s="96" t="s">
        <v>2</v>
      </c>
      <c r="AD644" s="96" t="s">
        <v>2</v>
      </c>
      <c r="AE644" s="96" t="s">
        <v>2</v>
      </c>
      <c r="AF644" s="96" t="s">
        <v>2</v>
      </c>
      <c r="AG644" s="96" t="s">
        <v>2</v>
      </c>
      <c r="AH644" s="96" t="s">
        <v>2</v>
      </c>
      <c r="AI644" s="96" t="s">
        <v>2</v>
      </c>
      <c r="AJ644" s="96" t="s">
        <v>2</v>
      </c>
      <c r="AK644" s="96" t="s">
        <v>1</v>
      </c>
      <c r="AL644" s="96" t="s">
        <v>2</v>
      </c>
      <c r="AM644" s="96" t="s">
        <v>2</v>
      </c>
      <c r="AN644" s="96" t="s">
        <v>2</v>
      </c>
      <c r="AO644" s="96" t="s">
        <v>1</v>
      </c>
      <c r="AP644" s="96" t="s">
        <v>1</v>
      </c>
      <c r="AQ644" s="96" t="s">
        <v>1</v>
      </c>
      <c r="AR644" s="96" t="s">
        <v>1</v>
      </c>
      <c r="AS644" s="96" t="s">
        <v>1</v>
      </c>
      <c r="AT644" s="96" t="s">
        <v>1</v>
      </c>
      <c r="AU644" s="96" t="s">
        <v>1</v>
      </c>
      <c r="AV644" s="96" t="s">
        <v>1</v>
      </c>
      <c r="AW644" s="96" t="s">
        <v>92</v>
      </c>
      <c r="AX644" s="98">
        <v>0</v>
      </c>
      <c r="AY644" s="98">
        <v>0</v>
      </c>
      <c r="AZ644" s="98">
        <v>0</v>
      </c>
      <c r="BA644" s="98">
        <v>0</v>
      </c>
      <c r="BB644" s="98">
        <v>0</v>
      </c>
      <c r="BC644" s="98">
        <v>0</v>
      </c>
      <c r="BD644" s="98">
        <v>0</v>
      </c>
      <c r="BE644" s="98">
        <v>0</v>
      </c>
      <c r="BF644" s="98">
        <v>0</v>
      </c>
      <c r="BG644" s="98">
        <v>0.25</v>
      </c>
      <c r="BH644" s="98">
        <v>0</v>
      </c>
      <c r="BI644" s="98" cm="1">
        <f t="array" ref="BI644">SUM(IF('HABILITADOS Y RECHAZADOS LOTE 1'!$AX644:$BH644&lt;&gt;"", 'HABILITADOS Y RECHAZADOS LOTE 1'!$AX644:$BH644, 0))</f>
        <v>0.25</v>
      </c>
      <c r="BJ644" s="98" t="s">
        <v>878</v>
      </c>
      <c r="BK644" s="98" t="s">
        <v>85</v>
      </c>
      <c r="BL644" s="63" t="s">
        <v>85</v>
      </c>
    </row>
    <row r="645" spans="1:64" s="52" customFormat="1" ht="27.6" hidden="1">
      <c r="A645" s="108">
        <v>1643</v>
      </c>
      <c r="B645" s="139" t="s">
        <v>2845</v>
      </c>
      <c r="C645" s="142" t="s">
        <v>2846</v>
      </c>
      <c r="D645" s="133" t="s">
        <v>75</v>
      </c>
      <c r="E645" s="126" t="s">
        <v>2847</v>
      </c>
      <c r="F645" s="136" t="s">
        <v>77</v>
      </c>
      <c r="G645" s="136" t="s">
        <v>1176</v>
      </c>
      <c r="H645" s="128" t="s">
        <v>79</v>
      </c>
      <c r="I645" s="134" t="s">
        <v>1192</v>
      </c>
      <c r="J645" s="133" t="s">
        <v>2847</v>
      </c>
      <c r="K645" s="134" t="s">
        <v>2848</v>
      </c>
      <c r="L645" s="64" t="s">
        <v>1</v>
      </c>
      <c r="M645" s="64" t="s">
        <v>2</v>
      </c>
      <c r="N645" s="130" t="s">
        <v>91</v>
      </c>
      <c r="O645" s="64" t="s">
        <v>85</v>
      </c>
      <c r="P645" s="129" t="str" cm="1">
        <f t="array" ref="P645">_xlfn.TEXTJOIN(", ", TRUE, IF('HABILITADOS Y RECHAZADOS LOTE 1'!$Q645:$AN645="SI", 'HABILITADOS Y RECHAZADOS LOTE 1'!$Q$2:$AN$2, ""))</f>
        <v>Pescados y mariscos</v>
      </c>
      <c r="Q645" s="96" t="s">
        <v>1</v>
      </c>
      <c r="R645" s="96" t="s">
        <v>1</v>
      </c>
      <c r="S645" s="96" t="s">
        <v>1</v>
      </c>
      <c r="T645" s="96" t="s">
        <v>1</v>
      </c>
      <c r="U645" s="96" t="s">
        <v>1</v>
      </c>
      <c r="V645" s="96" t="s">
        <v>1</v>
      </c>
      <c r="W645" s="96" t="s">
        <v>1</v>
      </c>
      <c r="X645" s="96" t="s">
        <v>1</v>
      </c>
      <c r="Y645" s="96" t="s">
        <v>1</v>
      </c>
      <c r="Z645" s="96" t="s">
        <v>1</v>
      </c>
      <c r="AA645" s="96" t="s">
        <v>1</v>
      </c>
      <c r="AB645" s="96" t="s">
        <v>1</v>
      </c>
      <c r="AC645" s="96" t="s">
        <v>1</v>
      </c>
      <c r="AD645" s="96" t="s">
        <v>1</v>
      </c>
      <c r="AE645" s="96" t="s">
        <v>1</v>
      </c>
      <c r="AF645" s="96" t="s">
        <v>1</v>
      </c>
      <c r="AG645" s="96" t="s">
        <v>1</v>
      </c>
      <c r="AH645" s="96" t="s">
        <v>1</v>
      </c>
      <c r="AI645" s="96" t="s">
        <v>1</v>
      </c>
      <c r="AJ645" s="96" t="s">
        <v>1</v>
      </c>
      <c r="AK645" s="96" t="s">
        <v>2</v>
      </c>
      <c r="AL645" s="96" t="s">
        <v>1</v>
      </c>
      <c r="AM645" s="96" t="s">
        <v>1</v>
      </c>
      <c r="AN645" s="96" t="s">
        <v>1</v>
      </c>
      <c r="AO645" s="96" t="s">
        <v>1</v>
      </c>
      <c r="AP645" s="96" t="s">
        <v>1</v>
      </c>
      <c r="AQ645" s="96" t="s">
        <v>1</v>
      </c>
      <c r="AR645" s="96" t="s">
        <v>1</v>
      </c>
      <c r="AS645" s="96" t="s">
        <v>1</v>
      </c>
      <c r="AT645" s="96" t="s">
        <v>1</v>
      </c>
      <c r="AU645" s="96" t="s">
        <v>2</v>
      </c>
      <c r="AV645" s="96" t="s">
        <v>1</v>
      </c>
      <c r="AW645" s="96" t="s">
        <v>92</v>
      </c>
      <c r="AX645" s="98">
        <v>6</v>
      </c>
      <c r="AY645" s="98">
        <v>0</v>
      </c>
      <c r="AZ645" s="98">
        <v>0</v>
      </c>
      <c r="BA645" s="98">
        <v>0</v>
      </c>
      <c r="BB645" s="98">
        <v>0</v>
      </c>
      <c r="BC645" s="98">
        <v>10</v>
      </c>
      <c r="BD645" s="98">
        <v>0</v>
      </c>
      <c r="BE645" s="98">
        <v>0</v>
      </c>
      <c r="BF645" s="98">
        <v>0</v>
      </c>
      <c r="BG645" s="98">
        <v>0.25</v>
      </c>
      <c r="BH645" s="98">
        <v>0</v>
      </c>
      <c r="BI645" s="98" cm="1">
        <f t="array" ref="BI645">SUM(IF('HABILITADOS Y RECHAZADOS LOTE 1'!$AX645:$BH645&lt;&gt;"", 'HABILITADOS Y RECHAZADOS LOTE 1'!$AX645:$BH645, 0))</f>
        <v>16.25</v>
      </c>
      <c r="BJ645" s="98" t="s">
        <v>878</v>
      </c>
      <c r="BK645" s="98" t="s">
        <v>85</v>
      </c>
      <c r="BL645" s="63" t="s">
        <v>85</v>
      </c>
    </row>
    <row r="646" spans="1:64" s="52" customFormat="1" ht="69" hidden="1">
      <c r="A646" s="93">
        <v>1644</v>
      </c>
      <c r="B646" s="139" t="s">
        <v>1195</v>
      </c>
      <c r="C646" s="142" t="s">
        <v>2849</v>
      </c>
      <c r="D646" s="127" t="s">
        <v>2395</v>
      </c>
      <c r="E646" s="142" t="s">
        <v>2850</v>
      </c>
      <c r="F646" s="127"/>
      <c r="G646" s="127"/>
      <c r="H646" s="144" t="s">
        <v>83</v>
      </c>
      <c r="I646" s="134" t="s">
        <v>1182</v>
      </c>
      <c r="J646" s="133" t="s">
        <v>2851</v>
      </c>
      <c r="K646" s="143"/>
      <c r="L646" s="64"/>
      <c r="M646" s="64" t="s">
        <v>85</v>
      </c>
      <c r="N646" s="144" t="s">
        <v>83</v>
      </c>
      <c r="O646" s="134" t="s">
        <v>1182</v>
      </c>
      <c r="P646" s="64" t="s">
        <v>85</v>
      </c>
      <c r="Q646" s="96" t="s">
        <v>1</v>
      </c>
      <c r="R646" s="96" t="s">
        <v>1</v>
      </c>
      <c r="S646" s="96" t="s">
        <v>1</v>
      </c>
      <c r="T646" s="96" t="s">
        <v>1</v>
      </c>
      <c r="U646" s="96" t="s">
        <v>1</v>
      </c>
      <c r="V646" s="96" t="s">
        <v>1</v>
      </c>
      <c r="W646" s="96" t="s">
        <v>1</v>
      </c>
      <c r="X646" s="96" t="s">
        <v>1</v>
      </c>
      <c r="Y646" s="96" t="s">
        <v>1</v>
      </c>
      <c r="Z646" s="96" t="s">
        <v>1</v>
      </c>
      <c r="AA646" s="96" t="s">
        <v>1</v>
      </c>
      <c r="AB646" s="96" t="s">
        <v>1</v>
      </c>
      <c r="AC646" s="96" t="s">
        <v>1</v>
      </c>
      <c r="AD646" s="96" t="s">
        <v>1</v>
      </c>
      <c r="AE646" s="96" t="s">
        <v>1</v>
      </c>
      <c r="AF646" s="96" t="s">
        <v>1</v>
      </c>
      <c r="AG646" s="96" t="s">
        <v>1</v>
      </c>
      <c r="AH646" s="96" t="s">
        <v>1</v>
      </c>
      <c r="AI646" s="96" t="s">
        <v>1</v>
      </c>
      <c r="AJ646" s="96" t="s">
        <v>1</v>
      </c>
      <c r="AK646" s="96" t="s">
        <v>1</v>
      </c>
      <c r="AL646" s="96" t="s">
        <v>1</v>
      </c>
      <c r="AM646" s="96" t="s">
        <v>1</v>
      </c>
      <c r="AN646" s="96" t="s">
        <v>1</v>
      </c>
      <c r="AO646" s="96"/>
      <c r="AP646" s="96"/>
      <c r="AQ646" s="96"/>
      <c r="AR646" s="96"/>
      <c r="AS646" s="96"/>
      <c r="AT646" s="96"/>
      <c r="AU646" s="96"/>
      <c r="AV646" s="96"/>
      <c r="AW646" s="96" t="s">
        <v>650</v>
      </c>
      <c r="AX646" s="98"/>
      <c r="AY646" s="98"/>
      <c r="AZ646" s="98"/>
      <c r="BA646" s="98"/>
      <c r="BB646" s="98"/>
      <c r="BC646" s="98"/>
      <c r="BD646" s="98"/>
      <c r="BE646" s="98"/>
      <c r="BF646" s="98"/>
      <c r="BG646" s="98"/>
      <c r="BH646" s="98"/>
      <c r="BI646" s="98" cm="1">
        <f t="array" ref="BI646">SUM(IF('HABILITADOS Y RECHAZADOS LOTE 1'!$AX646:$BH646&lt;&gt;"", 'HABILITADOS Y RECHAZADOS LOTE 1'!$AX646:$BH646, 0))</f>
        <v>0</v>
      </c>
      <c r="BJ646" s="98" t="s">
        <v>784</v>
      </c>
      <c r="BK646" s="98" t="s">
        <v>85</v>
      </c>
      <c r="BL646" s="63" t="s">
        <v>85</v>
      </c>
    </row>
    <row r="647" spans="1:64" s="52" customFormat="1" ht="220.8" hidden="1">
      <c r="A647" s="108">
        <v>1645</v>
      </c>
      <c r="B647" s="139" t="s">
        <v>2139</v>
      </c>
      <c r="C647" s="142" t="s">
        <v>2852</v>
      </c>
      <c r="D647" s="133" t="s">
        <v>89</v>
      </c>
      <c r="E647" s="126" t="s">
        <v>2853</v>
      </c>
      <c r="F647" s="136" t="s">
        <v>77</v>
      </c>
      <c r="G647" s="136" t="s">
        <v>77</v>
      </c>
      <c r="H647" s="128" t="s">
        <v>79</v>
      </c>
      <c r="I647" s="134" t="s">
        <v>2854</v>
      </c>
      <c r="J647" s="140">
        <v>14704850</v>
      </c>
      <c r="K647" s="134" t="s">
        <v>2855</v>
      </c>
      <c r="L647" s="64"/>
      <c r="M647" s="64" t="s">
        <v>2</v>
      </c>
      <c r="N647" s="130" t="s">
        <v>83</v>
      </c>
      <c r="O647" s="147" t="s">
        <v>2856</v>
      </c>
      <c r="P647" s="64" t="s">
        <v>85</v>
      </c>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8"/>
      <c r="AY647" s="98"/>
      <c r="AZ647" s="98"/>
      <c r="BA647" s="98"/>
      <c r="BB647" s="98"/>
      <c r="BC647" s="98"/>
      <c r="BD647" s="98"/>
      <c r="BE647" s="98"/>
      <c r="BF647" s="98"/>
      <c r="BG647" s="98"/>
      <c r="BH647" s="98"/>
      <c r="BI647" s="98" cm="1">
        <f t="array" ref="BI647">SUM(IF('HABILITADOS Y RECHAZADOS LOTE 1'!$AX647:$BH647&lt;&gt;"", 'HABILITADOS Y RECHAZADOS LOTE 1'!$AX647:$BH647, 0))</f>
        <v>0</v>
      </c>
      <c r="BJ647" s="98" t="s">
        <v>541</v>
      </c>
      <c r="BK647" s="98" t="s">
        <v>85</v>
      </c>
      <c r="BL647" s="63" t="s">
        <v>85</v>
      </c>
    </row>
    <row r="648" spans="1:64" s="52" customFormat="1" ht="27.6" hidden="1">
      <c r="A648" s="108">
        <v>1646</v>
      </c>
      <c r="B648" s="139" t="s">
        <v>2857</v>
      </c>
      <c r="C648" s="142" t="s">
        <v>2858</v>
      </c>
      <c r="D648" s="133" t="s">
        <v>75</v>
      </c>
      <c r="E648" s="126" t="s">
        <v>2859</v>
      </c>
      <c r="F648" s="136" t="s">
        <v>1176</v>
      </c>
      <c r="G648" s="136" t="s">
        <v>1176</v>
      </c>
      <c r="H648" s="128" t="s">
        <v>91</v>
      </c>
      <c r="I648" s="134" t="s">
        <v>494</v>
      </c>
      <c r="J648" s="133" t="s">
        <v>2859</v>
      </c>
      <c r="K648" s="134" t="s">
        <v>494</v>
      </c>
      <c r="L648" s="64"/>
      <c r="M648" s="64" t="s">
        <v>85</v>
      </c>
      <c r="N648" s="128" t="s">
        <v>91</v>
      </c>
      <c r="O648" s="64" t="s">
        <v>85</v>
      </c>
      <c r="P648" s="129" t="str" cm="1">
        <f t="array" ref="P648">_xlfn.TEXTJOIN(", ", TRUE, IF('HABILITADOS Y RECHAZADOS LOTE 1'!$Q648:$AN648="SI", 'HABILITADOS Y RECHAZADOS LOTE 1'!$Q$2:$AN$2, ""))</f>
        <v>Verduras, hortalizas y derivados</v>
      </c>
      <c r="Q648" s="96" t="s">
        <v>1</v>
      </c>
      <c r="R648" s="96" t="s">
        <v>1</v>
      </c>
      <c r="S648" s="96" t="s">
        <v>1</v>
      </c>
      <c r="T648" s="96" t="s">
        <v>1</v>
      </c>
      <c r="U648" s="96" t="s">
        <v>1</v>
      </c>
      <c r="V648" s="96" t="s">
        <v>1</v>
      </c>
      <c r="W648" s="96" t="s">
        <v>1</v>
      </c>
      <c r="X648" s="96" t="s">
        <v>1</v>
      </c>
      <c r="Y648" s="96" t="s">
        <v>1</v>
      </c>
      <c r="Z648" s="96" t="s">
        <v>1</v>
      </c>
      <c r="AA648" s="96" t="s">
        <v>1</v>
      </c>
      <c r="AB648" s="96" t="s">
        <v>1</v>
      </c>
      <c r="AC648" s="96" t="s">
        <v>1</v>
      </c>
      <c r="AD648" s="96" t="s">
        <v>1</v>
      </c>
      <c r="AE648" s="96" t="s">
        <v>1</v>
      </c>
      <c r="AF648" s="96" t="s">
        <v>1</v>
      </c>
      <c r="AG648" s="96" t="s">
        <v>1</v>
      </c>
      <c r="AH648" s="96" t="s">
        <v>1</v>
      </c>
      <c r="AI648" s="96" t="s">
        <v>1</v>
      </c>
      <c r="AJ648" s="96" t="s">
        <v>1</v>
      </c>
      <c r="AK648" s="96" t="s">
        <v>1</v>
      </c>
      <c r="AL648" s="96" t="s">
        <v>1</v>
      </c>
      <c r="AM648" s="96" t="s">
        <v>2</v>
      </c>
      <c r="AN648" s="96" t="s">
        <v>1</v>
      </c>
      <c r="AO648" s="96" t="s">
        <v>1</v>
      </c>
      <c r="AP648" s="96" t="s">
        <v>1</v>
      </c>
      <c r="AQ648" s="96" t="s">
        <v>1</v>
      </c>
      <c r="AR648" s="96" t="s">
        <v>1</v>
      </c>
      <c r="AS648" s="96" t="s">
        <v>1</v>
      </c>
      <c r="AT648" s="96" t="s">
        <v>1</v>
      </c>
      <c r="AU648" s="96" t="s">
        <v>1</v>
      </c>
      <c r="AV648" s="96" t="s">
        <v>1</v>
      </c>
      <c r="AW648" s="96" t="s">
        <v>92</v>
      </c>
      <c r="AX648" s="98">
        <v>0</v>
      </c>
      <c r="AY648" s="98">
        <v>0</v>
      </c>
      <c r="AZ648" s="98">
        <v>0</v>
      </c>
      <c r="BA648" s="98">
        <v>0</v>
      </c>
      <c r="BB648" s="98">
        <v>0</v>
      </c>
      <c r="BC648" s="98">
        <v>0</v>
      </c>
      <c r="BD648" s="98">
        <v>0</v>
      </c>
      <c r="BE648" s="98">
        <v>0</v>
      </c>
      <c r="BF648" s="98">
        <v>0</v>
      </c>
      <c r="BG648" s="98">
        <v>0</v>
      </c>
      <c r="BH648" s="98">
        <v>0</v>
      </c>
      <c r="BI648" s="98" cm="1">
        <f t="array" ref="BI648">SUM(IF('HABILITADOS Y RECHAZADOS LOTE 1'!$AX648:$BH648&lt;&gt;"", 'HABILITADOS Y RECHAZADOS LOTE 1'!$AX648:$BH648, 0))</f>
        <v>0</v>
      </c>
      <c r="BJ648" s="98" t="s">
        <v>334</v>
      </c>
      <c r="BK648" s="98" t="s">
        <v>85</v>
      </c>
      <c r="BL648" s="63" t="s">
        <v>85</v>
      </c>
    </row>
    <row r="649" spans="1:64" s="52" customFormat="1" ht="248.4" hidden="1">
      <c r="A649" s="93">
        <v>1647</v>
      </c>
      <c r="B649" s="143" t="s">
        <v>2860</v>
      </c>
      <c r="C649" s="124" t="s">
        <v>2861</v>
      </c>
      <c r="D649" s="125" t="s">
        <v>89</v>
      </c>
      <c r="E649" s="130" t="s">
        <v>2862</v>
      </c>
      <c r="F649" s="127" t="s">
        <v>77</v>
      </c>
      <c r="G649" s="127" t="s">
        <v>77</v>
      </c>
      <c r="H649" s="128" t="s">
        <v>79</v>
      </c>
      <c r="I649" s="129" t="s">
        <v>2863</v>
      </c>
      <c r="J649" s="64" t="s">
        <v>2862</v>
      </c>
      <c r="K649" s="129" t="s">
        <v>2864</v>
      </c>
      <c r="L649" s="64" t="s">
        <v>1</v>
      </c>
      <c r="M649" s="64" t="s">
        <v>146</v>
      </c>
      <c r="N649" s="130" t="s">
        <v>83</v>
      </c>
      <c r="O649" s="129" t="s">
        <v>2865</v>
      </c>
      <c r="P649" s="64" t="s">
        <v>85</v>
      </c>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8"/>
      <c r="AY649" s="98"/>
      <c r="AZ649" s="98"/>
      <c r="BA649" s="98"/>
      <c r="BB649" s="98"/>
      <c r="BC649" s="98"/>
      <c r="BD649" s="98"/>
      <c r="BE649" s="98"/>
      <c r="BF649" s="98"/>
      <c r="BG649" s="98"/>
      <c r="BH649" s="98"/>
      <c r="BI649" s="98" cm="1">
        <f t="array" ref="BI649">SUM(IF('HABILITADOS Y RECHAZADOS LOTE 1'!$AX649:$BH649&lt;&gt;"", 'HABILITADOS Y RECHAZADOS LOTE 1'!$AX649:$BH649, 0))</f>
        <v>0</v>
      </c>
      <c r="BJ649" s="106" t="s">
        <v>395</v>
      </c>
      <c r="BK649" s="98" t="s">
        <v>85</v>
      </c>
      <c r="BL649" s="63" t="s">
        <v>85</v>
      </c>
    </row>
    <row r="650" spans="1:64" s="52" customFormat="1" ht="14.4" hidden="1">
      <c r="A650" s="108">
        <v>1648</v>
      </c>
      <c r="B650" s="139" t="s">
        <v>2866</v>
      </c>
      <c r="C650" s="142" t="s">
        <v>2867</v>
      </c>
      <c r="D650" s="133" t="s">
        <v>75</v>
      </c>
      <c r="E650" s="126" t="s">
        <v>2868</v>
      </c>
      <c r="F650" s="136" t="s">
        <v>1176</v>
      </c>
      <c r="G650" s="136" t="s">
        <v>1176</v>
      </c>
      <c r="H650" s="128" t="s">
        <v>91</v>
      </c>
      <c r="I650" s="134" t="s">
        <v>494</v>
      </c>
      <c r="J650" s="133" t="s">
        <v>2868</v>
      </c>
      <c r="K650" s="134" t="s">
        <v>494</v>
      </c>
      <c r="L650" s="64"/>
      <c r="M650" s="64" t="s">
        <v>85</v>
      </c>
      <c r="N650" s="128" t="s">
        <v>91</v>
      </c>
      <c r="O650" s="133" t="s">
        <v>85</v>
      </c>
      <c r="P650" s="129" t="str" cm="1">
        <f t="array" ref="P650">_xlfn.TEXTJOIN(", ", TRUE, IF('HABILITADOS Y RECHAZADOS LOTE 1'!$Q650:$AN650="SI", 'HABILITADOS Y RECHAZADOS LOTE 1'!$Q$2:$AN$2, ""))</f>
        <v>Quesos</v>
      </c>
      <c r="Q650" s="96"/>
      <c r="R650" s="96"/>
      <c r="S650" s="96"/>
      <c r="T650" s="96"/>
      <c r="U650" s="96"/>
      <c r="V650" s="96"/>
      <c r="W650" s="96"/>
      <c r="X650" s="96"/>
      <c r="Y650" s="96"/>
      <c r="Z650" s="96"/>
      <c r="AA650" s="96"/>
      <c r="AB650" s="96"/>
      <c r="AC650" s="96"/>
      <c r="AD650" s="96"/>
      <c r="AE650" s="96"/>
      <c r="AF650" s="96"/>
      <c r="AG650" s="96"/>
      <c r="AH650" s="96"/>
      <c r="AI650" s="96" t="s">
        <v>2</v>
      </c>
      <c r="AJ650" s="96"/>
      <c r="AK650" s="96"/>
      <c r="AL650" s="96"/>
      <c r="AM650" s="96"/>
      <c r="AN650" s="96"/>
      <c r="AO650" s="96" t="s">
        <v>1</v>
      </c>
      <c r="AP650" s="96" t="s">
        <v>1</v>
      </c>
      <c r="AQ650" s="96" t="s">
        <v>1</v>
      </c>
      <c r="AR650" s="96" t="s">
        <v>1</v>
      </c>
      <c r="AS650" s="96" t="s">
        <v>1</v>
      </c>
      <c r="AT650" s="96" t="s">
        <v>1</v>
      </c>
      <c r="AU650" s="96" t="s">
        <v>2</v>
      </c>
      <c r="AV650" s="96" t="s">
        <v>1</v>
      </c>
      <c r="AW650" s="96" t="s">
        <v>92</v>
      </c>
      <c r="AX650" s="98">
        <v>0</v>
      </c>
      <c r="AY650" s="98">
        <v>0</v>
      </c>
      <c r="AZ650" s="98">
        <v>0</v>
      </c>
      <c r="BA650" s="98">
        <v>0</v>
      </c>
      <c r="BB650" s="98">
        <v>0</v>
      </c>
      <c r="BC650" s="98">
        <v>0</v>
      </c>
      <c r="BD650" s="98">
        <v>0</v>
      </c>
      <c r="BE650" s="98">
        <v>0</v>
      </c>
      <c r="BF650" s="98">
        <v>0</v>
      </c>
      <c r="BG650" s="98">
        <v>0.25</v>
      </c>
      <c r="BH650" s="98">
        <v>0</v>
      </c>
      <c r="BI650" s="98" cm="1">
        <f t="array" ref="BI650">SUM(IF('HABILITADOS Y RECHAZADOS LOTE 1'!$AX650:$BH650&lt;&gt;"", 'HABILITADOS Y RECHAZADOS LOTE 1'!$AX650:$BH650, 0))</f>
        <v>0.25</v>
      </c>
      <c r="BJ650" s="98" t="s">
        <v>195</v>
      </c>
      <c r="BK650" s="98" t="s">
        <v>85</v>
      </c>
      <c r="BL650" s="63" t="s">
        <v>85</v>
      </c>
    </row>
    <row r="651" spans="1:64" s="52" customFormat="1" ht="69" hidden="1">
      <c r="A651" s="93">
        <v>1649</v>
      </c>
      <c r="B651" s="139" t="s">
        <v>1195</v>
      </c>
      <c r="C651" s="142" t="s">
        <v>2869</v>
      </c>
      <c r="D651" s="136" t="s">
        <v>75</v>
      </c>
      <c r="E651" s="142" t="s">
        <v>2870</v>
      </c>
      <c r="F651" s="127"/>
      <c r="G651" s="127"/>
      <c r="H651" s="144" t="s">
        <v>83</v>
      </c>
      <c r="I651" s="134" t="s">
        <v>1182</v>
      </c>
      <c r="J651" s="133" t="s">
        <v>2870</v>
      </c>
      <c r="K651" s="143"/>
      <c r="L651" s="64"/>
      <c r="M651" s="64" t="s">
        <v>85</v>
      </c>
      <c r="N651" s="144" t="s">
        <v>83</v>
      </c>
      <c r="O651" s="134" t="s">
        <v>1182</v>
      </c>
      <c r="P651" s="64" t="s">
        <v>85</v>
      </c>
      <c r="Q651" s="96" t="s">
        <v>1</v>
      </c>
      <c r="R651" s="96" t="s">
        <v>1</v>
      </c>
      <c r="S651" s="96" t="s">
        <v>1</v>
      </c>
      <c r="T651" s="96" t="s">
        <v>1</v>
      </c>
      <c r="U651" s="96" t="s">
        <v>1</v>
      </c>
      <c r="V651" s="96" t="s">
        <v>1</v>
      </c>
      <c r="W651" s="96" t="s">
        <v>1</v>
      </c>
      <c r="X651" s="96" t="s">
        <v>1</v>
      </c>
      <c r="Y651" s="96" t="s">
        <v>1</v>
      </c>
      <c r="Z651" s="96" t="s">
        <v>1</v>
      </c>
      <c r="AA651" s="96" t="s">
        <v>1</v>
      </c>
      <c r="AB651" s="96" t="s">
        <v>1</v>
      </c>
      <c r="AC651" s="96" t="s">
        <v>1</v>
      </c>
      <c r="AD651" s="96" t="s">
        <v>1</v>
      </c>
      <c r="AE651" s="96" t="s">
        <v>1</v>
      </c>
      <c r="AF651" s="96" t="s">
        <v>1</v>
      </c>
      <c r="AG651" s="96" t="s">
        <v>1</v>
      </c>
      <c r="AH651" s="96" t="s">
        <v>1</v>
      </c>
      <c r="AI651" s="96" t="s">
        <v>1</v>
      </c>
      <c r="AJ651" s="96" t="s">
        <v>1</v>
      </c>
      <c r="AK651" s="96" t="s">
        <v>1</v>
      </c>
      <c r="AL651" s="96" t="s">
        <v>1</v>
      </c>
      <c r="AM651" s="96" t="s">
        <v>1</v>
      </c>
      <c r="AN651" s="96" t="s">
        <v>1</v>
      </c>
      <c r="AO651" s="96"/>
      <c r="AP651" s="96"/>
      <c r="AQ651" s="96"/>
      <c r="AR651" s="96"/>
      <c r="AS651" s="96"/>
      <c r="AT651" s="96"/>
      <c r="AU651" s="96"/>
      <c r="AV651" s="96"/>
      <c r="AW651" s="96" t="s">
        <v>650</v>
      </c>
      <c r="AX651" s="98"/>
      <c r="AY651" s="98"/>
      <c r="AZ651" s="98"/>
      <c r="BA651" s="98"/>
      <c r="BB651" s="98"/>
      <c r="BC651" s="98"/>
      <c r="BD651" s="98"/>
      <c r="BE651" s="98"/>
      <c r="BF651" s="98"/>
      <c r="BG651" s="98"/>
      <c r="BH651" s="98"/>
      <c r="BI651" s="98" cm="1">
        <f t="array" ref="BI651">SUM(IF('HABILITADOS Y RECHAZADOS LOTE 1'!$AX651:$BH651&lt;&gt;"", 'HABILITADOS Y RECHAZADOS LOTE 1'!$AX651:$BH651, 0))</f>
        <v>0</v>
      </c>
      <c r="BJ651" s="98" t="s">
        <v>784</v>
      </c>
      <c r="BK651" s="98" t="s">
        <v>85</v>
      </c>
      <c r="BL651" s="63" t="s">
        <v>85</v>
      </c>
    </row>
    <row r="652" spans="1:64" ht="69" hidden="1">
      <c r="A652" s="105">
        <v>1650</v>
      </c>
      <c r="B652" s="123" t="s">
        <v>1214</v>
      </c>
      <c r="C652" s="124" t="s">
        <v>2871</v>
      </c>
      <c r="D652" s="132" t="s">
        <v>89</v>
      </c>
      <c r="E652" s="124" t="s">
        <v>2872</v>
      </c>
      <c r="F652" s="127"/>
      <c r="G652" s="127"/>
      <c r="H652" s="144" t="s">
        <v>83</v>
      </c>
      <c r="I652" s="134" t="s">
        <v>1182</v>
      </c>
      <c r="J652" s="125" t="s">
        <v>2872</v>
      </c>
      <c r="K652" s="123"/>
      <c r="L652" s="125"/>
      <c r="M652" s="125" t="s">
        <v>85</v>
      </c>
      <c r="N652" s="144" t="s">
        <v>83</v>
      </c>
      <c r="O652" s="134" t="s">
        <v>1182</v>
      </c>
      <c r="P652" s="125" t="s">
        <v>85</v>
      </c>
      <c r="Q652" s="94" t="s">
        <v>1</v>
      </c>
      <c r="R652" s="94" t="s">
        <v>1</v>
      </c>
      <c r="S652" s="94" t="s">
        <v>1</v>
      </c>
      <c r="T652" s="94" t="s">
        <v>1</v>
      </c>
      <c r="U652" s="94" t="s">
        <v>1</v>
      </c>
      <c r="V652" s="94" t="s">
        <v>1</v>
      </c>
      <c r="W652" s="94" t="s">
        <v>1</v>
      </c>
      <c r="X652" s="94" t="s">
        <v>1</v>
      </c>
      <c r="Y652" s="94" t="s">
        <v>1</v>
      </c>
      <c r="Z652" s="94" t="s">
        <v>1</v>
      </c>
      <c r="AA652" s="94" t="s">
        <v>1</v>
      </c>
      <c r="AB652" s="94" t="s">
        <v>1</v>
      </c>
      <c r="AC652" s="94" t="s">
        <v>1</v>
      </c>
      <c r="AD652" s="94" t="s">
        <v>1</v>
      </c>
      <c r="AE652" s="94" t="s">
        <v>1</v>
      </c>
      <c r="AF652" s="94" t="s">
        <v>1</v>
      </c>
      <c r="AG652" s="94" t="s">
        <v>1</v>
      </c>
      <c r="AH652" s="94" t="s">
        <v>1</v>
      </c>
      <c r="AI652" s="94" t="s">
        <v>1</v>
      </c>
      <c r="AJ652" s="94" t="s">
        <v>1</v>
      </c>
      <c r="AK652" s="94" t="s">
        <v>1</v>
      </c>
      <c r="AL652" s="94" t="s">
        <v>1</v>
      </c>
      <c r="AM652" s="94" t="s">
        <v>1</v>
      </c>
      <c r="AN652" s="94" t="s">
        <v>1</v>
      </c>
      <c r="AO652" s="94"/>
      <c r="AP652" s="94"/>
      <c r="AQ652" s="94"/>
      <c r="AR652" s="94"/>
      <c r="AS652" s="94"/>
      <c r="AT652" s="94"/>
      <c r="AU652" s="94"/>
      <c r="AV652" s="94"/>
      <c r="AW652" s="94" t="s">
        <v>650</v>
      </c>
      <c r="AX652" s="107"/>
      <c r="AY652" s="107"/>
      <c r="AZ652" s="107"/>
      <c r="BA652" s="107"/>
      <c r="BB652" s="107"/>
      <c r="BC652" s="107"/>
      <c r="BD652" s="107"/>
      <c r="BE652" s="107"/>
      <c r="BF652" s="107"/>
      <c r="BG652" s="107"/>
      <c r="BH652" s="107"/>
      <c r="BI652" s="107" cm="1">
        <f t="array" ref="BI652">SUM(IF('HABILITADOS Y RECHAZADOS LOTE 1'!$AX652:$BH652&lt;&gt;"", 'HABILITADOS Y RECHAZADOS LOTE 1'!$AX652:$BH652, 0))</f>
        <v>0</v>
      </c>
      <c r="BJ652" s="107" t="s">
        <v>784</v>
      </c>
      <c r="BK652" s="107" t="s">
        <v>85</v>
      </c>
      <c r="BL652" s="63" t="s">
        <v>85</v>
      </c>
    </row>
    <row r="653" spans="1:64" s="52" customFormat="1" ht="124.2" hidden="1">
      <c r="A653" s="108">
        <v>1651</v>
      </c>
      <c r="B653" s="139" t="s">
        <v>2873</v>
      </c>
      <c r="C653" s="142" t="s">
        <v>2874</v>
      </c>
      <c r="D653" s="133" t="s">
        <v>75</v>
      </c>
      <c r="E653" s="126" t="s">
        <v>2875</v>
      </c>
      <c r="F653" s="136" t="s">
        <v>1176</v>
      </c>
      <c r="G653" s="136" t="s">
        <v>1176</v>
      </c>
      <c r="H653" s="128" t="s">
        <v>91</v>
      </c>
      <c r="I653" s="134" t="s">
        <v>494</v>
      </c>
      <c r="J653" s="133" t="s">
        <v>2875</v>
      </c>
      <c r="K653" s="134" t="s">
        <v>494</v>
      </c>
      <c r="L653" s="64"/>
      <c r="M653" s="64" t="s">
        <v>85</v>
      </c>
      <c r="N653" s="128" t="s">
        <v>91</v>
      </c>
      <c r="O653" s="133" t="s">
        <v>85</v>
      </c>
      <c r="P653" s="129" t="str" cm="1">
        <f t="array" ref="P653">_xlfn.TEXTJOIN(", ", TRUE, IF('HABILITADOS Y RECHAZADOS LOTE 1'!$Q653:$AN653="SI", 'HABILITADOS Y RECHAZADOS LOTE 1'!$Q$2:$AN$2, ""))</f>
        <v>Carnes Frescas (Refrigeradas o Congeladas), Derivados cárnicos, Huevos, Cereales y derivados, Alimentos manufacturados, Enlatados cárnicos y derivados, Conservas de frutas/ hortalizas/ leguminosas, Sector defensa, Frutas frescas, Fruta procesada, Amasijos, Galletas, Grasas, aceites y derivados, Lácteos no fermentados, Lácteos fermentados, Leguminosas y derivados, Verduras, hortalizas y derivados, Bebidas</v>
      </c>
      <c r="Q653" s="96" t="s">
        <v>1</v>
      </c>
      <c r="R653" s="96" t="s">
        <v>2</v>
      </c>
      <c r="S653" s="96" t="s">
        <v>2</v>
      </c>
      <c r="T653" s="96" t="s">
        <v>2</v>
      </c>
      <c r="U653" s="96" t="s">
        <v>2</v>
      </c>
      <c r="V653" s="96" t="s">
        <v>2</v>
      </c>
      <c r="W653" s="96" t="s">
        <v>2</v>
      </c>
      <c r="X653" s="96" t="s">
        <v>2</v>
      </c>
      <c r="Y653" s="96" t="s">
        <v>1</v>
      </c>
      <c r="Z653" s="96" t="s">
        <v>2</v>
      </c>
      <c r="AA653" s="96" t="s">
        <v>2</v>
      </c>
      <c r="AB653" s="96" t="s">
        <v>2</v>
      </c>
      <c r="AC653" s="96" t="s">
        <v>2</v>
      </c>
      <c r="AD653" s="96" t="s">
        <v>2</v>
      </c>
      <c r="AE653" s="96" t="s">
        <v>1</v>
      </c>
      <c r="AF653" s="96" t="s">
        <v>2</v>
      </c>
      <c r="AG653" s="96" t="s">
        <v>2</v>
      </c>
      <c r="AH653" s="96" t="s">
        <v>2</v>
      </c>
      <c r="AI653" s="96" t="s">
        <v>1</v>
      </c>
      <c r="AJ653" s="96" t="s">
        <v>2</v>
      </c>
      <c r="AK653" s="96" t="s">
        <v>1</v>
      </c>
      <c r="AL653" s="96" t="s">
        <v>1</v>
      </c>
      <c r="AM653" s="96" t="s">
        <v>2</v>
      </c>
      <c r="AN653" s="96" t="s">
        <v>2</v>
      </c>
      <c r="AO653" s="96" t="s">
        <v>1</v>
      </c>
      <c r="AP653" s="96" t="s">
        <v>1</v>
      </c>
      <c r="AQ653" s="96" t="s">
        <v>1</v>
      </c>
      <c r="AR653" s="96" t="s">
        <v>1</v>
      </c>
      <c r="AS653" s="96" t="s">
        <v>1</v>
      </c>
      <c r="AT653" s="96" t="s">
        <v>1</v>
      </c>
      <c r="AU653" s="96" t="s">
        <v>2</v>
      </c>
      <c r="AV653" s="96" t="s">
        <v>1</v>
      </c>
      <c r="AW653" s="96" t="s">
        <v>92</v>
      </c>
      <c r="AX653" s="98">
        <v>0</v>
      </c>
      <c r="AY653" s="98">
        <v>6</v>
      </c>
      <c r="AZ653" s="98">
        <v>0</v>
      </c>
      <c r="BA653" s="98">
        <v>6</v>
      </c>
      <c r="BB653" s="98">
        <v>8</v>
      </c>
      <c r="BC653" s="98">
        <v>10</v>
      </c>
      <c r="BD653" s="98">
        <v>0</v>
      </c>
      <c r="BE653" s="98">
        <v>0</v>
      </c>
      <c r="BF653" s="98">
        <v>0</v>
      </c>
      <c r="BG653" s="98">
        <v>0.25</v>
      </c>
      <c r="BH653" s="98">
        <v>10</v>
      </c>
      <c r="BI653" s="98" cm="1">
        <f t="array" ref="BI653">SUM(IF('HABILITADOS Y RECHAZADOS LOTE 1'!$AX653:$BH653&lt;&gt;"", 'HABILITADOS Y RECHAZADOS LOTE 1'!$AX653:$BH653, 0))</f>
        <v>40.25</v>
      </c>
      <c r="BJ653" s="98" t="s">
        <v>268</v>
      </c>
      <c r="BK653" s="98" t="s">
        <v>85</v>
      </c>
      <c r="BL653" s="63" t="s">
        <v>85</v>
      </c>
    </row>
    <row r="654" spans="1:64" s="52" customFormat="1" ht="41.4" hidden="1">
      <c r="A654" s="93">
        <v>1652</v>
      </c>
      <c r="B654" s="143" t="s">
        <v>2876</v>
      </c>
      <c r="C654" s="124" t="s">
        <v>2877</v>
      </c>
      <c r="D654" s="125" t="s">
        <v>89</v>
      </c>
      <c r="E654" s="126" t="s">
        <v>2878</v>
      </c>
      <c r="F654" s="127" t="s">
        <v>78</v>
      </c>
      <c r="G654" s="127" t="s">
        <v>77</v>
      </c>
      <c r="H654" s="128" t="s">
        <v>79</v>
      </c>
      <c r="I654" s="129" t="s">
        <v>209</v>
      </c>
      <c r="J654" s="64"/>
      <c r="K654" s="129" t="s">
        <v>2879</v>
      </c>
      <c r="L654" s="64"/>
      <c r="M654" s="64" t="s">
        <v>2</v>
      </c>
      <c r="N654" s="130" t="s">
        <v>91</v>
      </c>
      <c r="O654" s="64" t="s">
        <v>85</v>
      </c>
      <c r="P654" s="129" t="str" cm="1">
        <f t="array" ref="P654">_xlfn.TEXTJOIN(", ", TRUE, IF('HABILITADOS Y RECHAZADOS LOTE 1'!$Q654:$AN654="SI", 'HABILITADOS Y RECHAZADOS LOTE 1'!$Q$2:$AN$2, ""))</f>
        <v>Lácteos fermentados</v>
      </c>
      <c r="Q654" s="96" t="s">
        <v>1</v>
      </c>
      <c r="R654" s="96" t="s">
        <v>1</v>
      </c>
      <c r="S654" s="96" t="s">
        <v>1</v>
      </c>
      <c r="T654" s="96" t="s">
        <v>1</v>
      </c>
      <c r="U654" s="96" t="s">
        <v>1</v>
      </c>
      <c r="V654" s="96" t="s">
        <v>1</v>
      </c>
      <c r="W654" s="96" t="s">
        <v>1</v>
      </c>
      <c r="X654" s="96" t="s">
        <v>1</v>
      </c>
      <c r="Y654" s="96" t="s">
        <v>1</v>
      </c>
      <c r="Z654" s="96" t="s">
        <v>1</v>
      </c>
      <c r="AA654" s="96" t="s">
        <v>1</v>
      </c>
      <c r="AB654" s="96" t="s">
        <v>1</v>
      </c>
      <c r="AC654" s="96" t="s">
        <v>1</v>
      </c>
      <c r="AD654" s="96" t="s">
        <v>1</v>
      </c>
      <c r="AE654" s="96" t="s">
        <v>1</v>
      </c>
      <c r="AF654" s="96" t="s">
        <v>1</v>
      </c>
      <c r="AG654" s="96" t="s">
        <v>1</v>
      </c>
      <c r="AH654" s="96" t="s">
        <v>2</v>
      </c>
      <c r="AI654" s="96" t="s">
        <v>1</v>
      </c>
      <c r="AJ654" s="96" t="s">
        <v>1</v>
      </c>
      <c r="AK654" s="96" t="s">
        <v>1</v>
      </c>
      <c r="AL654" s="96" t="s">
        <v>1</v>
      </c>
      <c r="AM654" s="96" t="s">
        <v>1</v>
      </c>
      <c r="AN654" s="96" t="s">
        <v>1</v>
      </c>
      <c r="AO654" s="96" t="s">
        <v>1</v>
      </c>
      <c r="AP654" s="96" t="s">
        <v>1</v>
      </c>
      <c r="AQ654" s="96" t="s">
        <v>1</v>
      </c>
      <c r="AR654" s="96" t="s">
        <v>1</v>
      </c>
      <c r="AS654" s="96" t="s">
        <v>1</v>
      </c>
      <c r="AT654" s="96" t="s">
        <v>1</v>
      </c>
      <c r="AU654" s="96" t="s">
        <v>1</v>
      </c>
      <c r="AV654" s="96" t="s">
        <v>1</v>
      </c>
      <c r="AW654" s="96" t="s">
        <v>99</v>
      </c>
      <c r="AX654" s="98">
        <v>0</v>
      </c>
      <c r="AY654" s="98">
        <v>6</v>
      </c>
      <c r="AZ654" s="98">
        <v>6</v>
      </c>
      <c r="BA654" s="98">
        <v>3</v>
      </c>
      <c r="BB654" s="98">
        <v>5</v>
      </c>
      <c r="BC654" s="98">
        <v>0</v>
      </c>
      <c r="BD654" s="98">
        <v>0</v>
      </c>
      <c r="BE654" s="98">
        <v>0</v>
      </c>
      <c r="BF654" s="98">
        <v>0</v>
      </c>
      <c r="BG654" s="98">
        <v>0.25</v>
      </c>
      <c r="BH654" s="98">
        <v>0</v>
      </c>
      <c r="BI654" s="98" cm="1">
        <f t="array" ref="BI654">SUM(IF('HABILITADOS Y RECHAZADOS LOTE 1'!$AX654:$BH654&lt;&gt;"", 'HABILITADOS Y RECHAZADOS LOTE 1'!$AX654:$BH654, 0))</f>
        <v>20.25</v>
      </c>
      <c r="BJ654" s="98" t="s">
        <v>244</v>
      </c>
      <c r="BK654" s="98" t="s">
        <v>85</v>
      </c>
      <c r="BL654" s="63" t="s">
        <v>85</v>
      </c>
    </row>
    <row r="655" spans="1:64" s="52" customFormat="1" ht="138" hidden="1">
      <c r="A655" s="108">
        <v>1653</v>
      </c>
      <c r="B655" s="139" t="s">
        <v>2880</v>
      </c>
      <c r="C655" s="142" t="s">
        <v>2881</v>
      </c>
      <c r="D655" s="133" t="s">
        <v>75</v>
      </c>
      <c r="E655" s="126" t="s">
        <v>2882</v>
      </c>
      <c r="F655" s="136" t="s">
        <v>77</v>
      </c>
      <c r="G655" s="136" t="s">
        <v>1176</v>
      </c>
      <c r="H655" s="128" t="s">
        <v>79</v>
      </c>
      <c r="I655" s="134" t="s">
        <v>2883</v>
      </c>
      <c r="J655" s="133" t="s">
        <v>2882</v>
      </c>
      <c r="K655" s="134" t="s">
        <v>2884</v>
      </c>
      <c r="L655" s="64" t="s">
        <v>1</v>
      </c>
      <c r="M655" s="64" t="s">
        <v>1</v>
      </c>
      <c r="N655" s="130" t="s">
        <v>83</v>
      </c>
      <c r="O655" s="134" t="s">
        <v>2885</v>
      </c>
      <c r="P655" s="64" t="s">
        <v>85</v>
      </c>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8"/>
      <c r="AY655" s="98"/>
      <c r="AZ655" s="98"/>
      <c r="BA655" s="98"/>
      <c r="BB655" s="98"/>
      <c r="BC655" s="98"/>
      <c r="BD655" s="98"/>
      <c r="BE655" s="98"/>
      <c r="BF655" s="98"/>
      <c r="BG655" s="98"/>
      <c r="BH655" s="98"/>
      <c r="BI655" s="98" cm="1">
        <f t="array" ref="BI655">SUM(IF('HABILITADOS Y RECHAZADOS LOTE 1'!$AX655:$BH655&lt;&gt;"", 'HABILITADOS Y RECHAZADOS LOTE 1'!$AX655:$BH655, 0))</f>
        <v>0</v>
      </c>
      <c r="BJ655" s="98" t="s">
        <v>837</v>
      </c>
      <c r="BK655" s="98" t="s">
        <v>85</v>
      </c>
      <c r="BL655" s="63" t="s">
        <v>85</v>
      </c>
    </row>
    <row r="656" spans="1:64" ht="69" hidden="1">
      <c r="A656" s="105">
        <v>1654</v>
      </c>
      <c r="B656" s="123" t="s">
        <v>1214</v>
      </c>
      <c r="C656" s="124" t="s">
        <v>2886</v>
      </c>
      <c r="D656" s="132" t="s">
        <v>75</v>
      </c>
      <c r="E656" s="124" t="s">
        <v>2887</v>
      </c>
      <c r="F656" s="127"/>
      <c r="G656" s="127"/>
      <c r="H656" s="144" t="s">
        <v>83</v>
      </c>
      <c r="I656" s="134" t="s">
        <v>1182</v>
      </c>
      <c r="J656" s="125" t="s">
        <v>2887</v>
      </c>
      <c r="K656" s="123"/>
      <c r="L656" s="125"/>
      <c r="M656" s="125" t="s">
        <v>85</v>
      </c>
      <c r="N656" s="144" t="s">
        <v>83</v>
      </c>
      <c r="O656" s="134" t="s">
        <v>1182</v>
      </c>
      <c r="P656" s="125" t="s">
        <v>85</v>
      </c>
      <c r="Q656" s="94" t="s">
        <v>1</v>
      </c>
      <c r="R656" s="94" t="s">
        <v>1</v>
      </c>
      <c r="S656" s="94" t="s">
        <v>1</v>
      </c>
      <c r="T656" s="94" t="s">
        <v>1</v>
      </c>
      <c r="U656" s="94" t="s">
        <v>1</v>
      </c>
      <c r="V656" s="94" t="s">
        <v>1</v>
      </c>
      <c r="W656" s="94" t="s">
        <v>1</v>
      </c>
      <c r="X656" s="94" t="s">
        <v>1</v>
      </c>
      <c r="Y656" s="94" t="s">
        <v>1</v>
      </c>
      <c r="Z656" s="94" t="s">
        <v>1</v>
      </c>
      <c r="AA656" s="94" t="s">
        <v>1</v>
      </c>
      <c r="AB656" s="94" t="s">
        <v>1</v>
      </c>
      <c r="AC656" s="94" t="s">
        <v>1</v>
      </c>
      <c r="AD656" s="94" t="s">
        <v>1</v>
      </c>
      <c r="AE656" s="94" t="s">
        <v>1</v>
      </c>
      <c r="AF656" s="94" t="s">
        <v>1</v>
      </c>
      <c r="AG656" s="94" t="s">
        <v>1</v>
      </c>
      <c r="AH656" s="94" t="s">
        <v>1</v>
      </c>
      <c r="AI656" s="94" t="s">
        <v>1</v>
      </c>
      <c r="AJ656" s="94" t="s">
        <v>1</v>
      </c>
      <c r="AK656" s="94" t="s">
        <v>1</v>
      </c>
      <c r="AL656" s="94" t="s">
        <v>1</v>
      </c>
      <c r="AM656" s="94" t="s">
        <v>1</v>
      </c>
      <c r="AN656" s="94" t="s">
        <v>1</v>
      </c>
      <c r="AO656" s="94"/>
      <c r="AP656" s="94"/>
      <c r="AQ656" s="94"/>
      <c r="AR656" s="94"/>
      <c r="AS656" s="94"/>
      <c r="AT656" s="94"/>
      <c r="AU656" s="94"/>
      <c r="AV656" s="94"/>
      <c r="AW656" s="94" t="s">
        <v>650</v>
      </c>
      <c r="AX656" s="107"/>
      <c r="AY656" s="107"/>
      <c r="AZ656" s="107"/>
      <c r="BA656" s="107"/>
      <c r="BB656" s="107"/>
      <c r="BC656" s="107"/>
      <c r="BD656" s="107"/>
      <c r="BE656" s="107"/>
      <c r="BF656" s="107"/>
      <c r="BG656" s="107"/>
      <c r="BH656" s="107"/>
      <c r="BI656" s="107" cm="1">
        <f t="array" ref="BI656">SUM(IF('HABILITADOS Y RECHAZADOS LOTE 1'!$AX656:$BH656&lt;&gt;"", 'HABILITADOS Y RECHAZADOS LOTE 1'!$AX656:$BH656, 0))</f>
        <v>0</v>
      </c>
      <c r="BJ656" s="107" t="s">
        <v>784</v>
      </c>
      <c r="BK656" s="107" t="s">
        <v>85</v>
      </c>
      <c r="BL656" s="63" t="s">
        <v>85</v>
      </c>
    </row>
    <row r="657" spans="1:64" s="52" customFormat="1" ht="151.80000000000001" hidden="1">
      <c r="A657" s="108">
        <v>1655</v>
      </c>
      <c r="B657" s="139" t="s">
        <v>2888</v>
      </c>
      <c r="C657" s="142" t="s">
        <v>2889</v>
      </c>
      <c r="D657" s="133" t="s">
        <v>224</v>
      </c>
      <c r="E657" s="126" t="s">
        <v>2890</v>
      </c>
      <c r="F657" s="136" t="s">
        <v>1176</v>
      </c>
      <c r="G657" s="136" t="s">
        <v>77</v>
      </c>
      <c r="H657" s="128" t="s">
        <v>79</v>
      </c>
      <c r="I657" s="139" t="s">
        <v>2891</v>
      </c>
      <c r="J657" s="136" t="s">
        <v>2890</v>
      </c>
      <c r="K657" s="134" t="s">
        <v>2892</v>
      </c>
      <c r="L657" s="64"/>
      <c r="M657" s="64" t="s">
        <v>2</v>
      </c>
      <c r="N657" s="130" t="s">
        <v>91</v>
      </c>
      <c r="O657" s="64" t="s">
        <v>85</v>
      </c>
      <c r="P657" s="129" t="str" cm="1">
        <f t="array" ref="P657">_xlfn.TEXTJOIN(", ", TRUE, IF('HABILITADOS Y RECHAZADOS LOTE 1'!$Q657:$AN657="SI", 'HABILITADOS Y RECHAZADOS LOTE 1'!$Q$2:$AN$2, ""))</f>
        <v>Alimentos nativos, Carnes Frescas (Refrigeradas o Congeladas), Derivados cárnicos, Huevos, Cereales y derivados, Enlatados cárnicos y derivados, Conservas de frutas/ hortalizas/ leguminosas, Especias y derivados, Frutas frescas, Fruta procesada, Amasijos, Galletas, Productos de panificación, Grasas, aceites y derivados, Lácteos no fermentados, Lácteos fermentados, Quesos, Leguminosas y derivados, Pescados y mariscos, Productos azucarados, Verduras, hortalizas y derivados, Bebidas</v>
      </c>
      <c r="Q657" s="96" t="s">
        <v>2</v>
      </c>
      <c r="R657" s="96" t="s">
        <v>2</v>
      </c>
      <c r="S657" s="96" t="s">
        <v>2</v>
      </c>
      <c r="T657" s="96" t="s">
        <v>2</v>
      </c>
      <c r="U657" s="96" t="s">
        <v>2</v>
      </c>
      <c r="V657" s="96" t="s">
        <v>1</v>
      </c>
      <c r="W657" s="96" t="s">
        <v>2</v>
      </c>
      <c r="X657" s="96" t="s">
        <v>2</v>
      </c>
      <c r="Y657" s="96" t="s">
        <v>2</v>
      </c>
      <c r="Z657" s="96" t="s">
        <v>1</v>
      </c>
      <c r="AA657" s="96" t="s">
        <v>2</v>
      </c>
      <c r="AB657" s="96" t="s">
        <v>2</v>
      </c>
      <c r="AC657" s="96" t="s">
        <v>2</v>
      </c>
      <c r="AD657" s="96" t="s">
        <v>2</v>
      </c>
      <c r="AE657" s="96" t="s">
        <v>2</v>
      </c>
      <c r="AF657" s="96" t="s">
        <v>2</v>
      </c>
      <c r="AG657" s="96" t="s">
        <v>2</v>
      </c>
      <c r="AH657" s="96" t="s">
        <v>2</v>
      </c>
      <c r="AI657" s="96" t="s">
        <v>2</v>
      </c>
      <c r="AJ657" s="96" t="s">
        <v>2</v>
      </c>
      <c r="AK657" s="96" t="s">
        <v>2</v>
      </c>
      <c r="AL657" s="96" t="s">
        <v>2</v>
      </c>
      <c r="AM657" s="96" t="s">
        <v>2</v>
      </c>
      <c r="AN657" s="96" t="s">
        <v>2</v>
      </c>
      <c r="AO657" s="96" t="s">
        <v>1</v>
      </c>
      <c r="AP657" s="96" t="s">
        <v>1</v>
      </c>
      <c r="AQ657" s="96" t="s">
        <v>1</v>
      </c>
      <c r="AR657" s="96" t="s">
        <v>1</v>
      </c>
      <c r="AS657" s="96" t="s">
        <v>1</v>
      </c>
      <c r="AT657" s="96" t="s">
        <v>1</v>
      </c>
      <c r="AU657" s="96" t="s">
        <v>1</v>
      </c>
      <c r="AV657" s="96" t="s">
        <v>1</v>
      </c>
      <c r="AW657" s="96" t="s">
        <v>99</v>
      </c>
      <c r="AX657" s="98">
        <v>0</v>
      </c>
      <c r="AY657" s="98">
        <v>0</v>
      </c>
      <c r="AZ657" s="98">
        <v>0</v>
      </c>
      <c r="BA657" s="98">
        <v>0</v>
      </c>
      <c r="BB657" s="98">
        <v>0</v>
      </c>
      <c r="BC657" s="98">
        <v>0</v>
      </c>
      <c r="BD657" s="98">
        <v>0</v>
      </c>
      <c r="BE657" s="98">
        <v>0</v>
      </c>
      <c r="BF657" s="98">
        <v>0</v>
      </c>
      <c r="BG657" s="98">
        <v>0</v>
      </c>
      <c r="BH657" s="98">
        <v>0</v>
      </c>
      <c r="BI657" s="98" cm="1">
        <f t="array" ref="BI657">SUM(IF('HABILITADOS Y RECHAZADOS LOTE 1'!$AX657:$BH657&lt;&gt;"", 'HABILITADOS Y RECHAZADOS LOTE 1'!$AX657:$BH657, 0))</f>
        <v>0</v>
      </c>
      <c r="BJ657" s="98" t="s">
        <v>837</v>
      </c>
      <c r="BK657" s="98" t="s">
        <v>85</v>
      </c>
      <c r="BL657" s="63" t="s">
        <v>85</v>
      </c>
    </row>
    <row r="658" spans="1:64" s="52" customFormat="1" ht="151.80000000000001" hidden="1">
      <c r="A658" s="108">
        <v>1656</v>
      </c>
      <c r="B658" s="139" t="s">
        <v>2893</v>
      </c>
      <c r="C658" s="142" t="s">
        <v>2894</v>
      </c>
      <c r="D658" s="133" t="s">
        <v>224</v>
      </c>
      <c r="E658" s="126" t="s">
        <v>2895</v>
      </c>
      <c r="F658" s="136" t="s">
        <v>1176</v>
      </c>
      <c r="G658" s="136" t="s">
        <v>77</v>
      </c>
      <c r="H658" s="128" t="s">
        <v>79</v>
      </c>
      <c r="I658" s="139" t="s">
        <v>2891</v>
      </c>
      <c r="J658" s="136" t="s">
        <v>2895</v>
      </c>
      <c r="K658" s="134" t="s">
        <v>2892</v>
      </c>
      <c r="L658" s="64" t="s">
        <v>1</v>
      </c>
      <c r="M658" s="64" t="s">
        <v>2</v>
      </c>
      <c r="N658" s="130" t="s">
        <v>91</v>
      </c>
      <c r="O658" s="64" t="s">
        <v>85</v>
      </c>
      <c r="P658" s="129" t="str" cm="1">
        <f t="array" ref="P658">_xlfn.TEXTJOIN(", ", TRUE, IF('HABILITADOS Y RECHAZADOS LOTE 1'!$Q658:$AN658="SI", 'HABILITADOS Y RECHAZADOS LOTE 1'!$Q$2:$AN$2, ""))</f>
        <v>Alimentos nativos, Carnes Frescas (Refrigeradas o Congeladas), Derivados cárnicos, Huevos, Cereales y derivados, Alimentos manufacturados, Enlatados cárnicos y derivados, Conservas de frutas/ hortalizas/ leguminosas, Especias y derivados, Frutas frescas, Fruta procesada, Amasijos, Galletas, Productos de panificación, Grasas, aceites y derivados, Lácteos no fermentados, Lácteos fermentados, Quesos, Leguminosas y derivados, Pescados y mariscos, Productos azucarados, Verduras, hortalizas y derivados, Bebidas</v>
      </c>
      <c r="Q658" s="96" t="s">
        <v>2</v>
      </c>
      <c r="R658" s="96" t="s">
        <v>2</v>
      </c>
      <c r="S658" s="96" t="s">
        <v>2</v>
      </c>
      <c r="T658" s="96" t="s">
        <v>2</v>
      </c>
      <c r="U658" s="96" t="s">
        <v>2</v>
      </c>
      <c r="V658" s="96" t="s">
        <v>2</v>
      </c>
      <c r="W658" s="96" t="s">
        <v>2</v>
      </c>
      <c r="X658" s="96" t="s">
        <v>2</v>
      </c>
      <c r="Y658" s="96" t="s">
        <v>2</v>
      </c>
      <c r="Z658" s="96" t="s">
        <v>1</v>
      </c>
      <c r="AA658" s="96" t="s">
        <v>2</v>
      </c>
      <c r="AB658" s="96" t="s">
        <v>2</v>
      </c>
      <c r="AC658" s="96" t="s">
        <v>2</v>
      </c>
      <c r="AD658" s="96" t="s">
        <v>2</v>
      </c>
      <c r="AE658" s="96" t="s">
        <v>2</v>
      </c>
      <c r="AF658" s="96" t="s">
        <v>2</v>
      </c>
      <c r="AG658" s="96" t="s">
        <v>2</v>
      </c>
      <c r="AH658" s="96" t="s">
        <v>2</v>
      </c>
      <c r="AI658" s="96" t="s">
        <v>2</v>
      </c>
      <c r="AJ658" s="96" t="s">
        <v>2</v>
      </c>
      <c r="AK658" s="96" t="s">
        <v>2</v>
      </c>
      <c r="AL658" s="96" t="s">
        <v>2</v>
      </c>
      <c r="AM658" s="96" t="s">
        <v>2</v>
      </c>
      <c r="AN658" s="96" t="s">
        <v>2</v>
      </c>
      <c r="AO658" s="96" t="s">
        <v>1</v>
      </c>
      <c r="AP658" s="96" t="s">
        <v>1</v>
      </c>
      <c r="AQ658" s="96" t="s">
        <v>1</v>
      </c>
      <c r="AR658" s="96" t="s">
        <v>1</v>
      </c>
      <c r="AS658" s="96" t="s">
        <v>1</v>
      </c>
      <c r="AT658" s="96" t="s">
        <v>1</v>
      </c>
      <c r="AU658" s="96" t="s">
        <v>1</v>
      </c>
      <c r="AV658" s="96" t="s">
        <v>1</v>
      </c>
      <c r="AW658" s="96" t="s">
        <v>99</v>
      </c>
      <c r="AX658" s="98">
        <v>0</v>
      </c>
      <c r="AY658" s="98">
        <v>0</v>
      </c>
      <c r="AZ658" s="98">
        <v>0</v>
      </c>
      <c r="BA658" s="98">
        <v>0</v>
      </c>
      <c r="BB658" s="98">
        <v>0</v>
      </c>
      <c r="BC658" s="98">
        <v>0</v>
      </c>
      <c r="BD658" s="98">
        <v>0</v>
      </c>
      <c r="BE658" s="98">
        <v>0</v>
      </c>
      <c r="BF658" s="98">
        <v>0</v>
      </c>
      <c r="BG658" s="98">
        <v>0</v>
      </c>
      <c r="BH658" s="98">
        <v>0</v>
      </c>
      <c r="BI658" s="98" cm="1">
        <f t="array" ref="BI658">SUM(IF('HABILITADOS Y RECHAZADOS LOTE 1'!$AX658:$BH658&lt;&gt;"", 'HABILITADOS Y RECHAZADOS LOTE 1'!$AX658:$BH658, 0))</f>
        <v>0</v>
      </c>
      <c r="BJ658" s="98" t="s">
        <v>837</v>
      </c>
      <c r="BK658" s="98" t="s">
        <v>85</v>
      </c>
      <c r="BL658" s="63" t="s">
        <v>85</v>
      </c>
    </row>
    <row r="659" spans="1:64" s="52" customFormat="1" ht="55.2" hidden="1">
      <c r="A659" s="108">
        <v>1657</v>
      </c>
      <c r="B659" s="139" t="s">
        <v>2896</v>
      </c>
      <c r="C659" s="142" t="s">
        <v>2897</v>
      </c>
      <c r="D659" s="133" t="s">
        <v>224</v>
      </c>
      <c r="E659" s="126" t="s">
        <v>2898</v>
      </c>
      <c r="F659" s="136" t="s">
        <v>1176</v>
      </c>
      <c r="G659" s="136" t="s">
        <v>77</v>
      </c>
      <c r="H659" s="128" t="s">
        <v>79</v>
      </c>
      <c r="I659" s="134" t="s">
        <v>2899</v>
      </c>
      <c r="J659" s="133" t="s">
        <v>2898</v>
      </c>
      <c r="K659" s="134" t="s">
        <v>2900</v>
      </c>
      <c r="L659" s="64" t="s">
        <v>1</v>
      </c>
      <c r="M659" s="64" t="s">
        <v>2</v>
      </c>
      <c r="N659" s="130" t="s">
        <v>91</v>
      </c>
      <c r="O659" s="64" t="s">
        <v>85</v>
      </c>
      <c r="P659" s="129" t="str" cm="1">
        <f t="array" ref="P659">_xlfn.TEXTJOIN(", ", TRUE, IF('HABILITADOS Y RECHAZADOS LOTE 1'!$Q659:$AN659="SI", 'HABILITADOS Y RECHAZADOS LOTE 1'!$Q$2:$AN$2, ""))</f>
        <v>Alimentos nativos, Huevos, Frutas frescas, Pescados y mariscos, Verduras, hortalizas y derivados</v>
      </c>
      <c r="Q659" s="96" t="s">
        <v>2</v>
      </c>
      <c r="R659" s="96" t="s">
        <v>1</v>
      </c>
      <c r="S659" s="96" t="s">
        <v>1</v>
      </c>
      <c r="T659" s="96" t="s">
        <v>2</v>
      </c>
      <c r="U659" s="96" t="s">
        <v>1</v>
      </c>
      <c r="V659" s="96" t="s">
        <v>1</v>
      </c>
      <c r="W659" s="96" t="s">
        <v>1</v>
      </c>
      <c r="X659" s="96" t="s">
        <v>1</v>
      </c>
      <c r="Y659" s="96" t="s">
        <v>1</v>
      </c>
      <c r="Z659" s="96" t="s">
        <v>1</v>
      </c>
      <c r="AA659" s="96" t="s">
        <v>2</v>
      </c>
      <c r="AB659" s="96" t="s">
        <v>1</v>
      </c>
      <c r="AC659" s="96" t="s">
        <v>1</v>
      </c>
      <c r="AD659" s="96" t="s">
        <v>1</v>
      </c>
      <c r="AE659" s="96" t="s">
        <v>1</v>
      </c>
      <c r="AF659" s="96" t="s">
        <v>1</v>
      </c>
      <c r="AG659" s="96" t="s">
        <v>1</v>
      </c>
      <c r="AH659" s="96" t="s">
        <v>1</v>
      </c>
      <c r="AI659" s="96" t="s">
        <v>1</v>
      </c>
      <c r="AJ659" s="96" t="s">
        <v>1</v>
      </c>
      <c r="AK659" s="96" t="s">
        <v>2</v>
      </c>
      <c r="AL659" s="96" t="s">
        <v>1</v>
      </c>
      <c r="AM659" s="96" t="s">
        <v>2</v>
      </c>
      <c r="AN659" s="96" t="s">
        <v>1</v>
      </c>
      <c r="AO659" s="96" t="s">
        <v>1</v>
      </c>
      <c r="AP659" s="96" t="s">
        <v>1</v>
      </c>
      <c r="AQ659" s="96" t="s">
        <v>1</v>
      </c>
      <c r="AR659" s="96" t="s">
        <v>1</v>
      </c>
      <c r="AS659" s="96" t="s">
        <v>1</v>
      </c>
      <c r="AT659" s="96" t="s">
        <v>1</v>
      </c>
      <c r="AU659" s="96" t="s">
        <v>1</v>
      </c>
      <c r="AV659" s="96" t="s">
        <v>1</v>
      </c>
      <c r="AW659" s="96" t="s">
        <v>92</v>
      </c>
      <c r="AX659" s="98">
        <v>0</v>
      </c>
      <c r="AY659" s="98">
        <v>6</v>
      </c>
      <c r="AZ659" s="98">
        <v>0</v>
      </c>
      <c r="BA659" s="98">
        <v>0</v>
      </c>
      <c r="BB659" s="98">
        <v>0</v>
      </c>
      <c r="BC659" s="98">
        <v>0</v>
      </c>
      <c r="BD659" s="98">
        <v>0</v>
      </c>
      <c r="BE659" s="98">
        <v>0</v>
      </c>
      <c r="BF659" s="98">
        <v>0</v>
      </c>
      <c r="BG659" s="98">
        <v>0</v>
      </c>
      <c r="BH659" s="98">
        <v>10</v>
      </c>
      <c r="BI659" s="98" cm="1">
        <f t="array" ref="BI659">SUM(IF('HABILITADOS Y RECHAZADOS LOTE 1'!$AX659:$BH659&lt;&gt;"", 'HABILITADOS Y RECHAZADOS LOTE 1'!$AX659:$BH659, 0))</f>
        <v>16</v>
      </c>
      <c r="BJ659" s="98" t="s">
        <v>334</v>
      </c>
      <c r="BK659" s="98" t="s">
        <v>85</v>
      </c>
      <c r="BL659" s="63" t="s">
        <v>85</v>
      </c>
    </row>
    <row r="660" spans="1:64" s="52" customFormat="1" ht="69" hidden="1">
      <c r="A660" s="93">
        <v>1658</v>
      </c>
      <c r="B660" s="139" t="s">
        <v>1195</v>
      </c>
      <c r="C660" s="142" t="s">
        <v>2901</v>
      </c>
      <c r="D660" s="127" t="s">
        <v>89</v>
      </c>
      <c r="E660" s="142" t="s">
        <v>2902</v>
      </c>
      <c r="F660" s="127"/>
      <c r="G660" s="127"/>
      <c r="H660" s="144" t="s">
        <v>83</v>
      </c>
      <c r="I660" s="134" t="s">
        <v>1182</v>
      </c>
      <c r="J660" s="133" t="s">
        <v>2902</v>
      </c>
      <c r="K660" s="143"/>
      <c r="L660" s="64"/>
      <c r="M660" s="64" t="s">
        <v>85</v>
      </c>
      <c r="N660" s="144" t="s">
        <v>83</v>
      </c>
      <c r="O660" s="134" t="s">
        <v>1182</v>
      </c>
      <c r="P660" s="64" t="s">
        <v>85</v>
      </c>
      <c r="Q660" s="96" t="s">
        <v>1</v>
      </c>
      <c r="R660" s="96" t="s">
        <v>1</v>
      </c>
      <c r="S660" s="96" t="s">
        <v>1</v>
      </c>
      <c r="T660" s="96" t="s">
        <v>1</v>
      </c>
      <c r="U660" s="96" t="s">
        <v>1</v>
      </c>
      <c r="V660" s="96" t="s">
        <v>1</v>
      </c>
      <c r="W660" s="96" t="s">
        <v>1</v>
      </c>
      <c r="X660" s="96" t="s">
        <v>1</v>
      </c>
      <c r="Y660" s="96" t="s">
        <v>1</v>
      </c>
      <c r="Z660" s="96" t="s">
        <v>1</v>
      </c>
      <c r="AA660" s="96" t="s">
        <v>1</v>
      </c>
      <c r="AB660" s="96" t="s">
        <v>1</v>
      </c>
      <c r="AC660" s="96" t="s">
        <v>1</v>
      </c>
      <c r="AD660" s="96" t="s">
        <v>1</v>
      </c>
      <c r="AE660" s="96" t="s">
        <v>1</v>
      </c>
      <c r="AF660" s="96" t="s">
        <v>1</v>
      </c>
      <c r="AG660" s="96" t="s">
        <v>1</v>
      </c>
      <c r="AH660" s="96" t="s">
        <v>1</v>
      </c>
      <c r="AI660" s="96" t="s">
        <v>1</v>
      </c>
      <c r="AJ660" s="96" t="s">
        <v>1</v>
      </c>
      <c r="AK660" s="96" t="s">
        <v>1</v>
      </c>
      <c r="AL660" s="96" t="s">
        <v>1</v>
      </c>
      <c r="AM660" s="96" t="s">
        <v>1</v>
      </c>
      <c r="AN660" s="96" t="s">
        <v>1</v>
      </c>
      <c r="AO660" s="96"/>
      <c r="AP660" s="96"/>
      <c r="AQ660" s="96"/>
      <c r="AR660" s="96"/>
      <c r="AS660" s="96"/>
      <c r="AT660" s="96"/>
      <c r="AU660" s="96"/>
      <c r="AV660" s="96"/>
      <c r="AW660" s="96" t="s">
        <v>650</v>
      </c>
      <c r="AX660" s="98"/>
      <c r="AY660" s="98"/>
      <c r="AZ660" s="98"/>
      <c r="BA660" s="98"/>
      <c r="BB660" s="98"/>
      <c r="BC660" s="98"/>
      <c r="BD660" s="98"/>
      <c r="BE660" s="98"/>
      <c r="BF660" s="98"/>
      <c r="BG660" s="98"/>
      <c r="BH660" s="98"/>
      <c r="BI660" s="98" cm="1">
        <f t="array" ref="BI660">SUM(IF('HABILITADOS Y RECHAZADOS LOTE 1'!$AX660:$BH660&lt;&gt;"", 'HABILITADOS Y RECHAZADOS LOTE 1'!$AX660:$BH660, 0))</f>
        <v>0</v>
      </c>
      <c r="BJ660" s="98" t="s">
        <v>784</v>
      </c>
      <c r="BK660" s="98" t="s">
        <v>85</v>
      </c>
      <c r="BL660" s="63" t="s">
        <v>85</v>
      </c>
    </row>
    <row r="661" spans="1:64" s="52" customFormat="1" ht="165.6" hidden="1">
      <c r="A661" s="93">
        <v>1659</v>
      </c>
      <c r="B661" s="143" t="s">
        <v>2903</v>
      </c>
      <c r="C661" s="124" t="s">
        <v>2904</v>
      </c>
      <c r="D661" s="125" t="s">
        <v>224</v>
      </c>
      <c r="E661" s="126" t="s">
        <v>2905</v>
      </c>
      <c r="F661" s="127" t="s">
        <v>78</v>
      </c>
      <c r="G661" s="127" t="s">
        <v>77</v>
      </c>
      <c r="H661" s="128" t="s">
        <v>79</v>
      </c>
      <c r="I661" s="129" t="s">
        <v>209</v>
      </c>
      <c r="J661" s="64" t="s">
        <v>2905</v>
      </c>
      <c r="K661" s="129" t="s">
        <v>2906</v>
      </c>
      <c r="L661" s="64"/>
      <c r="M661" s="64" t="s">
        <v>1</v>
      </c>
      <c r="N661" s="130" t="s">
        <v>83</v>
      </c>
      <c r="O661" s="129" t="s">
        <v>2907</v>
      </c>
      <c r="P661" s="64" t="s">
        <v>85</v>
      </c>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8"/>
      <c r="AY661" s="98"/>
      <c r="AZ661" s="98"/>
      <c r="BA661" s="98"/>
      <c r="BB661" s="98"/>
      <c r="BC661" s="98"/>
      <c r="BD661" s="98"/>
      <c r="BE661" s="98"/>
      <c r="BF661" s="98"/>
      <c r="BG661" s="98"/>
      <c r="BH661" s="98"/>
      <c r="BI661" s="98" cm="1">
        <f t="array" ref="BI661">SUM(IF('HABILITADOS Y RECHAZADOS LOTE 1'!$AX661:$BH661&lt;&gt;"", 'HABILITADOS Y RECHAZADOS LOTE 1'!$AX661:$BH661, 0))</f>
        <v>0</v>
      </c>
      <c r="BJ661" s="98" t="s">
        <v>837</v>
      </c>
      <c r="BK661" s="98" t="s">
        <v>85</v>
      </c>
      <c r="BL661" s="63" t="s">
        <v>85</v>
      </c>
    </row>
    <row r="662" spans="1:64" s="52" customFormat="1" ht="96.6" hidden="1">
      <c r="A662" s="108">
        <v>1660</v>
      </c>
      <c r="B662" s="139" t="s">
        <v>2908</v>
      </c>
      <c r="C662" s="142" t="s">
        <v>2909</v>
      </c>
      <c r="D662" s="133" t="s">
        <v>89</v>
      </c>
      <c r="E662" s="126" t="s">
        <v>2910</v>
      </c>
      <c r="F662" s="136" t="s">
        <v>77</v>
      </c>
      <c r="G662" s="136" t="s">
        <v>1176</v>
      </c>
      <c r="H662" s="128" t="s">
        <v>79</v>
      </c>
      <c r="I662" s="134" t="s">
        <v>467</v>
      </c>
      <c r="J662" s="136" t="s">
        <v>2910</v>
      </c>
      <c r="K662" s="134" t="s">
        <v>2911</v>
      </c>
      <c r="L662" s="64"/>
      <c r="M662" s="64" t="s">
        <v>2</v>
      </c>
      <c r="N662" s="130" t="s">
        <v>91</v>
      </c>
      <c r="O662" s="64" t="s">
        <v>85</v>
      </c>
      <c r="P662" s="129" t="str" cm="1">
        <f t="array" ref="P662">_xlfn.TEXTJOIN(", ", TRUE, IF('HABILITADOS Y RECHAZADOS LOTE 1'!$Q662:$AN662="SI", 'HABILITADOS Y RECHAZADOS LOTE 1'!$Q$2:$AN$2, ""))</f>
        <v>Carnes Frescas (Refrigeradas o Congeladas), Derivados cárnicos, Huevos, Cereales y derivados, Alimentos manufacturados, Especias y derivados, Sector defensa, Frutas frescas, Productos de panificación, Grasas, aceites y derivados, Lácteos no fermentados, Quesos, Leguminosas y derivados, Verduras, hortalizas y derivados, Bebidas</v>
      </c>
      <c r="Q662" s="96" t="s">
        <v>1</v>
      </c>
      <c r="R662" s="96" t="s">
        <v>2</v>
      </c>
      <c r="S662" s="96" t="s">
        <v>2</v>
      </c>
      <c r="T662" s="96" t="s">
        <v>2</v>
      </c>
      <c r="U662" s="96" t="s">
        <v>2</v>
      </c>
      <c r="V662" s="96" t="s">
        <v>2</v>
      </c>
      <c r="W662" s="96" t="s">
        <v>1</v>
      </c>
      <c r="X662" s="96" t="s">
        <v>1</v>
      </c>
      <c r="Y662" s="96" t="s">
        <v>2</v>
      </c>
      <c r="Z662" s="96" t="s">
        <v>2</v>
      </c>
      <c r="AA662" s="96" t="s">
        <v>2</v>
      </c>
      <c r="AB662" s="96" t="s">
        <v>1</v>
      </c>
      <c r="AC662" s="96" t="s">
        <v>1</v>
      </c>
      <c r="AD662" s="96" t="s">
        <v>1</v>
      </c>
      <c r="AE662" s="96" t="s">
        <v>2</v>
      </c>
      <c r="AF662" s="96" t="s">
        <v>2</v>
      </c>
      <c r="AG662" s="96" t="s">
        <v>2</v>
      </c>
      <c r="AH662" s="96" t="s">
        <v>1</v>
      </c>
      <c r="AI662" s="96" t="s">
        <v>2</v>
      </c>
      <c r="AJ662" s="96" t="s">
        <v>2</v>
      </c>
      <c r="AK662" s="96" t="s">
        <v>1</v>
      </c>
      <c r="AL662" s="96" t="s">
        <v>1</v>
      </c>
      <c r="AM662" s="96" t="s">
        <v>2</v>
      </c>
      <c r="AN662" s="96" t="s">
        <v>2</v>
      </c>
      <c r="AO662" s="96" t="s">
        <v>1</v>
      </c>
      <c r="AP662" s="96" t="s">
        <v>1</v>
      </c>
      <c r="AQ662" s="96" t="s">
        <v>1</v>
      </c>
      <c r="AR662" s="96" t="s">
        <v>1</v>
      </c>
      <c r="AS662" s="96" t="s">
        <v>1</v>
      </c>
      <c r="AT662" s="96" t="s">
        <v>1</v>
      </c>
      <c r="AU662" s="96" t="s">
        <v>2</v>
      </c>
      <c r="AV662" s="96" t="s">
        <v>1</v>
      </c>
      <c r="AW662" s="96" t="s">
        <v>99</v>
      </c>
      <c r="AX662" s="98">
        <v>0</v>
      </c>
      <c r="AY662" s="98">
        <v>6</v>
      </c>
      <c r="AZ662" s="98">
        <v>0</v>
      </c>
      <c r="BA662" s="98">
        <v>0</v>
      </c>
      <c r="BB662" s="98">
        <v>0</v>
      </c>
      <c r="BC662" s="98">
        <v>0</v>
      </c>
      <c r="BD662" s="98">
        <v>0</v>
      </c>
      <c r="BE662" s="98">
        <v>0</v>
      </c>
      <c r="BF662" s="98">
        <v>0</v>
      </c>
      <c r="BG662" s="98">
        <v>0.25</v>
      </c>
      <c r="BH662" s="98">
        <v>0</v>
      </c>
      <c r="BI662" s="98" cm="1">
        <f t="array" ref="BI662">SUM(IF('HABILITADOS Y RECHAZADOS LOTE 1'!$AX662:$BH662&lt;&gt;"", 'HABILITADOS Y RECHAZADOS LOTE 1'!$AX662:$BH662, 0))</f>
        <v>6.25</v>
      </c>
      <c r="BJ662" s="98" t="s">
        <v>837</v>
      </c>
      <c r="BK662" s="98" t="s">
        <v>85</v>
      </c>
      <c r="BL662" s="63" t="s">
        <v>85</v>
      </c>
    </row>
    <row r="663" spans="1:64" s="52" customFormat="1" ht="317.39999999999998" hidden="1">
      <c r="A663" s="93">
        <v>1661</v>
      </c>
      <c r="B663" s="143" t="s">
        <v>1198</v>
      </c>
      <c r="C663" s="124" t="s">
        <v>2912</v>
      </c>
      <c r="D663" s="125" t="s">
        <v>75</v>
      </c>
      <c r="E663" s="126">
        <v>1005785421</v>
      </c>
      <c r="F663" s="127" t="s">
        <v>77</v>
      </c>
      <c r="G663" s="127" t="s">
        <v>77</v>
      </c>
      <c r="H663" s="128" t="s">
        <v>79</v>
      </c>
      <c r="I663" s="129" t="s">
        <v>2913</v>
      </c>
      <c r="J663" s="64"/>
      <c r="K663" s="129" t="s">
        <v>2914</v>
      </c>
      <c r="L663" s="64"/>
      <c r="M663" s="64" t="s">
        <v>1</v>
      </c>
      <c r="N663" s="130" t="s">
        <v>83</v>
      </c>
      <c r="O663" s="129" t="s">
        <v>2915</v>
      </c>
      <c r="P663" s="64" t="s">
        <v>85</v>
      </c>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c r="AV663" s="96"/>
      <c r="AW663" s="96"/>
      <c r="AX663" s="98"/>
      <c r="AY663" s="98"/>
      <c r="AZ663" s="98"/>
      <c r="BA663" s="98"/>
      <c r="BB663" s="98"/>
      <c r="BC663" s="98"/>
      <c r="BD663" s="98"/>
      <c r="BE663" s="98"/>
      <c r="BF663" s="98"/>
      <c r="BG663" s="98"/>
      <c r="BH663" s="98"/>
      <c r="BI663" s="98" cm="1">
        <f t="array" ref="BI663">SUM(IF('HABILITADOS Y RECHAZADOS LOTE 1'!$AX663:$BH663&lt;&gt;"", 'HABILITADOS Y RECHAZADOS LOTE 1'!$AX663:$BH663, 0))</f>
        <v>0</v>
      </c>
      <c r="BJ663" s="98" t="s">
        <v>837</v>
      </c>
      <c r="BK663" s="98" t="s">
        <v>85</v>
      </c>
      <c r="BL663" s="63" t="s">
        <v>85</v>
      </c>
    </row>
    <row r="664" spans="1:64" s="52" customFormat="1" ht="69" hidden="1">
      <c r="A664" s="93">
        <v>1662</v>
      </c>
      <c r="B664" s="143" t="s">
        <v>2916</v>
      </c>
      <c r="C664" s="142" t="s">
        <v>2917</v>
      </c>
      <c r="D664" s="127" t="s">
        <v>2320</v>
      </c>
      <c r="E664" s="144" t="s">
        <v>2918</v>
      </c>
      <c r="F664" s="127"/>
      <c r="G664" s="127"/>
      <c r="H664" s="144" t="s">
        <v>83</v>
      </c>
      <c r="I664" s="134" t="s">
        <v>1182</v>
      </c>
      <c r="J664" s="145" t="s">
        <v>2918</v>
      </c>
      <c r="K664" s="143"/>
      <c r="L664" s="64"/>
      <c r="M664" s="64" t="s">
        <v>85</v>
      </c>
      <c r="N664" s="144" t="s">
        <v>83</v>
      </c>
      <c r="O664" s="134" t="s">
        <v>1182</v>
      </c>
      <c r="P664" s="64" t="s">
        <v>85</v>
      </c>
      <c r="Q664" s="96" t="s">
        <v>1</v>
      </c>
      <c r="R664" s="96" t="s">
        <v>1</v>
      </c>
      <c r="S664" s="96" t="s">
        <v>1</v>
      </c>
      <c r="T664" s="96" t="s">
        <v>1</v>
      </c>
      <c r="U664" s="96" t="s">
        <v>1</v>
      </c>
      <c r="V664" s="96" t="s">
        <v>1</v>
      </c>
      <c r="W664" s="96" t="s">
        <v>1</v>
      </c>
      <c r="X664" s="96" t="s">
        <v>1</v>
      </c>
      <c r="Y664" s="96" t="s">
        <v>1</v>
      </c>
      <c r="Z664" s="96" t="s">
        <v>1</v>
      </c>
      <c r="AA664" s="96" t="s">
        <v>1</v>
      </c>
      <c r="AB664" s="96" t="s">
        <v>1</v>
      </c>
      <c r="AC664" s="96" t="s">
        <v>1</v>
      </c>
      <c r="AD664" s="96" t="s">
        <v>1</v>
      </c>
      <c r="AE664" s="96" t="s">
        <v>1</v>
      </c>
      <c r="AF664" s="96" t="s">
        <v>1</v>
      </c>
      <c r="AG664" s="96" t="s">
        <v>1</v>
      </c>
      <c r="AH664" s="96" t="s">
        <v>1</v>
      </c>
      <c r="AI664" s="96" t="s">
        <v>1</v>
      </c>
      <c r="AJ664" s="96" t="s">
        <v>1</v>
      </c>
      <c r="AK664" s="96" t="s">
        <v>1</v>
      </c>
      <c r="AL664" s="96" t="s">
        <v>1</v>
      </c>
      <c r="AM664" s="96" t="s">
        <v>1</v>
      </c>
      <c r="AN664" s="96" t="s">
        <v>1</v>
      </c>
      <c r="AO664" s="96"/>
      <c r="AP664" s="96"/>
      <c r="AQ664" s="96"/>
      <c r="AR664" s="96"/>
      <c r="AS664" s="96"/>
      <c r="AT664" s="96"/>
      <c r="AU664" s="96"/>
      <c r="AV664" s="96"/>
      <c r="AW664" s="96"/>
      <c r="AX664" s="98"/>
      <c r="AY664" s="98"/>
      <c r="AZ664" s="98"/>
      <c r="BA664" s="98"/>
      <c r="BB664" s="98"/>
      <c r="BC664" s="98"/>
      <c r="BD664" s="98"/>
      <c r="BE664" s="98"/>
      <c r="BF664" s="98"/>
      <c r="BG664" s="98"/>
      <c r="BH664" s="98"/>
      <c r="BI664" s="98" cm="1">
        <f t="array" ref="BI664">SUM(IF('HABILITADOS Y RECHAZADOS LOTE 1'!$AX664:$BH664&lt;&gt;"", 'HABILITADOS Y RECHAZADOS LOTE 1'!$AX664:$BH664, 0))</f>
        <v>0</v>
      </c>
      <c r="BJ664" s="101" t="s">
        <v>2919</v>
      </c>
      <c r="BK664" s="98" t="s">
        <v>85</v>
      </c>
      <c r="BL664" s="63" t="s">
        <v>85</v>
      </c>
    </row>
    <row r="665" spans="1:64" s="52" customFormat="1" ht="69" hidden="1">
      <c r="A665" s="93">
        <v>1663</v>
      </c>
      <c r="B665" s="139" t="s">
        <v>1195</v>
      </c>
      <c r="C665" s="142" t="s">
        <v>2920</v>
      </c>
      <c r="D665" s="127" t="s">
        <v>75</v>
      </c>
      <c r="E665" s="142" t="s">
        <v>2921</v>
      </c>
      <c r="F665" s="127"/>
      <c r="G665" s="127"/>
      <c r="H665" s="144" t="s">
        <v>83</v>
      </c>
      <c r="I665" s="134" t="s">
        <v>1182</v>
      </c>
      <c r="J665" s="133" t="s">
        <v>2921</v>
      </c>
      <c r="K665" s="143"/>
      <c r="L665" s="64"/>
      <c r="M665" s="64" t="s">
        <v>85</v>
      </c>
      <c r="N665" s="144" t="s">
        <v>83</v>
      </c>
      <c r="O665" s="134" t="s">
        <v>1182</v>
      </c>
      <c r="P665" s="64" t="s">
        <v>85</v>
      </c>
      <c r="Q665" s="96" t="s">
        <v>1</v>
      </c>
      <c r="R665" s="96" t="s">
        <v>1</v>
      </c>
      <c r="S665" s="96" t="s">
        <v>1</v>
      </c>
      <c r="T665" s="96" t="s">
        <v>1</v>
      </c>
      <c r="U665" s="96" t="s">
        <v>1</v>
      </c>
      <c r="V665" s="96" t="s">
        <v>1</v>
      </c>
      <c r="W665" s="96" t="s">
        <v>1</v>
      </c>
      <c r="X665" s="96" t="s">
        <v>1</v>
      </c>
      <c r="Y665" s="96" t="s">
        <v>1</v>
      </c>
      <c r="Z665" s="96" t="s">
        <v>1</v>
      </c>
      <c r="AA665" s="96" t="s">
        <v>1</v>
      </c>
      <c r="AB665" s="96" t="s">
        <v>1</v>
      </c>
      <c r="AC665" s="96" t="s">
        <v>1</v>
      </c>
      <c r="AD665" s="96" t="s">
        <v>1</v>
      </c>
      <c r="AE665" s="96" t="s">
        <v>1</v>
      </c>
      <c r="AF665" s="96" t="s">
        <v>1</v>
      </c>
      <c r="AG665" s="96" t="s">
        <v>1</v>
      </c>
      <c r="AH665" s="96" t="s">
        <v>1</v>
      </c>
      <c r="AI665" s="96" t="s">
        <v>1</v>
      </c>
      <c r="AJ665" s="96" t="s">
        <v>1</v>
      </c>
      <c r="AK665" s="96" t="s">
        <v>1</v>
      </c>
      <c r="AL665" s="96" t="s">
        <v>1</v>
      </c>
      <c r="AM665" s="96" t="s">
        <v>1</v>
      </c>
      <c r="AN665" s="96" t="s">
        <v>1</v>
      </c>
      <c r="AO665" s="96"/>
      <c r="AP665" s="96"/>
      <c r="AQ665" s="96"/>
      <c r="AR665" s="96"/>
      <c r="AS665" s="96"/>
      <c r="AT665" s="96"/>
      <c r="AU665" s="96"/>
      <c r="AV665" s="96"/>
      <c r="AW665" s="96" t="s">
        <v>650</v>
      </c>
      <c r="AX665" s="98"/>
      <c r="AY665" s="98"/>
      <c r="AZ665" s="98"/>
      <c r="BA665" s="98"/>
      <c r="BB665" s="98"/>
      <c r="BC665" s="98"/>
      <c r="BD665" s="98"/>
      <c r="BE665" s="98"/>
      <c r="BF665" s="98"/>
      <c r="BG665" s="98"/>
      <c r="BH665" s="98"/>
      <c r="BI665" s="98" cm="1">
        <f t="array" ref="BI665">SUM(IF('HABILITADOS Y RECHAZADOS LOTE 1'!$AX665:$BH665&lt;&gt;"", 'HABILITADOS Y RECHAZADOS LOTE 1'!$AX665:$BH665, 0))</f>
        <v>0</v>
      </c>
      <c r="BJ665" s="98" t="s">
        <v>784</v>
      </c>
      <c r="BK665" s="98" t="s">
        <v>85</v>
      </c>
      <c r="BL665" s="63" t="s">
        <v>85</v>
      </c>
    </row>
    <row r="666" spans="1:64" s="52" customFormat="1" ht="276" hidden="1">
      <c r="A666" s="93">
        <v>1664</v>
      </c>
      <c r="B666" s="143" t="s">
        <v>2922</v>
      </c>
      <c r="C666" s="124" t="s">
        <v>2923</v>
      </c>
      <c r="D666" s="125" t="s">
        <v>89</v>
      </c>
      <c r="E666" s="126" t="s">
        <v>2924</v>
      </c>
      <c r="F666" s="127" t="s">
        <v>77</v>
      </c>
      <c r="G666" s="127" t="s">
        <v>77</v>
      </c>
      <c r="H666" s="128" t="s">
        <v>79</v>
      </c>
      <c r="I666" s="129" t="s">
        <v>2925</v>
      </c>
      <c r="J666" s="64" t="s">
        <v>2924</v>
      </c>
      <c r="K666" s="129" t="s">
        <v>2926</v>
      </c>
      <c r="L666" s="64"/>
      <c r="M666" s="64" t="s">
        <v>2</v>
      </c>
      <c r="N666" s="130" t="s">
        <v>147</v>
      </c>
      <c r="O666" s="129" t="s">
        <v>2927</v>
      </c>
      <c r="P666" s="129" t="str" cm="1">
        <f t="array" ref="P666">_xlfn.TEXTJOIN(", ", TRUE, IF('HABILITADOS Y RECHAZADOS LOTE 1'!$Q666:$AN666="SI", "'"&amp;'HABILITADOS Y RECHAZADOS LOTE 1'!$Q$2:$AN$2&amp;"'", ""))</f>
        <v>'Carnes Frescas (Refrigeradas o Congeladas)', 'Derivados cárnicos', 'Huevos', 'Cereales y derivados', 'Alimentos manufacturados', 'Conservas de frutas/ hortalizas/ leguminosas', 'Especias y derivados', 'Frutas frescas', 'Amasijos', 'Galletas', 'Productos de panificación', 'Grasas, aceites y derivados', 'Lácteos no fermentados', 'Lácteos fermentados', 'Quesos', 'Leguminosas y derivados', 'Pescados y mariscos', 'Productos azucarados', 'Verduras, hortalizas y derivados', 'Bebidas'</v>
      </c>
      <c r="Q666" s="96" t="s">
        <v>1</v>
      </c>
      <c r="R666" s="96" t="s">
        <v>2</v>
      </c>
      <c r="S666" s="96" t="s">
        <v>2</v>
      </c>
      <c r="T666" s="96" t="s">
        <v>2</v>
      </c>
      <c r="U666" s="96" t="s">
        <v>2</v>
      </c>
      <c r="V666" s="96" t="s">
        <v>2</v>
      </c>
      <c r="W666" s="96" t="s">
        <v>1</v>
      </c>
      <c r="X666" s="96" t="s">
        <v>2</v>
      </c>
      <c r="Y666" s="96" t="s">
        <v>2</v>
      </c>
      <c r="Z666" s="96" t="s">
        <v>1</v>
      </c>
      <c r="AA666" s="96" t="s">
        <v>2</v>
      </c>
      <c r="AB666" s="96" t="s">
        <v>1</v>
      </c>
      <c r="AC666" s="96" t="s">
        <v>2</v>
      </c>
      <c r="AD666" s="96" t="s">
        <v>2</v>
      </c>
      <c r="AE666" s="96" t="s">
        <v>2</v>
      </c>
      <c r="AF666" s="96" t="s">
        <v>2</v>
      </c>
      <c r="AG666" s="96" t="s">
        <v>2</v>
      </c>
      <c r="AH666" s="96" t="s">
        <v>2</v>
      </c>
      <c r="AI666" s="96" t="s">
        <v>2</v>
      </c>
      <c r="AJ666" s="96" t="s">
        <v>2</v>
      </c>
      <c r="AK666" s="96" t="s">
        <v>2</v>
      </c>
      <c r="AL666" s="96" t="s">
        <v>2</v>
      </c>
      <c r="AM666" s="96" t="s">
        <v>2</v>
      </c>
      <c r="AN666" s="96" t="s">
        <v>2</v>
      </c>
      <c r="AO666" s="96" t="s">
        <v>1</v>
      </c>
      <c r="AP666" s="96" t="s">
        <v>1</v>
      </c>
      <c r="AQ666" s="96" t="s">
        <v>1</v>
      </c>
      <c r="AR666" s="96" t="s">
        <v>1</v>
      </c>
      <c r="AS666" s="96" t="s">
        <v>1</v>
      </c>
      <c r="AT666" s="96" t="s">
        <v>1</v>
      </c>
      <c r="AU666" s="96" t="s">
        <v>2</v>
      </c>
      <c r="AV666" s="96" t="s">
        <v>1</v>
      </c>
      <c r="AW666" s="96" t="s">
        <v>99</v>
      </c>
      <c r="AX666" s="98">
        <v>0</v>
      </c>
      <c r="AY666" s="98">
        <v>0</v>
      </c>
      <c r="AZ666" s="98">
        <v>0</v>
      </c>
      <c r="BA666" s="98">
        <v>0</v>
      </c>
      <c r="BB666" s="98">
        <v>0</v>
      </c>
      <c r="BC666" s="98">
        <v>0</v>
      </c>
      <c r="BD666" s="98">
        <v>0</v>
      </c>
      <c r="BE666" s="98">
        <v>0</v>
      </c>
      <c r="BF666" s="98">
        <v>0</v>
      </c>
      <c r="BG666" s="98">
        <v>0.25</v>
      </c>
      <c r="BH666" s="98">
        <v>0</v>
      </c>
      <c r="BI666" s="98" cm="1">
        <f t="array" ref="BI666">SUM(IF('HABILITADOS Y RECHAZADOS LOTE 1'!$AX666:$BH666&lt;&gt;"", 'HABILITADOS Y RECHAZADOS LOTE 1'!$AX666:$BH666, 0))</f>
        <v>0.25</v>
      </c>
      <c r="BJ666" s="98" t="s">
        <v>837</v>
      </c>
      <c r="BK666" s="98" t="s">
        <v>1</v>
      </c>
      <c r="BL666" s="117" t="s">
        <v>2927</v>
      </c>
    </row>
    <row r="667" spans="1:64" s="52" customFormat="1" ht="165.6" hidden="1">
      <c r="A667" s="93">
        <v>1665</v>
      </c>
      <c r="B667" s="143" t="s">
        <v>2928</v>
      </c>
      <c r="C667" s="124" t="s">
        <v>2929</v>
      </c>
      <c r="D667" s="125" t="s">
        <v>224</v>
      </c>
      <c r="E667" s="126" t="s">
        <v>2930</v>
      </c>
      <c r="F667" s="136" t="s">
        <v>77</v>
      </c>
      <c r="G667" s="136" t="s">
        <v>77</v>
      </c>
      <c r="H667" s="128" t="s">
        <v>79</v>
      </c>
      <c r="I667" s="129" t="s">
        <v>2931</v>
      </c>
      <c r="J667" s="64" t="s">
        <v>2930</v>
      </c>
      <c r="K667" s="129" t="s">
        <v>2932</v>
      </c>
      <c r="L667" s="64" t="s">
        <v>1</v>
      </c>
      <c r="M667" s="64" t="s">
        <v>146</v>
      </c>
      <c r="N667" s="130" t="s">
        <v>83</v>
      </c>
      <c r="O667" s="129" t="s">
        <v>2933</v>
      </c>
      <c r="P667" s="64" t="s">
        <v>85</v>
      </c>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c r="AV667" s="96"/>
      <c r="AW667" s="96"/>
      <c r="AX667" s="98"/>
      <c r="AY667" s="98"/>
      <c r="AZ667" s="98"/>
      <c r="BA667" s="98"/>
      <c r="BB667" s="98"/>
      <c r="BC667" s="98"/>
      <c r="BD667" s="98"/>
      <c r="BE667" s="98"/>
      <c r="BF667" s="98"/>
      <c r="BG667" s="98"/>
      <c r="BH667" s="98"/>
      <c r="BI667" s="98" cm="1">
        <f t="array" ref="BI667">SUM(IF('HABILITADOS Y RECHAZADOS LOTE 1'!$AX667:$BH667&lt;&gt;"", 'HABILITADOS Y RECHAZADOS LOTE 1'!$AX667:$BH667, 0))</f>
        <v>0</v>
      </c>
      <c r="BJ667" s="98" t="s">
        <v>535</v>
      </c>
      <c r="BK667" s="98" t="s">
        <v>85</v>
      </c>
      <c r="BL667" s="63" t="s">
        <v>85</v>
      </c>
    </row>
    <row r="668" spans="1:64" s="52" customFormat="1" ht="69" hidden="1">
      <c r="A668" s="93">
        <v>1666</v>
      </c>
      <c r="B668" s="143" t="s">
        <v>2934</v>
      </c>
      <c r="C668" s="142" t="s">
        <v>2935</v>
      </c>
      <c r="D668" s="127" t="s">
        <v>89</v>
      </c>
      <c r="E668" s="144" t="s">
        <v>2936</v>
      </c>
      <c r="F668" s="127"/>
      <c r="G668" s="127"/>
      <c r="H668" s="144" t="s">
        <v>83</v>
      </c>
      <c r="I668" s="134" t="s">
        <v>1182</v>
      </c>
      <c r="J668" s="145" t="s">
        <v>2936</v>
      </c>
      <c r="K668" s="143"/>
      <c r="L668" s="64"/>
      <c r="M668" s="64" t="s">
        <v>85</v>
      </c>
      <c r="N668" s="144" t="s">
        <v>83</v>
      </c>
      <c r="O668" s="134" t="s">
        <v>1182</v>
      </c>
      <c r="P668" s="64" t="s">
        <v>85</v>
      </c>
      <c r="Q668" s="96" t="s">
        <v>1</v>
      </c>
      <c r="R668" s="96" t="s">
        <v>1</v>
      </c>
      <c r="S668" s="96" t="s">
        <v>1</v>
      </c>
      <c r="T668" s="96" t="s">
        <v>1</v>
      </c>
      <c r="U668" s="96" t="s">
        <v>1</v>
      </c>
      <c r="V668" s="96" t="s">
        <v>1</v>
      </c>
      <c r="W668" s="96" t="s">
        <v>1</v>
      </c>
      <c r="X668" s="96" t="s">
        <v>1</v>
      </c>
      <c r="Y668" s="96" t="s">
        <v>1</v>
      </c>
      <c r="Z668" s="96" t="s">
        <v>1</v>
      </c>
      <c r="AA668" s="96" t="s">
        <v>1</v>
      </c>
      <c r="AB668" s="96" t="s">
        <v>1</v>
      </c>
      <c r="AC668" s="96" t="s">
        <v>1</v>
      </c>
      <c r="AD668" s="96" t="s">
        <v>1</v>
      </c>
      <c r="AE668" s="96" t="s">
        <v>1</v>
      </c>
      <c r="AF668" s="96" t="s">
        <v>1</v>
      </c>
      <c r="AG668" s="96" t="s">
        <v>1</v>
      </c>
      <c r="AH668" s="96" t="s">
        <v>1</v>
      </c>
      <c r="AI668" s="96" t="s">
        <v>1</v>
      </c>
      <c r="AJ668" s="96" t="s">
        <v>1</v>
      </c>
      <c r="AK668" s="96" t="s">
        <v>1</v>
      </c>
      <c r="AL668" s="96" t="s">
        <v>1</v>
      </c>
      <c r="AM668" s="96" t="s">
        <v>1</v>
      </c>
      <c r="AN668" s="96" t="s">
        <v>1</v>
      </c>
      <c r="AO668" s="96"/>
      <c r="AP668" s="96"/>
      <c r="AQ668" s="96"/>
      <c r="AR668" s="96"/>
      <c r="AS668" s="96"/>
      <c r="AT668" s="96"/>
      <c r="AU668" s="96"/>
      <c r="AV668" s="96"/>
      <c r="AW668" s="96"/>
      <c r="AX668" s="98"/>
      <c r="AY668" s="98"/>
      <c r="AZ668" s="98"/>
      <c r="BA668" s="98"/>
      <c r="BB668" s="98"/>
      <c r="BC668" s="98"/>
      <c r="BD668" s="98"/>
      <c r="BE668" s="98"/>
      <c r="BF668" s="98"/>
      <c r="BG668" s="98"/>
      <c r="BH668" s="98"/>
      <c r="BI668" s="98" cm="1">
        <f t="array" ref="BI668">SUM(IF('HABILITADOS Y RECHAZADOS LOTE 1'!$AX668:$BH668&lt;&gt;"", 'HABILITADOS Y RECHAZADOS LOTE 1'!$AX668:$BH668, 0))</f>
        <v>0</v>
      </c>
      <c r="BJ668" s="98" t="s">
        <v>1339</v>
      </c>
      <c r="BK668" s="98" t="s">
        <v>85</v>
      </c>
      <c r="BL668" s="63" t="s">
        <v>85</v>
      </c>
    </row>
    <row r="669" spans="1:64" s="52" customFormat="1" ht="69" hidden="1">
      <c r="A669" s="93">
        <v>1667</v>
      </c>
      <c r="B669" s="139" t="s">
        <v>1195</v>
      </c>
      <c r="C669" s="142" t="s">
        <v>2937</v>
      </c>
      <c r="D669" s="127" t="s">
        <v>89</v>
      </c>
      <c r="E669" s="142" t="s">
        <v>2938</v>
      </c>
      <c r="F669" s="127"/>
      <c r="G669" s="127"/>
      <c r="H669" s="144" t="s">
        <v>83</v>
      </c>
      <c r="I669" s="134" t="s">
        <v>1182</v>
      </c>
      <c r="J669" s="133" t="s">
        <v>2938</v>
      </c>
      <c r="K669" s="143"/>
      <c r="L669" s="64"/>
      <c r="M669" s="64" t="s">
        <v>85</v>
      </c>
      <c r="N669" s="144" t="s">
        <v>83</v>
      </c>
      <c r="O669" s="134" t="s">
        <v>1182</v>
      </c>
      <c r="P669" s="64" t="s">
        <v>85</v>
      </c>
      <c r="Q669" s="96" t="s">
        <v>1</v>
      </c>
      <c r="R669" s="96" t="s">
        <v>1</v>
      </c>
      <c r="S669" s="96" t="s">
        <v>1</v>
      </c>
      <c r="T669" s="96" t="s">
        <v>1</v>
      </c>
      <c r="U669" s="96" t="s">
        <v>1</v>
      </c>
      <c r="V669" s="96" t="s">
        <v>1</v>
      </c>
      <c r="W669" s="96" t="s">
        <v>1</v>
      </c>
      <c r="X669" s="96" t="s">
        <v>1</v>
      </c>
      <c r="Y669" s="96" t="s">
        <v>1</v>
      </c>
      <c r="Z669" s="96" t="s">
        <v>1</v>
      </c>
      <c r="AA669" s="96" t="s">
        <v>1</v>
      </c>
      <c r="AB669" s="96" t="s">
        <v>1</v>
      </c>
      <c r="AC669" s="96" t="s">
        <v>1</v>
      </c>
      <c r="AD669" s="96" t="s">
        <v>1</v>
      </c>
      <c r="AE669" s="96" t="s">
        <v>1</v>
      </c>
      <c r="AF669" s="96" t="s">
        <v>1</v>
      </c>
      <c r="AG669" s="96" t="s">
        <v>1</v>
      </c>
      <c r="AH669" s="96" t="s">
        <v>1</v>
      </c>
      <c r="AI669" s="96" t="s">
        <v>1</v>
      </c>
      <c r="AJ669" s="96" t="s">
        <v>1</v>
      </c>
      <c r="AK669" s="96" t="s">
        <v>1</v>
      </c>
      <c r="AL669" s="96" t="s">
        <v>1</v>
      </c>
      <c r="AM669" s="96" t="s">
        <v>1</v>
      </c>
      <c r="AN669" s="96" t="s">
        <v>1</v>
      </c>
      <c r="AO669" s="96"/>
      <c r="AP669" s="96"/>
      <c r="AQ669" s="96"/>
      <c r="AR669" s="96"/>
      <c r="AS669" s="96"/>
      <c r="AT669" s="96"/>
      <c r="AU669" s="96"/>
      <c r="AV669" s="96"/>
      <c r="AW669" s="96" t="s">
        <v>650</v>
      </c>
      <c r="AX669" s="98"/>
      <c r="AY669" s="98"/>
      <c r="AZ669" s="98"/>
      <c r="BA669" s="98"/>
      <c r="BB669" s="98"/>
      <c r="BC669" s="98"/>
      <c r="BD669" s="98"/>
      <c r="BE669" s="98"/>
      <c r="BF669" s="98"/>
      <c r="BG669" s="98"/>
      <c r="BH669" s="98"/>
      <c r="BI669" s="98" cm="1">
        <f t="array" ref="BI669">SUM(IF('HABILITADOS Y RECHAZADOS LOTE 1'!$AX669:$BH669&lt;&gt;"", 'HABILITADOS Y RECHAZADOS LOTE 1'!$AX669:$BH669, 0))</f>
        <v>0</v>
      </c>
      <c r="BJ669" s="98" t="s">
        <v>784</v>
      </c>
      <c r="BK669" s="98" t="s">
        <v>85</v>
      </c>
      <c r="BL669" s="63" t="s">
        <v>85</v>
      </c>
    </row>
    <row r="670" spans="1:64" s="52" customFormat="1" ht="248.4" hidden="1">
      <c r="A670" s="93">
        <v>1668</v>
      </c>
      <c r="B670" s="143" t="s">
        <v>2939</v>
      </c>
      <c r="C670" s="124" t="s">
        <v>2940</v>
      </c>
      <c r="D670" s="125" t="s">
        <v>75</v>
      </c>
      <c r="E670" s="126">
        <v>1006129963</v>
      </c>
      <c r="F670" s="127" t="s">
        <v>77</v>
      </c>
      <c r="G670" s="127" t="s">
        <v>77</v>
      </c>
      <c r="H670" s="128" t="s">
        <v>79</v>
      </c>
      <c r="I670" s="129" t="s">
        <v>2941</v>
      </c>
      <c r="J670" s="64" t="s">
        <v>2942</v>
      </c>
      <c r="K670" s="129" t="s">
        <v>2943</v>
      </c>
      <c r="L670" s="64" t="s">
        <v>1</v>
      </c>
      <c r="M670" s="64" t="s">
        <v>1</v>
      </c>
      <c r="N670" s="130" t="s">
        <v>83</v>
      </c>
      <c r="O670" s="129" t="s">
        <v>2944</v>
      </c>
      <c r="P670" s="64" t="s">
        <v>85</v>
      </c>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8"/>
      <c r="AY670" s="98"/>
      <c r="AZ670" s="98"/>
      <c r="BA670" s="98"/>
      <c r="BB670" s="98"/>
      <c r="BC670" s="98"/>
      <c r="BD670" s="98"/>
      <c r="BE670" s="98"/>
      <c r="BF670" s="98"/>
      <c r="BG670" s="98"/>
      <c r="BH670" s="98"/>
      <c r="BI670" s="98" cm="1">
        <f t="array" ref="BI670">SUM(IF('HABILITADOS Y RECHAZADOS LOTE 1'!$AX670:$BH670&lt;&gt;"", 'HABILITADOS Y RECHAZADOS LOTE 1'!$AX670:$BH670, 0))</f>
        <v>0</v>
      </c>
      <c r="BJ670" s="98" t="s">
        <v>1339</v>
      </c>
      <c r="BK670" s="98" t="s">
        <v>85</v>
      </c>
      <c r="BL670" s="63" t="s">
        <v>85</v>
      </c>
    </row>
    <row r="671" spans="1:64" s="52" customFormat="1" ht="69" hidden="1">
      <c r="A671" s="93">
        <v>1669</v>
      </c>
      <c r="B671" s="139" t="s">
        <v>1195</v>
      </c>
      <c r="C671" s="142" t="s">
        <v>2945</v>
      </c>
      <c r="D671" s="127" t="s">
        <v>75</v>
      </c>
      <c r="E671" s="142" t="s">
        <v>2946</v>
      </c>
      <c r="F671" s="127"/>
      <c r="G671" s="127"/>
      <c r="H671" s="144" t="s">
        <v>83</v>
      </c>
      <c r="I671" s="134" t="s">
        <v>1182</v>
      </c>
      <c r="J671" s="133" t="s">
        <v>2946</v>
      </c>
      <c r="K671" s="143"/>
      <c r="L671" s="64"/>
      <c r="M671" s="64" t="s">
        <v>85</v>
      </c>
      <c r="N671" s="144" t="s">
        <v>83</v>
      </c>
      <c r="O671" s="134" t="s">
        <v>1182</v>
      </c>
      <c r="P671" s="64" t="s">
        <v>85</v>
      </c>
      <c r="Q671" s="96" t="s">
        <v>1</v>
      </c>
      <c r="R671" s="96" t="s">
        <v>1</v>
      </c>
      <c r="S671" s="96" t="s">
        <v>1</v>
      </c>
      <c r="T671" s="96" t="s">
        <v>1</v>
      </c>
      <c r="U671" s="96" t="s">
        <v>1</v>
      </c>
      <c r="V671" s="96" t="s">
        <v>1</v>
      </c>
      <c r="W671" s="96" t="s">
        <v>1</v>
      </c>
      <c r="X671" s="96" t="s">
        <v>1</v>
      </c>
      <c r="Y671" s="96" t="s">
        <v>1</v>
      </c>
      <c r="Z671" s="96" t="s">
        <v>1</v>
      </c>
      <c r="AA671" s="96" t="s">
        <v>1</v>
      </c>
      <c r="AB671" s="96" t="s">
        <v>1</v>
      </c>
      <c r="AC671" s="96" t="s">
        <v>1</v>
      </c>
      <c r="AD671" s="96" t="s">
        <v>1</v>
      </c>
      <c r="AE671" s="96" t="s">
        <v>1</v>
      </c>
      <c r="AF671" s="96" t="s">
        <v>1</v>
      </c>
      <c r="AG671" s="96" t="s">
        <v>1</v>
      </c>
      <c r="AH671" s="96" t="s">
        <v>1</v>
      </c>
      <c r="AI671" s="96" t="s">
        <v>1</v>
      </c>
      <c r="AJ671" s="96" t="s">
        <v>1</v>
      </c>
      <c r="AK671" s="96" t="s">
        <v>1</v>
      </c>
      <c r="AL671" s="96" t="s">
        <v>1</v>
      </c>
      <c r="AM671" s="96" t="s">
        <v>1</v>
      </c>
      <c r="AN671" s="96" t="s">
        <v>1</v>
      </c>
      <c r="AO671" s="96"/>
      <c r="AP671" s="96"/>
      <c r="AQ671" s="96"/>
      <c r="AR671" s="96"/>
      <c r="AS671" s="96"/>
      <c r="AT671" s="96"/>
      <c r="AU671" s="96"/>
      <c r="AV671" s="96"/>
      <c r="AW671" s="96" t="s">
        <v>650</v>
      </c>
      <c r="AX671" s="98"/>
      <c r="AY671" s="98"/>
      <c r="AZ671" s="98"/>
      <c r="BA671" s="98"/>
      <c r="BB671" s="98"/>
      <c r="BC671" s="98"/>
      <c r="BD671" s="98"/>
      <c r="BE671" s="98"/>
      <c r="BF671" s="98"/>
      <c r="BG671" s="98"/>
      <c r="BH671" s="98"/>
      <c r="BI671" s="98" cm="1">
        <f t="array" ref="BI671">SUM(IF('HABILITADOS Y RECHAZADOS LOTE 1'!$AX671:$BH671&lt;&gt;"", 'HABILITADOS Y RECHAZADOS LOTE 1'!$AX671:$BH671, 0))</f>
        <v>0</v>
      </c>
      <c r="BJ671" s="98" t="s">
        <v>784</v>
      </c>
      <c r="BK671" s="98" t="s">
        <v>85</v>
      </c>
      <c r="BL671" s="63" t="s">
        <v>85</v>
      </c>
    </row>
    <row r="672" spans="1:64" s="52" customFormat="1" ht="69" hidden="1">
      <c r="A672" s="93">
        <v>1670</v>
      </c>
      <c r="B672" s="139" t="s">
        <v>1195</v>
      </c>
      <c r="C672" s="142" t="s">
        <v>2947</v>
      </c>
      <c r="D672" s="127" t="s">
        <v>75</v>
      </c>
      <c r="E672" s="142" t="s">
        <v>2948</v>
      </c>
      <c r="F672" s="127"/>
      <c r="G672" s="127"/>
      <c r="H672" s="144" t="s">
        <v>83</v>
      </c>
      <c r="I672" s="134" t="s">
        <v>1182</v>
      </c>
      <c r="J672" s="133" t="s">
        <v>2949</v>
      </c>
      <c r="K672" s="143"/>
      <c r="L672" s="64"/>
      <c r="M672" s="64" t="s">
        <v>85</v>
      </c>
      <c r="N672" s="144" t="s">
        <v>83</v>
      </c>
      <c r="O672" s="134" t="s">
        <v>1182</v>
      </c>
      <c r="P672" s="64" t="s">
        <v>85</v>
      </c>
      <c r="Q672" s="96" t="s">
        <v>1</v>
      </c>
      <c r="R672" s="96" t="s">
        <v>1</v>
      </c>
      <c r="S672" s="96" t="s">
        <v>1</v>
      </c>
      <c r="T672" s="96" t="s">
        <v>1</v>
      </c>
      <c r="U672" s="96" t="s">
        <v>1</v>
      </c>
      <c r="V672" s="96" t="s">
        <v>1</v>
      </c>
      <c r="W672" s="96" t="s">
        <v>1</v>
      </c>
      <c r="X672" s="96" t="s">
        <v>1</v>
      </c>
      <c r="Y672" s="96" t="s">
        <v>1</v>
      </c>
      <c r="Z672" s="96" t="s">
        <v>1</v>
      </c>
      <c r="AA672" s="96" t="s">
        <v>1</v>
      </c>
      <c r="AB672" s="96" t="s">
        <v>1</v>
      </c>
      <c r="AC672" s="96" t="s">
        <v>1</v>
      </c>
      <c r="AD672" s="96" t="s">
        <v>1</v>
      </c>
      <c r="AE672" s="96" t="s">
        <v>1</v>
      </c>
      <c r="AF672" s="96" t="s">
        <v>1</v>
      </c>
      <c r="AG672" s="96" t="s">
        <v>1</v>
      </c>
      <c r="AH672" s="96" t="s">
        <v>1</v>
      </c>
      <c r="AI672" s="96" t="s">
        <v>1</v>
      </c>
      <c r="AJ672" s="96" t="s">
        <v>1</v>
      </c>
      <c r="AK672" s="96" t="s">
        <v>1</v>
      </c>
      <c r="AL672" s="96" t="s">
        <v>1</v>
      </c>
      <c r="AM672" s="96" t="s">
        <v>1</v>
      </c>
      <c r="AN672" s="96" t="s">
        <v>1</v>
      </c>
      <c r="AO672" s="96"/>
      <c r="AP672" s="96"/>
      <c r="AQ672" s="96"/>
      <c r="AR672" s="96"/>
      <c r="AS672" s="96"/>
      <c r="AT672" s="96"/>
      <c r="AU672" s="96"/>
      <c r="AV672" s="96"/>
      <c r="AW672" s="96" t="s">
        <v>650</v>
      </c>
      <c r="AX672" s="98"/>
      <c r="AY672" s="98"/>
      <c r="AZ672" s="98"/>
      <c r="BA672" s="98"/>
      <c r="BB672" s="98"/>
      <c r="BC672" s="98"/>
      <c r="BD672" s="98"/>
      <c r="BE672" s="98"/>
      <c r="BF672" s="98"/>
      <c r="BG672" s="98"/>
      <c r="BH672" s="98"/>
      <c r="BI672" s="98" cm="1">
        <f t="array" ref="BI672">SUM(IF('HABILITADOS Y RECHAZADOS LOTE 1'!$AX672:$BH672&lt;&gt;"", 'HABILITADOS Y RECHAZADOS LOTE 1'!$AX672:$BH672, 0))</f>
        <v>0</v>
      </c>
      <c r="BJ672" s="98" t="s">
        <v>784</v>
      </c>
      <c r="BK672" s="98" t="s">
        <v>85</v>
      </c>
      <c r="BL672" s="63" t="s">
        <v>85</v>
      </c>
    </row>
    <row r="673" spans="1:64" s="52" customFormat="1" ht="69" hidden="1">
      <c r="A673" s="93">
        <v>1671</v>
      </c>
      <c r="B673" s="139" t="s">
        <v>1195</v>
      </c>
      <c r="C673" s="142" t="s">
        <v>2950</v>
      </c>
      <c r="D673" s="127" t="s">
        <v>2395</v>
      </c>
      <c r="E673" s="142" t="s">
        <v>2951</v>
      </c>
      <c r="F673" s="127"/>
      <c r="G673" s="127"/>
      <c r="H673" s="144" t="s">
        <v>83</v>
      </c>
      <c r="I673" s="134" t="s">
        <v>1182</v>
      </c>
      <c r="J673" s="145" t="s">
        <v>2952</v>
      </c>
      <c r="K673" s="143"/>
      <c r="L673" s="64"/>
      <c r="M673" s="64" t="s">
        <v>85</v>
      </c>
      <c r="N673" s="144" t="s">
        <v>83</v>
      </c>
      <c r="O673" s="134" t="s">
        <v>1182</v>
      </c>
      <c r="P673" s="64" t="s">
        <v>85</v>
      </c>
      <c r="Q673" s="96" t="s">
        <v>1</v>
      </c>
      <c r="R673" s="96" t="s">
        <v>1</v>
      </c>
      <c r="S673" s="96" t="s">
        <v>1</v>
      </c>
      <c r="T673" s="96" t="s">
        <v>1</v>
      </c>
      <c r="U673" s="96" t="s">
        <v>1</v>
      </c>
      <c r="V673" s="96" t="s">
        <v>1</v>
      </c>
      <c r="W673" s="96" t="s">
        <v>1</v>
      </c>
      <c r="X673" s="96" t="s">
        <v>1</v>
      </c>
      <c r="Y673" s="96" t="s">
        <v>1</v>
      </c>
      <c r="Z673" s="96" t="s">
        <v>1</v>
      </c>
      <c r="AA673" s="96" t="s">
        <v>1</v>
      </c>
      <c r="AB673" s="96" t="s">
        <v>1</v>
      </c>
      <c r="AC673" s="96" t="s">
        <v>1</v>
      </c>
      <c r="AD673" s="96" t="s">
        <v>1</v>
      </c>
      <c r="AE673" s="96" t="s">
        <v>1</v>
      </c>
      <c r="AF673" s="96" t="s">
        <v>1</v>
      </c>
      <c r="AG673" s="96" t="s">
        <v>1</v>
      </c>
      <c r="AH673" s="96" t="s">
        <v>1</v>
      </c>
      <c r="AI673" s="96" t="s">
        <v>1</v>
      </c>
      <c r="AJ673" s="96" t="s">
        <v>1</v>
      </c>
      <c r="AK673" s="96" t="s">
        <v>1</v>
      </c>
      <c r="AL673" s="96" t="s">
        <v>1</v>
      </c>
      <c r="AM673" s="96" t="s">
        <v>1</v>
      </c>
      <c r="AN673" s="96" t="s">
        <v>1</v>
      </c>
      <c r="AO673" s="96"/>
      <c r="AP673" s="96"/>
      <c r="AQ673" s="96"/>
      <c r="AR673" s="96"/>
      <c r="AS673" s="96"/>
      <c r="AT673" s="96"/>
      <c r="AU673" s="96"/>
      <c r="AV673" s="96"/>
      <c r="AW673" s="96" t="s">
        <v>650</v>
      </c>
      <c r="AX673" s="98"/>
      <c r="AY673" s="98"/>
      <c r="AZ673" s="98"/>
      <c r="BA673" s="98"/>
      <c r="BB673" s="98"/>
      <c r="BC673" s="98"/>
      <c r="BD673" s="98"/>
      <c r="BE673" s="98"/>
      <c r="BF673" s="98"/>
      <c r="BG673" s="98"/>
      <c r="BH673" s="98"/>
      <c r="BI673" s="98" cm="1">
        <f t="array" ref="BI673">SUM(IF('HABILITADOS Y RECHAZADOS LOTE 1'!$AX673:$BH673&lt;&gt;"", 'HABILITADOS Y RECHAZADOS LOTE 1'!$AX673:$BH673, 0))</f>
        <v>0</v>
      </c>
      <c r="BJ673" s="98" t="s">
        <v>784</v>
      </c>
      <c r="BK673" s="98" t="s">
        <v>85</v>
      </c>
      <c r="BL673" s="63" t="s">
        <v>85</v>
      </c>
    </row>
    <row r="674" spans="1:64" s="52" customFormat="1" ht="207" hidden="1">
      <c r="A674" s="93">
        <v>1672</v>
      </c>
      <c r="B674" s="143" t="s">
        <v>2953</v>
      </c>
      <c r="C674" s="124" t="s">
        <v>2954</v>
      </c>
      <c r="D674" s="125"/>
      <c r="E674" s="126">
        <v>93397289</v>
      </c>
      <c r="F674" s="127" t="s">
        <v>77</v>
      </c>
      <c r="G674" s="127" t="s">
        <v>77</v>
      </c>
      <c r="H674" s="128" t="s">
        <v>79</v>
      </c>
      <c r="I674" s="134" t="s">
        <v>2955</v>
      </c>
      <c r="J674" s="133">
        <v>93397289</v>
      </c>
      <c r="K674" s="129" t="s">
        <v>2956</v>
      </c>
      <c r="L674" s="64" t="s">
        <v>1</v>
      </c>
      <c r="M674" s="64" t="s">
        <v>1</v>
      </c>
      <c r="N674" s="130" t="s">
        <v>83</v>
      </c>
      <c r="O674" s="129" t="s">
        <v>2957</v>
      </c>
      <c r="P674" s="64" t="s">
        <v>85</v>
      </c>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8"/>
      <c r="AY674" s="98"/>
      <c r="AZ674" s="98"/>
      <c r="BA674" s="98"/>
      <c r="BB674" s="98"/>
      <c r="BC674" s="98"/>
      <c r="BD674" s="98"/>
      <c r="BE674" s="98"/>
      <c r="BF674" s="98"/>
      <c r="BG674" s="98"/>
      <c r="BH674" s="98"/>
      <c r="BI674" s="98" cm="1">
        <f t="array" ref="BI674">SUM(IF('HABILITADOS Y RECHAZADOS LOTE 1'!$AX674:$BH674&lt;&gt;"", 'HABILITADOS Y RECHAZADOS LOTE 1'!$AX674:$BH674, 0))</f>
        <v>0</v>
      </c>
      <c r="BJ674" s="98" t="s">
        <v>327</v>
      </c>
      <c r="BK674" s="98" t="s">
        <v>85</v>
      </c>
      <c r="BL674" s="63" t="s">
        <v>85</v>
      </c>
    </row>
    <row r="675" spans="1:64" s="52" customFormat="1" ht="27.6" hidden="1">
      <c r="A675" s="108">
        <v>1673</v>
      </c>
      <c r="B675" s="139" t="s">
        <v>2958</v>
      </c>
      <c r="C675" s="142" t="s">
        <v>2959</v>
      </c>
      <c r="D675" s="133" t="s">
        <v>75</v>
      </c>
      <c r="E675" s="126" t="s">
        <v>2960</v>
      </c>
      <c r="F675" s="136" t="s">
        <v>1176</v>
      </c>
      <c r="G675" s="136" t="s">
        <v>1176</v>
      </c>
      <c r="H675" s="128" t="s">
        <v>91</v>
      </c>
      <c r="I675" s="134" t="s">
        <v>494</v>
      </c>
      <c r="J675" s="133" t="s">
        <v>2961</v>
      </c>
      <c r="K675" s="134" t="s">
        <v>494</v>
      </c>
      <c r="L675" s="64" t="s">
        <v>1</v>
      </c>
      <c r="M675" s="64" t="s">
        <v>85</v>
      </c>
      <c r="N675" s="128" t="s">
        <v>91</v>
      </c>
      <c r="O675" s="133" t="s">
        <v>85</v>
      </c>
      <c r="P675" s="129" t="str" cm="1">
        <f t="array" ref="P675">_xlfn.TEXTJOIN(", ", TRUE, IF('HABILITADOS Y RECHAZADOS LOTE 1'!$Q675:$AN675="SI", 'HABILITADOS Y RECHAZADOS LOTE 1'!$Q$2:$AN$2, ""))</f>
        <v>Derivados cárnicos, Enlatados cárnicos y derivados, Sector defensa, Productos de panificación</v>
      </c>
      <c r="Q675" s="96" t="s">
        <v>1</v>
      </c>
      <c r="R675" s="96" t="s">
        <v>1</v>
      </c>
      <c r="S675" s="96" t="s">
        <v>2</v>
      </c>
      <c r="T675" s="96" t="s">
        <v>1</v>
      </c>
      <c r="U675" s="96" t="s">
        <v>1</v>
      </c>
      <c r="V675" s="96" t="s">
        <v>1</v>
      </c>
      <c r="W675" s="96" t="s">
        <v>2</v>
      </c>
      <c r="X675" s="96" t="s">
        <v>1</v>
      </c>
      <c r="Y675" s="96" t="s">
        <v>1</v>
      </c>
      <c r="Z675" s="96" t="s">
        <v>2</v>
      </c>
      <c r="AA675" s="96" t="s">
        <v>1</v>
      </c>
      <c r="AB675" s="96" t="s">
        <v>1</v>
      </c>
      <c r="AC675" s="96" t="s">
        <v>1</v>
      </c>
      <c r="AD675" s="96" t="s">
        <v>1</v>
      </c>
      <c r="AE675" s="96" t="s">
        <v>2</v>
      </c>
      <c r="AF675" s="96" t="s">
        <v>1</v>
      </c>
      <c r="AG675" s="96" t="s">
        <v>1</v>
      </c>
      <c r="AH675" s="96" t="s">
        <v>1</v>
      </c>
      <c r="AI675" s="96" t="s">
        <v>1</v>
      </c>
      <c r="AJ675" s="96" t="s">
        <v>1</v>
      </c>
      <c r="AK675" s="96" t="s">
        <v>1</v>
      </c>
      <c r="AL675" s="96" t="s">
        <v>1</v>
      </c>
      <c r="AM675" s="96" t="s">
        <v>1</v>
      </c>
      <c r="AN675" s="96" t="s">
        <v>1</v>
      </c>
      <c r="AO675" s="96" t="s">
        <v>1</v>
      </c>
      <c r="AP675" s="96" t="s">
        <v>1</v>
      </c>
      <c r="AQ675" s="96" t="s">
        <v>1</v>
      </c>
      <c r="AR675" s="96" t="s">
        <v>1</v>
      </c>
      <c r="AS675" s="96" t="s">
        <v>1</v>
      </c>
      <c r="AT675" s="96" t="s">
        <v>1</v>
      </c>
      <c r="AU675" s="96" t="s">
        <v>2</v>
      </c>
      <c r="AV675" s="96" t="s">
        <v>1</v>
      </c>
      <c r="AW675" s="96" t="s">
        <v>92</v>
      </c>
      <c r="AX675" s="98">
        <v>0</v>
      </c>
      <c r="AY675" s="98">
        <v>0</v>
      </c>
      <c r="AZ675" s="98">
        <v>0</v>
      </c>
      <c r="BA675" s="98">
        <v>0</v>
      </c>
      <c r="BB675" s="98">
        <v>0</v>
      </c>
      <c r="BC675" s="98">
        <v>0</v>
      </c>
      <c r="BD675" s="98">
        <v>0</v>
      </c>
      <c r="BE675" s="98">
        <v>0</v>
      </c>
      <c r="BF675" s="98">
        <v>0</v>
      </c>
      <c r="BG675" s="98">
        <v>0.25</v>
      </c>
      <c r="BH675" s="98">
        <v>0</v>
      </c>
      <c r="BI675" s="98" cm="1">
        <f t="array" ref="BI675">SUM(IF('HABILITADOS Y RECHAZADOS LOTE 1'!$AX675:$BH675&lt;&gt;"", 'HABILITADOS Y RECHAZADOS LOTE 1'!$AX675:$BH675, 0))</f>
        <v>0.25</v>
      </c>
      <c r="BJ675" s="98" t="s">
        <v>327</v>
      </c>
      <c r="BK675" s="98" t="s">
        <v>85</v>
      </c>
      <c r="BL675" s="63" t="s">
        <v>85</v>
      </c>
    </row>
    <row r="676" spans="1:64" s="52" customFormat="1" ht="69" hidden="1">
      <c r="A676" s="108">
        <v>1674</v>
      </c>
      <c r="B676" s="139" t="s">
        <v>2962</v>
      </c>
      <c r="C676" s="142" t="s">
        <v>2963</v>
      </c>
      <c r="D676" s="133" t="s">
        <v>2395</v>
      </c>
      <c r="E676" s="126" t="s">
        <v>2964</v>
      </c>
      <c r="F676" s="136"/>
      <c r="G676" s="136"/>
      <c r="H676" s="144" t="s">
        <v>83</v>
      </c>
      <c r="I676" s="134" t="s">
        <v>2965</v>
      </c>
      <c r="J676" s="133" t="s">
        <v>2964</v>
      </c>
      <c r="K676" s="134"/>
      <c r="L676" s="64" t="s">
        <v>1</v>
      </c>
      <c r="M676" s="64" t="s">
        <v>85</v>
      </c>
      <c r="N676" s="144" t="s">
        <v>83</v>
      </c>
      <c r="O676" s="134" t="s">
        <v>2965</v>
      </c>
      <c r="P676" s="64" t="s">
        <v>85</v>
      </c>
      <c r="Q676" s="96" t="s">
        <v>1</v>
      </c>
      <c r="R676" s="96" t="s">
        <v>1</v>
      </c>
      <c r="S676" s="96" t="s">
        <v>1</v>
      </c>
      <c r="T676" s="96" t="s">
        <v>1</v>
      </c>
      <c r="U676" s="96" t="s">
        <v>1</v>
      </c>
      <c r="V676" s="96" t="s">
        <v>1</v>
      </c>
      <c r="W676" s="96" t="s">
        <v>1</v>
      </c>
      <c r="X676" s="96" t="s">
        <v>1</v>
      </c>
      <c r="Y676" s="96" t="s">
        <v>1</v>
      </c>
      <c r="Z676" s="96" t="s">
        <v>1</v>
      </c>
      <c r="AA676" s="96" t="s">
        <v>1</v>
      </c>
      <c r="AB676" s="96" t="s">
        <v>1</v>
      </c>
      <c r="AC676" s="96" t="s">
        <v>1</v>
      </c>
      <c r="AD676" s="96" t="s">
        <v>1</v>
      </c>
      <c r="AE676" s="96" t="s">
        <v>1</v>
      </c>
      <c r="AF676" s="96" t="s">
        <v>1</v>
      </c>
      <c r="AG676" s="96" t="s">
        <v>1</v>
      </c>
      <c r="AH676" s="96" t="s">
        <v>1</v>
      </c>
      <c r="AI676" s="96" t="s">
        <v>1</v>
      </c>
      <c r="AJ676" s="96" t="s">
        <v>1</v>
      </c>
      <c r="AK676" s="96" t="s">
        <v>1</v>
      </c>
      <c r="AL676" s="96" t="s">
        <v>1</v>
      </c>
      <c r="AM676" s="96" t="s">
        <v>1</v>
      </c>
      <c r="AN676" s="96" t="s">
        <v>1</v>
      </c>
      <c r="AO676" s="96"/>
      <c r="AP676" s="96"/>
      <c r="AQ676" s="96"/>
      <c r="AR676" s="96"/>
      <c r="AS676" s="96"/>
      <c r="AT676" s="96"/>
      <c r="AU676" s="96"/>
      <c r="AV676" s="96"/>
      <c r="AW676" s="96" t="s">
        <v>650</v>
      </c>
      <c r="AX676" s="98"/>
      <c r="AY676" s="98"/>
      <c r="AZ676" s="98"/>
      <c r="BA676" s="98"/>
      <c r="BB676" s="98"/>
      <c r="BC676" s="98"/>
      <c r="BD676" s="98"/>
      <c r="BE676" s="98"/>
      <c r="BF676" s="98"/>
      <c r="BG676" s="98"/>
      <c r="BH676" s="98"/>
      <c r="BI676" s="98" cm="1">
        <f t="array" ref="BI676">SUM(IF('HABILITADOS Y RECHAZADOS LOTE 1'!$AX676:$BH676&lt;&gt;"", 'HABILITADOS Y RECHAZADOS LOTE 1'!$AX676:$BH676, 0))</f>
        <v>0</v>
      </c>
      <c r="BJ676" s="98" t="s">
        <v>784</v>
      </c>
      <c r="BK676" s="98" t="s">
        <v>85</v>
      </c>
      <c r="BL676" s="63" t="s">
        <v>85</v>
      </c>
    </row>
    <row r="677" spans="1:64" s="52" customFormat="1" ht="72" hidden="1">
      <c r="A677" s="108">
        <v>1675</v>
      </c>
      <c r="B677" s="139" t="s">
        <v>2966</v>
      </c>
      <c r="C677" s="142" t="s">
        <v>2967</v>
      </c>
      <c r="D677" s="133" t="s">
        <v>2108</v>
      </c>
      <c r="E677" s="126" t="s">
        <v>2968</v>
      </c>
      <c r="F677" s="136" t="s">
        <v>1176</v>
      </c>
      <c r="G677" s="136" t="s">
        <v>77</v>
      </c>
      <c r="H677" s="128" t="s">
        <v>79</v>
      </c>
      <c r="I677" s="134" t="s">
        <v>2899</v>
      </c>
      <c r="J677" s="133" t="s">
        <v>2968</v>
      </c>
      <c r="K677" s="134" t="s">
        <v>2969</v>
      </c>
      <c r="L677" s="64" t="s">
        <v>1</v>
      </c>
      <c r="M677" s="64" t="s">
        <v>2</v>
      </c>
      <c r="N677" s="130" t="s">
        <v>91</v>
      </c>
      <c r="O677" s="64" t="s">
        <v>85</v>
      </c>
      <c r="P677" s="129" t="str" cm="1">
        <f t="array" ref="P677">_xlfn.TEXTJOIN(", ", TRUE, IF('HABILITADOS Y RECHAZADOS LOTE 1'!$Q677:$AN677="SI", 'HABILITADOS Y RECHAZADOS LOTE 1'!$Q$2:$AN$2, ""))</f>
        <v>Huevos, Frutas frescas, Fruta procesada, Galletas, Productos de panificación, Lácteos no fermentados, Lácteos fermentados, Quesos, Pescados y mariscos, Verduras, hortalizas y derivados</v>
      </c>
      <c r="Q677" s="96" t="s">
        <v>1</v>
      </c>
      <c r="R677" s="96" t="s">
        <v>1</v>
      </c>
      <c r="S677" s="96" t="s">
        <v>1</v>
      </c>
      <c r="T677" s="96" t="s">
        <v>2</v>
      </c>
      <c r="U677" s="96" t="s">
        <v>1</v>
      </c>
      <c r="V677" s="96" t="s">
        <v>1</v>
      </c>
      <c r="W677" s="96" t="s">
        <v>1</v>
      </c>
      <c r="X677" s="96" t="s">
        <v>1</v>
      </c>
      <c r="Y677" s="96" t="s">
        <v>1</v>
      </c>
      <c r="Z677" s="96" t="s">
        <v>1</v>
      </c>
      <c r="AA677" s="96" t="s">
        <v>2</v>
      </c>
      <c r="AB677" s="96" t="s">
        <v>2</v>
      </c>
      <c r="AC677" s="96" t="s">
        <v>1</v>
      </c>
      <c r="AD677" s="96" t="s">
        <v>2</v>
      </c>
      <c r="AE677" s="96" t="s">
        <v>2</v>
      </c>
      <c r="AF677" s="96" t="s">
        <v>1</v>
      </c>
      <c r="AG677" s="96" t="s">
        <v>2</v>
      </c>
      <c r="AH677" s="96" t="s">
        <v>2</v>
      </c>
      <c r="AI677" s="96" t="s">
        <v>2</v>
      </c>
      <c r="AJ677" s="96" t="s">
        <v>1</v>
      </c>
      <c r="AK677" s="96" t="s">
        <v>2</v>
      </c>
      <c r="AL677" s="96" t="s">
        <v>1</v>
      </c>
      <c r="AM677" s="96" t="s">
        <v>2</v>
      </c>
      <c r="AN677" s="96" t="s">
        <v>1</v>
      </c>
      <c r="AO677" s="96" t="s">
        <v>1</v>
      </c>
      <c r="AP677" s="96" t="s">
        <v>1</v>
      </c>
      <c r="AQ677" s="96" t="s">
        <v>1</v>
      </c>
      <c r="AR677" s="96" t="s">
        <v>1</v>
      </c>
      <c r="AS677" s="96" t="s">
        <v>1</v>
      </c>
      <c r="AT677" s="96" t="s">
        <v>1</v>
      </c>
      <c r="AU677" s="96" t="s">
        <v>2</v>
      </c>
      <c r="AV677" s="96" t="s">
        <v>1</v>
      </c>
      <c r="AW677" s="96" t="s">
        <v>99</v>
      </c>
      <c r="AX677" s="98">
        <v>0</v>
      </c>
      <c r="AY677" s="98">
        <v>0</v>
      </c>
      <c r="AZ677" s="98">
        <v>0</v>
      </c>
      <c r="BA677" s="98">
        <v>0</v>
      </c>
      <c r="BB677" s="98">
        <v>0</v>
      </c>
      <c r="BC677" s="98">
        <v>0</v>
      </c>
      <c r="BD677" s="98">
        <v>0</v>
      </c>
      <c r="BE677" s="98">
        <v>0</v>
      </c>
      <c r="BF677" s="98">
        <v>0</v>
      </c>
      <c r="BG677" s="98">
        <v>0.25</v>
      </c>
      <c r="BH677" s="98">
        <v>0</v>
      </c>
      <c r="BI677" s="98" cm="1">
        <f t="array" ref="BI677">SUM(IF('HABILITADOS Y RECHAZADOS LOTE 1'!$AX677:$BH677&lt;&gt;"", 'HABILITADOS Y RECHAZADOS LOTE 1'!$AX677:$BH677, 0))</f>
        <v>0.25</v>
      </c>
      <c r="BJ677" s="98" t="s">
        <v>406</v>
      </c>
      <c r="BK677" s="98" t="s">
        <v>2</v>
      </c>
      <c r="BL677" s="117" t="s">
        <v>2970</v>
      </c>
    </row>
    <row r="678" spans="1:64" s="52" customFormat="1" ht="151.80000000000001" hidden="1">
      <c r="A678" s="93">
        <v>1676</v>
      </c>
      <c r="B678" s="143" t="s">
        <v>2971</v>
      </c>
      <c r="C678" s="124" t="s">
        <v>2972</v>
      </c>
      <c r="D678" s="125"/>
      <c r="E678" s="126">
        <v>11800302</v>
      </c>
      <c r="F678" s="127" t="s">
        <v>77</v>
      </c>
      <c r="G678" s="127" t="s">
        <v>78</v>
      </c>
      <c r="H678" s="128" t="s">
        <v>79</v>
      </c>
      <c r="I678" s="129" t="s">
        <v>2973</v>
      </c>
      <c r="J678" s="64"/>
      <c r="K678" s="129" t="s">
        <v>2974</v>
      </c>
      <c r="L678" s="64"/>
      <c r="M678" s="64" t="s">
        <v>1</v>
      </c>
      <c r="N678" s="130" t="s">
        <v>83</v>
      </c>
      <c r="O678" s="148" t="s">
        <v>2090</v>
      </c>
      <c r="P678" s="64" t="s">
        <v>85</v>
      </c>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8"/>
      <c r="AY678" s="98"/>
      <c r="AZ678" s="98"/>
      <c r="BA678" s="98"/>
      <c r="BB678" s="98"/>
      <c r="BC678" s="98"/>
      <c r="BD678" s="98"/>
      <c r="BE678" s="98"/>
      <c r="BF678" s="98"/>
      <c r="BG678" s="98"/>
      <c r="BH678" s="98"/>
      <c r="BI678" s="98" cm="1">
        <f t="array" ref="BI678">SUM(IF('HABILITADOS Y RECHAZADOS LOTE 1'!$AX678:$BH678&lt;&gt;"", 'HABILITADOS Y RECHAZADOS LOTE 1'!$AX678:$BH678, 0))</f>
        <v>0</v>
      </c>
      <c r="BJ678" s="98" t="s">
        <v>327</v>
      </c>
      <c r="BK678" s="98" t="s">
        <v>85</v>
      </c>
      <c r="BL678" s="63" t="s">
        <v>85</v>
      </c>
    </row>
    <row r="679" spans="1:64" s="52" customFormat="1" ht="41.4" hidden="1">
      <c r="A679" s="108">
        <v>1677</v>
      </c>
      <c r="B679" s="139" t="s">
        <v>1286</v>
      </c>
      <c r="C679" s="142" t="s">
        <v>2975</v>
      </c>
      <c r="D679" s="125" t="s">
        <v>75</v>
      </c>
      <c r="E679" s="126" t="s">
        <v>2976</v>
      </c>
      <c r="F679" s="136" t="s">
        <v>1176</v>
      </c>
      <c r="G679" s="136" t="s">
        <v>77</v>
      </c>
      <c r="H679" s="128" t="s">
        <v>79</v>
      </c>
      <c r="I679" s="134" t="s">
        <v>209</v>
      </c>
      <c r="J679" s="133" t="s">
        <v>2976</v>
      </c>
      <c r="K679" s="134" t="s">
        <v>2977</v>
      </c>
      <c r="L679" s="64" t="s">
        <v>1</v>
      </c>
      <c r="M679" s="64" t="s">
        <v>2</v>
      </c>
      <c r="N679" s="130" t="s">
        <v>91</v>
      </c>
      <c r="O679" s="64" t="s">
        <v>85</v>
      </c>
      <c r="P679" s="129" t="str" cm="1">
        <f t="array" ref="P679">_xlfn.TEXTJOIN(", ", TRUE, IF('HABILITADOS Y RECHAZADOS LOTE 1'!$Q679:$AN679="SI", 'HABILITADOS Y RECHAZADOS LOTE 1'!$Q$2:$AN$2, ""))</f>
        <v>Frutas frescas, Leguminosas y derivados, Verduras, hortalizas y derivados</v>
      </c>
      <c r="Q679" s="96" t="s">
        <v>1</v>
      </c>
      <c r="R679" s="96" t="s">
        <v>1</v>
      </c>
      <c r="S679" s="96" t="s">
        <v>1</v>
      </c>
      <c r="T679" s="96" t="s">
        <v>1</v>
      </c>
      <c r="U679" s="96" t="s">
        <v>1</v>
      </c>
      <c r="V679" s="96" t="s">
        <v>1</v>
      </c>
      <c r="W679" s="96" t="s">
        <v>1</v>
      </c>
      <c r="X679" s="96" t="s">
        <v>1</v>
      </c>
      <c r="Y679" s="96" t="s">
        <v>1</v>
      </c>
      <c r="Z679" s="96" t="s">
        <v>1</v>
      </c>
      <c r="AA679" s="96" t="s">
        <v>2</v>
      </c>
      <c r="AB679" s="96" t="s">
        <v>1</v>
      </c>
      <c r="AC679" s="96" t="s">
        <v>1</v>
      </c>
      <c r="AD679" s="96" t="s">
        <v>1</v>
      </c>
      <c r="AE679" s="96" t="s">
        <v>1</v>
      </c>
      <c r="AF679" s="96" t="s">
        <v>1</v>
      </c>
      <c r="AG679" s="96" t="s">
        <v>1</v>
      </c>
      <c r="AH679" s="96" t="s">
        <v>1</v>
      </c>
      <c r="AI679" s="96" t="s">
        <v>1</v>
      </c>
      <c r="AJ679" s="96" t="s">
        <v>2</v>
      </c>
      <c r="AK679" s="96" t="s">
        <v>1</v>
      </c>
      <c r="AL679" s="96" t="s">
        <v>1</v>
      </c>
      <c r="AM679" s="96" t="s">
        <v>2</v>
      </c>
      <c r="AN679" s="96" t="s">
        <v>1</v>
      </c>
      <c r="AO679" s="96" t="s">
        <v>1</v>
      </c>
      <c r="AP679" s="96" t="s">
        <v>1</v>
      </c>
      <c r="AQ679" s="96" t="s">
        <v>1</v>
      </c>
      <c r="AR679" s="96" t="s">
        <v>1</v>
      </c>
      <c r="AS679" s="96" t="s">
        <v>1</v>
      </c>
      <c r="AT679" s="96" t="s">
        <v>1</v>
      </c>
      <c r="AU679" s="96" t="s">
        <v>2</v>
      </c>
      <c r="AV679" s="96" t="s">
        <v>1</v>
      </c>
      <c r="AW679" s="96" t="s">
        <v>92</v>
      </c>
      <c r="AX679" s="98">
        <v>0</v>
      </c>
      <c r="AY679" s="98">
        <v>6</v>
      </c>
      <c r="AZ679" s="98">
        <v>0</v>
      </c>
      <c r="BA679" s="98">
        <v>0</v>
      </c>
      <c r="BB679" s="98">
        <v>0</v>
      </c>
      <c r="BC679" s="98">
        <v>0</v>
      </c>
      <c r="BD679" s="98">
        <v>0</v>
      </c>
      <c r="BE679" s="98">
        <v>0</v>
      </c>
      <c r="BF679" s="98">
        <v>0.25</v>
      </c>
      <c r="BG679" s="98">
        <v>0.25</v>
      </c>
      <c r="BH679" s="98">
        <v>10</v>
      </c>
      <c r="BI679" s="98" cm="1">
        <f t="array" ref="BI679">SUM(IF('HABILITADOS Y RECHAZADOS LOTE 1'!$AX679:$BH679&lt;&gt;"", 'HABILITADOS Y RECHAZADOS LOTE 1'!$AX679:$BH679, 0))</f>
        <v>16.5</v>
      </c>
      <c r="BJ679" s="98" t="s">
        <v>1244</v>
      </c>
      <c r="BK679" s="98" t="s">
        <v>85</v>
      </c>
      <c r="BL679" s="63" t="s">
        <v>85</v>
      </c>
    </row>
    <row r="680" spans="1:64" s="52" customFormat="1" ht="220.8" hidden="1">
      <c r="A680" s="93">
        <v>1678</v>
      </c>
      <c r="B680" s="143" t="s">
        <v>2978</v>
      </c>
      <c r="C680" s="124" t="s">
        <v>2979</v>
      </c>
      <c r="D680" s="125"/>
      <c r="E680" s="126" t="s">
        <v>2980</v>
      </c>
      <c r="F680" s="127" t="s">
        <v>77</v>
      </c>
      <c r="G680" s="127" t="s">
        <v>78</v>
      </c>
      <c r="H680" s="128" t="s">
        <v>79</v>
      </c>
      <c r="I680" s="129" t="s">
        <v>2981</v>
      </c>
      <c r="J680" s="64" t="s">
        <v>2980</v>
      </c>
      <c r="K680" s="129" t="s">
        <v>2982</v>
      </c>
      <c r="L680" s="64" t="s">
        <v>1</v>
      </c>
      <c r="M680" s="64" t="s">
        <v>1</v>
      </c>
      <c r="N680" s="130" t="s">
        <v>83</v>
      </c>
      <c r="O680" s="129" t="s">
        <v>2983</v>
      </c>
      <c r="P680" s="64" t="s">
        <v>85</v>
      </c>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8"/>
      <c r="AY680" s="98"/>
      <c r="AZ680" s="98"/>
      <c r="BA680" s="98"/>
      <c r="BB680" s="98"/>
      <c r="BC680" s="98"/>
      <c r="BD680" s="98"/>
      <c r="BE680" s="98"/>
      <c r="BF680" s="98"/>
      <c r="BG680" s="98"/>
      <c r="BH680" s="98"/>
      <c r="BI680" s="98" cm="1">
        <f t="array" ref="BI680">SUM(IF('HABILITADOS Y RECHAZADOS LOTE 1'!$AX680:$BH680&lt;&gt;"", 'HABILITADOS Y RECHAZADOS LOTE 1'!$AX680:$BH680, 0))</f>
        <v>0</v>
      </c>
      <c r="BJ680" s="98" t="s">
        <v>327</v>
      </c>
      <c r="BK680" s="98" t="s">
        <v>85</v>
      </c>
      <c r="BL680" s="63" t="s">
        <v>85</v>
      </c>
    </row>
    <row r="681" spans="1:64" ht="69" hidden="1">
      <c r="A681" s="105">
        <v>1679</v>
      </c>
      <c r="B681" s="123" t="s">
        <v>1214</v>
      </c>
      <c r="C681" s="124" t="s">
        <v>2984</v>
      </c>
      <c r="D681" s="132" t="s">
        <v>89</v>
      </c>
      <c r="E681" s="124" t="s">
        <v>2985</v>
      </c>
      <c r="F681" s="127"/>
      <c r="G681" s="127"/>
      <c r="H681" s="144" t="s">
        <v>83</v>
      </c>
      <c r="I681" s="134" t="s">
        <v>1182</v>
      </c>
      <c r="J681" s="146" t="s">
        <v>2986</v>
      </c>
      <c r="K681" s="123"/>
      <c r="L681" s="125"/>
      <c r="M681" s="125" t="s">
        <v>85</v>
      </c>
      <c r="N681" s="144" t="s">
        <v>83</v>
      </c>
      <c r="O681" s="134" t="s">
        <v>1182</v>
      </c>
      <c r="P681" s="125" t="s">
        <v>85</v>
      </c>
      <c r="Q681" s="94" t="s">
        <v>1</v>
      </c>
      <c r="R681" s="94" t="s">
        <v>1</v>
      </c>
      <c r="S681" s="94" t="s">
        <v>1</v>
      </c>
      <c r="T681" s="94" t="s">
        <v>1</v>
      </c>
      <c r="U681" s="94" t="s">
        <v>1</v>
      </c>
      <c r="V681" s="94" t="s">
        <v>1</v>
      </c>
      <c r="W681" s="94" t="s">
        <v>1</v>
      </c>
      <c r="X681" s="94" t="s">
        <v>1</v>
      </c>
      <c r="Y681" s="94" t="s">
        <v>1</v>
      </c>
      <c r="Z681" s="94" t="s">
        <v>1</v>
      </c>
      <c r="AA681" s="94" t="s">
        <v>1</v>
      </c>
      <c r="AB681" s="94" t="s">
        <v>1</v>
      </c>
      <c r="AC681" s="94" t="s">
        <v>1</v>
      </c>
      <c r="AD681" s="94" t="s">
        <v>1</v>
      </c>
      <c r="AE681" s="94" t="s">
        <v>1</v>
      </c>
      <c r="AF681" s="94" t="s">
        <v>1</v>
      </c>
      <c r="AG681" s="94" t="s">
        <v>1</v>
      </c>
      <c r="AH681" s="94" t="s">
        <v>1</v>
      </c>
      <c r="AI681" s="94" t="s">
        <v>1</v>
      </c>
      <c r="AJ681" s="94" t="s">
        <v>1</v>
      </c>
      <c r="AK681" s="94" t="s">
        <v>1</v>
      </c>
      <c r="AL681" s="94" t="s">
        <v>1</v>
      </c>
      <c r="AM681" s="94" t="s">
        <v>1</v>
      </c>
      <c r="AN681" s="94" t="s">
        <v>1</v>
      </c>
      <c r="AO681" s="94"/>
      <c r="AP681" s="94"/>
      <c r="AQ681" s="94"/>
      <c r="AR681" s="94"/>
      <c r="AS681" s="94"/>
      <c r="AT681" s="94"/>
      <c r="AU681" s="94"/>
      <c r="AV681" s="94"/>
      <c r="AW681" s="94" t="s">
        <v>650</v>
      </c>
      <c r="AX681" s="107"/>
      <c r="AY681" s="107"/>
      <c r="AZ681" s="107"/>
      <c r="BA681" s="107"/>
      <c r="BB681" s="107"/>
      <c r="BC681" s="107"/>
      <c r="BD681" s="107"/>
      <c r="BE681" s="107"/>
      <c r="BF681" s="107"/>
      <c r="BG681" s="107"/>
      <c r="BH681" s="107"/>
      <c r="BI681" s="107" cm="1">
        <f t="array" ref="BI681">SUM(IF('HABILITADOS Y RECHAZADOS LOTE 1'!$AX681:$BH681&lt;&gt;"", 'HABILITADOS Y RECHAZADOS LOTE 1'!$AX681:$BH681, 0))</f>
        <v>0</v>
      </c>
      <c r="BJ681" s="107" t="s">
        <v>784</v>
      </c>
      <c r="BK681" s="107" t="s">
        <v>85</v>
      </c>
      <c r="BL681" s="63" t="s">
        <v>85</v>
      </c>
    </row>
    <row r="682" spans="1:64" s="52" customFormat="1" ht="124.2" hidden="1">
      <c r="A682" s="93">
        <v>1680</v>
      </c>
      <c r="B682" s="143" t="s">
        <v>2987</v>
      </c>
      <c r="C682" s="124" t="s">
        <v>2988</v>
      </c>
      <c r="D682" s="125" t="s">
        <v>89</v>
      </c>
      <c r="E682" s="126" t="s">
        <v>2989</v>
      </c>
      <c r="F682" s="127" t="s">
        <v>77</v>
      </c>
      <c r="G682" s="127" t="s">
        <v>78</v>
      </c>
      <c r="H682" s="128" t="s">
        <v>79</v>
      </c>
      <c r="I682" s="129" t="s">
        <v>1556</v>
      </c>
      <c r="J682" s="64" t="s">
        <v>2989</v>
      </c>
      <c r="K682" s="129" t="s">
        <v>2990</v>
      </c>
      <c r="L682" s="64" t="s">
        <v>1</v>
      </c>
      <c r="M682" s="64" t="s">
        <v>1</v>
      </c>
      <c r="N682" s="130" t="s">
        <v>83</v>
      </c>
      <c r="O682" s="129" t="s">
        <v>2991</v>
      </c>
      <c r="P682" s="64" t="s">
        <v>85</v>
      </c>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8"/>
      <c r="AY682" s="98"/>
      <c r="AZ682" s="98"/>
      <c r="BA682" s="98"/>
      <c r="BB682" s="98"/>
      <c r="BC682" s="98"/>
      <c r="BD682" s="98"/>
      <c r="BE682" s="98"/>
      <c r="BF682" s="98"/>
      <c r="BG682" s="98"/>
      <c r="BH682" s="98"/>
      <c r="BI682" s="98" cm="1">
        <f t="array" ref="BI682">SUM(IF('HABILITADOS Y RECHAZADOS LOTE 1'!$AX682:$BH682&lt;&gt;"", 'HABILITADOS Y RECHAZADOS LOTE 1'!$AX682:$BH682, 0))</f>
        <v>0</v>
      </c>
      <c r="BJ682" s="98" t="s">
        <v>159</v>
      </c>
      <c r="BK682" s="98" t="s">
        <v>85</v>
      </c>
      <c r="BL682" s="63" t="s">
        <v>85</v>
      </c>
    </row>
    <row r="683" spans="1:64" s="52" customFormat="1" ht="82.8" hidden="1">
      <c r="A683" s="93">
        <v>1681</v>
      </c>
      <c r="B683" s="143" t="s">
        <v>2992</v>
      </c>
      <c r="C683" s="124" t="s">
        <v>2993</v>
      </c>
      <c r="D683" s="125" t="s">
        <v>89</v>
      </c>
      <c r="E683" s="130" t="s">
        <v>2994</v>
      </c>
      <c r="F683" s="127" t="s">
        <v>77</v>
      </c>
      <c r="G683" s="127" t="s">
        <v>77</v>
      </c>
      <c r="H683" s="128" t="s">
        <v>79</v>
      </c>
      <c r="I683" s="129" t="s">
        <v>2995</v>
      </c>
      <c r="J683" s="64" t="s">
        <v>2994</v>
      </c>
      <c r="K683" s="129" t="s">
        <v>2996</v>
      </c>
      <c r="L683" s="64" t="s">
        <v>1</v>
      </c>
      <c r="M683" s="64" t="s">
        <v>2</v>
      </c>
      <c r="N683" s="130" t="s">
        <v>91</v>
      </c>
      <c r="O683" s="64" t="s">
        <v>85</v>
      </c>
      <c r="P683" s="129" t="str" cm="1">
        <f t="array" ref="P683">_xlfn.TEXTJOIN(", ", TRUE, IF('HABILITADOS Y RECHAZADOS LOTE 1'!$Q683:$AN683="SI", 'HABILITADOS Y RECHAZADOS LOTE 1'!$Q$2:$AN$2, ""))</f>
        <v>Cereales y derivados, Amasijos, Productos de panificación</v>
      </c>
      <c r="Q683" s="96" t="s">
        <v>1</v>
      </c>
      <c r="R683" s="96" t="s">
        <v>1</v>
      </c>
      <c r="S683" s="96" t="s">
        <v>1</v>
      </c>
      <c r="T683" s="96" t="s">
        <v>1</v>
      </c>
      <c r="U683" s="96" t="s">
        <v>2</v>
      </c>
      <c r="V683" s="96" t="s">
        <v>1</v>
      </c>
      <c r="W683" s="96" t="s">
        <v>1</v>
      </c>
      <c r="X683" s="96" t="s">
        <v>1</v>
      </c>
      <c r="Y683" s="96" t="s">
        <v>1</v>
      </c>
      <c r="Z683" s="96" t="s">
        <v>1</v>
      </c>
      <c r="AA683" s="96" t="s">
        <v>1</v>
      </c>
      <c r="AB683" s="96" t="s">
        <v>1</v>
      </c>
      <c r="AC683" s="96" t="s">
        <v>2</v>
      </c>
      <c r="AD683" s="96" t="s">
        <v>1</v>
      </c>
      <c r="AE683" s="96" t="s">
        <v>2</v>
      </c>
      <c r="AF683" s="96" t="s">
        <v>1</v>
      </c>
      <c r="AG683" s="96" t="s">
        <v>1</v>
      </c>
      <c r="AH683" s="96" t="s">
        <v>1</v>
      </c>
      <c r="AI683" s="96" t="s">
        <v>1</v>
      </c>
      <c r="AJ683" s="96" t="s">
        <v>1</v>
      </c>
      <c r="AK683" s="96" t="s">
        <v>1</v>
      </c>
      <c r="AL683" s="96" t="s">
        <v>1</v>
      </c>
      <c r="AM683" s="96" t="s">
        <v>1</v>
      </c>
      <c r="AN683" s="96" t="s">
        <v>1</v>
      </c>
      <c r="AO683" s="96" t="s">
        <v>1</v>
      </c>
      <c r="AP683" s="96" t="s">
        <v>1</v>
      </c>
      <c r="AQ683" s="96" t="s">
        <v>1</v>
      </c>
      <c r="AR683" s="96" t="s">
        <v>1</v>
      </c>
      <c r="AS683" s="96" t="s">
        <v>1</v>
      </c>
      <c r="AT683" s="96" t="s">
        <v>1</v>
      </c>
      <c r="AU683" s="96" t="s">
        <v>2</v>
      </c>
      <c r="AV683" s="96" t="s">
        <v>1</v>
      </c>
      <c r="AW683" s="96" t="s">
        <v>99</v>
      </c>
      <c r="AX683" s="98">
        <v>0</v>
      </c>
      <c r="AY683" s="98">
        <v>0</v>
      </c>
      <c r="AZ683" s="98">
        <v>0</v>
      </c>
      <c r="BA683" s="98">
        <v>0</v>
      </c>
      <c r="BB683" s="98">
        <v>0</v>
      </c>
      <c r="BC683" s="98">
        <v>0</v>
      </c>
      <c r="BD683" s="98">
        <v>0</v>
      </c>
      <c r="BE683" s="98">
        <v>0</v>
      </c>
      <c r="BF683" s="98">
        <v>0</v>
      </c>
      <c r="BG683" s="98">
        <v>0.25</v>
      </c>
      <c r="BH683" s="98">
        <v>0</v>
      </c>
      <c r="BI683" s="98" cm="1">
        <f t="array" ref="BI683">SUM(IF('HABILITADOS Y RECHAZADOS LOTE 1'!$AX683:$BH683&lt;&gt;"", 'HABILITADOS Y RECHAZADOS LOTE 1'!$AX683:$BH683, 0))</f>
        <v>0.25</v>
      </c>
      <c r="BJ683" s="98" t="s">
        <v>327</v>
      </c>
      <c r="BK683" s="98" t="s">
        <v>85</v>
      </c>
      <c r="BL683" s="63" t="s">
        <v>85</v>
      </c>
    </row>
    <row r="684" spans="1:64" s="52" customFormat="1" ht="276" hidden="1">
      <c r="A684" s="93">
        <v>1682</v>
      </c>
      <c r="B684" s="143" t="s">
        <v>2997</v>
      </c>
      <c r="C684" s="124" t="s">
        <v>2998</v>
      </c>
      <c r="D684" s="125" t="s">
        <v>75</v>
      </c>
      <c r="E684" s="130" t="s">
        <v>2999</v>
      </c>
      <c r="F684" s="136" t="s">
        <v>77</v>
      </c>
      <c r="G684" s="136" t="s">
        <v>77</v>
      </c>
      <c r="H684" s="128" t="s">
        <v>79</v>
      </c>
      <c r="I684" s="129" t="s">
        <v>3000</v>
      </c>
      <c r="J684" s="64" t="s">
        <v>2999</v>
      </c>
      <c r="K684" s="129" t="s">
        <v>3001</v>
      </c>
      <c r="L684" s="64" t="s">
        <v>1</v>
      </c>
      <c r="M684" s="64" t="s">
        <v>2</v>
      </c>
      <c r="N684" s="130" t="s">
        <v>83</v>
      </c>
      <c r="O684" s="64" t="s">
        <v>194</v>
      </c>
      <c r="P684" s="64" t="s">
        <v>85</v>
      </c>
      <c r="Q684" s="96"/>
      <c r="R684" s="96"/>
      <c r="S684" s="96"/>
      <c r="T684" s="96"/>
      <c r="U684" s="96" t="s">
        <v>2</v>
      </c>
      <c r="V684" s="96"/>
      <c r="W684" s="96"/>
      <c r="X684" s="96"/>
      <c r="Y684" s="96"/>
      <c r="Z684" s="96"/>
      <c r="AA684" s="96"/>
      <c r="AB684" s="96"/>
      <c r="AC684" s="96"/>
      <c r="AD684" s="96"/>
      <c r="AE684" s="96"/>
      <c r="AF684" s="96"/>
      <c r="AG684" s="96"/>
      <c r="AH684" s="96"/>
      <c r="AI684" s="96"/>
      <c r="AJ684" s="96"/>
      <c r="AK684" s="96"/>
      <c r="AL684" s="96"/>
      <c r="AM684" s="96"/>
      <c r="AN684" s="96"/>
      <c r="AO684" s="96" t="s">
        <v>1</v>
      </c>
      <c r="AP684" s="96" t="s">
        <v>1</v>
      </c>
      <c r="AQ684" s="96" t="s">
        <v>1</v>
      </c>
      <c r="AR684" s="96" t="s">
        <v>1</v>
      </c>
      <c r="AS684" s="96" t="s">
        <v>1</v>
      </c>
      <c r="AT684" s="96" t="s">
        <v>1</v>
      </c>
      <c r="AU684" s="96" t="s">
        <v>1</v>
      </c>
      <c r="AV684" s="96" t="s">
        <v>1</v>
      </c>
      <c r="AW684" s="96" t="s">
        <v>92</v>
      </c>
      <c r="AX684" s="98">
        <v>0</v>
      </c>
      <c r="AY684" s="98">
        <v>6</v>
      </c>
      <c r="AZ684" s="98">
        <v>0</v>
      </c>
      <c r="BA684" s="98">
        <v>0</v>
      </c>
      <c r="BB684" s="98">
        <v>0</v>
      </c>
      <c r="BC684" s="98">
        <v>0</v>
      </c>
      <c r="BD684" s="98">
        <v>0</v>
      </c>
      <c r="BE684" s="98">
        <v>0</v>
      </c>
      <c r="BF684" s="98">
        <v>0</v>
      </c>
      <c r="BG684" s="98">
        <v>0</v>
      </c>
      <c r="BH684" s="98">
        <v>0</v>
      </c>
      <c r="BI684" s="98" cm="1">
        <f t="array" ref="BI684">SUM(IF('HABILITADOS Y RECHAZADOS LOTE 1'!$AX684:$BH684&lt;&gt;"", 'HABILITADOS Y RECHAZADOS LOTE 1'!$AX684:$BH684, 0))</f>
        <v>6</v>
      </c>
      <c r="BJ684" s="98" t="s">
        <v>195</v>
      </c>
      <c r="BK684" s="98" t="s">
        <v>85</v>
      </c>
      <c r="BL684" s="63" t="s">
        <v>85</v>
      </c>
    </row>
    <row r="685" spans="1:64" s="52" customFormat="1" ht="151.80000000000001" hidden="1">
      <c r="A685" s="108">
        <v>1683</v>
      </c>
      <c r="B685" s="139" t="s">
        <v>3002</v>
      </c>
      <c r="C685" s="142" t="s">
        <v>3003</v>
      </c>
      <c r="D685" s="133" t="s">
        <v>89</v>
      </c>
      <c r="E685" s="126" t="s">
        <v>3004</v>
      </c>
      <c r="F685" s="136" t="s">
        <v>1176</v>
      </c>
      <c r="G685" s="136" t="s">
        <v>77</v>
      </c>
      <c r="H685" s="128" t="s">
        <v>79</v>
      </c>
      <c r="I685" s="134" t="s">
        <v>209</v>
      </c>
      <c r="J685" s="133" t="s">
        <v>3004</v>
      </c>
      <c r="K685" s="134" t="s">
        <v>3005</v>
      </c>
      <c r="L685" s="64"/>
      <c r="M685" s="64" t="s">
        <v>2</v>
      </c>
      <c r="N685" s="130" t="s">
        <v>91</v>
      </c>
      <c r="O685" s="64" t="s">
        <v>85</v>
      </c>
      <c r="P685" s="129" t="str" cm="1">
        <f t="array" ref="P685">_xlfn.TEXTJOIN(", ", TRUE, IF('HABILITADOS Y RECHAZADOS LOTE 1'!$Q685:$AN685="SI",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685" s="96" t="s">
        <v>2</v>
      </c>
      <c r="R685" s="96" t="s">
        <v>2</v>
      </c>
      <c r="S685" s="96" t="s">
        <v>2</v>
      </c>
      <c r="T685" s="96" t="s">
        <v>2</v>
      </c>
      <c r="U685" s="96" t="s">
        <v>2</v>
      </c>
      <c r="V685" s="96" t="s">
        <v>2</v>
      </c>
      <c r="W685" s="96" t="s">
        <v>2</v>
      </c>
      <c r="X685" s="96" t="s">
        <v>2</v>
      </c>
      <c r="Y685" s="96" t="s">
        <v>2</v>
      </c>
      <c r="Z685" s="96" t="s">
        <v>2</v>
      </c>
      <c r="AA685" s="96" t="s">
        <v>2</v>
      </c>
      <c r="AB685" s="96" t="s">
        <v>2</v>
      </c>
      <c r="AC685" s="96" t="s">
        <v>2</v>
      </c>
      <c r="AD685" s="96" t="s">
        <v>2</v>
      </c>
      <c r="AE685" s="96" t="s">
        <v>2</v>
      </c>
      <c r="AF685" s="96" t="s">
        <v>2</v>
      </c>
      <c r="AG685" s="96" t="s">
        <v>2</v>
      </c>
      <c r="AH685" s="96" t="s">
        <v>2</v>
      </c>
      <c r="AI685" s="96" t="s">
        <v>2</v>
      </c>
      <c r="AJ685" s="96" t="s">
        <v>2</v>
      </c>
      <c r="AK685" s="96" t="s">
        <v>2</v>
      </c>
      <c r="AL685" s="96" t="s">
        <v>2</v>
      </c>
      <c r="AM685" s="96" t="s">
        <v>2</v>
      </c>
      <c r="AN685" s="96" t="s">
        <v>2</v>
      </c>
      <c r="AO685" s="96" t="s">
        <v>1</v>
      </c>
      <c r="AP685" s="96" t="s">
        <v>1</v>
      </c>
      <c r="AQ685" s="96" t="s">
        <v>1</v>
      </c>
      <c r="AR685" s="96" t="s">
        <v>1</v>
      </c>
      <c r="AS685" s="96" t="s">
        <v>1</v>
      </c>
      <c r="AT685" s="96" t="s">
        <v>1</v>
      </c>
      <c r="AU685" s="96" t="s">
        <v>2</v>
      </c>
      <c r="AV685" s="96" t="s">
        <v>1</v>
      </c>
      <c r="AW685" s="96" t="s">
        <v>92</v>
      </c>
      <c r="AX685" s="98">
        <v>0</v>
      </c>
      <c r="AY685" s="98">
        <v>6</v>
      </c>
      <c r="AZ685" s="98">
        <v>0</v>
      </c>
      <c r="BA685" s="98">
        <v>0</v>
      </c>
      <c r="BB685" s="98">
        <v>8</v>
      </c>
      <c r="BC685" s="98">
        <v>10</v>
      </c>
      <c r="BD685" s="98">
        <v>10</v>
      </c>
      <c r="BE685" s="98">
        <v>0</v>
      </c>
      <c r="BF685" s="98">
        <v>0</v>
      </c>
      <c r="BG685" s="98">
        <v>0.25</v>
      </c>
      <c r="BH685" s="98">
        <v>0</v>
      </c>
      <c r="BI685" s="98" cm="1">
        <f t="array" ref="BI685">SUM(IF('HABILITADOS Y RECHAZADOS LOTE 1'!$AX685:$BH685&lt;&gt;"", 'HABILITADOS Y RECHAZADOS LOTE 1'!$AX685:$BH685, 0))</f>
        <v>34.25</v>
      </c>
      <c r="BJ685" s="98" t="s">
        <v>541</v>
      </c>
      <c r="BK685" s="98" t="s">
        <v>85</v>
      </c>
      <c r="BL685" s="63" t="s">
        <v>85</v>
      </c>
    </row>
    <row r="686" spans="1:64" s="52" customFormat="1" ht="96.6" hidden="1">
      <c r="A686" s="108">
        <v>1684</v>
      </c>
      <c r="B686" s="139" t="s">
        <v>3006</v>
      </c>
      <c r="C686" s="142" t="s">
        <v>3007</v>
      </c>
      <c r="D686" s="133" t="s">
        <v>75</v>
      </c>
      <c r="E686" s="126" t="s">
        <v>3008</v>
      </c>
      <c r="F686" s="136" t="s">
        <v>1176</v>
      </c>
      <c r="G686" s="136" t="s">
        <v>77</v>
      </c>
      <c r="H686" s="128" t="s">
        <v>79</v>
      </c>
      <c r="I686" s="134" t="s">
        <v>209</v>
      </c>
      <c r="J686" s="133" t="s">
        <v>3008</v>
      </c>
      <c r="K686" s="134" t="s">
        <v>3009</v>
      </c>
      <c r="L686" s="64" t="s">
        <v>1</v>
      </c>
      <c r="M686" s="64" t="s">
        <v>2</v>
      </c>
      <c r="N686" s="130" t="s">
        <v>91</v>
      </c>
      <c r="O686" s="64" t="s">
        <v>85</v>
      </c>
      <c r="P686" s="129" t="str" cm="1">
        <f t="array" ref="P686">_xlfn.TEXTJOIN(", ", TRUE, IF('HABILITADOS Y RECHAZADOS LOTE 1'!$Q686:$AN686="SI", 'HABILITADOS Y RECHAZADOS LOTE 1'!$Q$2:$AN$2, ""))</f>
        <v>Verduras, hortalizas y derivados</v>
      </c>
      <c r="Q686" s="96" t="s">
        <v>1</v>
      </c>
      <c r="R686" s="96" t="s">
        <v>1</v>
      </c>
      <c r="S686" s="96" t="s">
        <v>1</v>
      </c>
      <c r="T686" s="96" t="s">
        <v>1</v>
      </c>
      <c r="U686" s="96" t="s">
        <v>1</v>
      </c>
      <c r="V686" s="96" t="s">
        <v>1</v>
      </c>
      <c r="W686" s="96" t="s">
        <v>1</v>
      </c>
      <c r="X686" s="96" t="s">
        <v>1</v>
      </c>
      <c r="Y686" s="96" t="s">
        <v>1</v>
      </c>
      <c r="Z686" s="96" t="s">
        <v>1</v>
      </c>
      <c r="AA686" s="96" t="s">
        <v>1</v>
      </c>
      <c r="AB686" s="96" t="s">
        <v>1</v>
      </c>
      <c r="AC686" s="96" t="s">
        <v>1</v>
      </c>
      <c r="AD686" s="96" t="s">
        <v>1</v>
      </c>
      <c r="AE686" s="96" t="s">
        <v>1</v>
      </c>
      <c r="AF686" s="96" t="s">
        <v>1</v>
      </c>
      <c r="AG686" s="96" t="s">
        <v>1</v>
      </c>
      <c r="AH686" s="96" t="s">
        <v>1</v>
      </c>
      <c r="AI686" s="96" t="s">
        <v>1</v>
      </c>
      <c r="AJ686" s="96" t="s">
        <v>1</v>
      </c>
      <c r="AK686" s="96" t="s">
        <v>1</v>
      </c>
      <c r="AL686" s="96" t="s">
        <v>1</v>
      </c>
      <c r="AM686" s="96" t="s">
        <v>2</v>
      </c>
      <c r="AN686" s="96" t="s">
        <v>1</v>
      </c>
      <c r="AO686" s="96" t="s">
        <v>1</v>
      </c>
      <c r="AP686" s="96" t="s">
        <v>1</v>
      </c>
      <c r="AQ686" s="96" t="s">
        <v>1</v>
      </c>
      <c r="AR686" s="96" t="s">
        <v>1</v>
      </c>
      <c r="AS686" s="96" t="s">
        <v>1</v>
      </c>
      <c r="AT686" s="96" t="s">
        <v>1</v>
      </c>
      <c r="AU686" s="96" t="s">
        <v>1</v>
      </c>
      <c r="AV686" s="96" t="s">
        <v>1</v>
      </c>
      <c r="AW686" s="96" t="s">
        <v>99</v>
      </c>
      <c r="AX686" s="98">
        <v>10</v>
      </c>
      <c r="AY686" s="98">
        <v>6</v>
      </c>
      <c r="AZ686" s="98">
        <v>0</v>
      </c>
      <c r="BA686" s="98">
        <v>5</v>
      </c>
      <c r="BB686" s="98">
        <v>0</v>
      </c>
      <c r="BC686" s="98">
        <v>10</v>
      </c>
      <c r="BD686" s="98">
        <v>0</v>
      </c>
      <c r="BE686" s="98">
        <v>0</v>
      </c>
      <c r="BF686" s="98">
        <v>0</v>
      </c>
      <c r="BG686" s="98">
        <v>0</v>
      </c>
      <c r="BH686" s="98">
        <v>10</v>
      </c>
      <c r="BI686" s="98" cm="1">
        <f t="array" ref="BI686">SUM(IF('HABILITADOS Y RECHAZADOS LOTE 1'!$AX686:$BH686&lt;&gt;"", 'HABILITADOS Y RECHAZADOS LOTE 1'!$AX686:$BH686, 0))</f>
        <v>41</v>
      </c>
      <c r="BJ686" s="98" t="s">
        <v>229</v>
      </c>
      <c r="BK686" s="98" t="s">
        <v>85</v>
      </c>
      <c r="BL686" s="63" t="s">
        <v>85</v>
      </c>
    </row>
    <row r="687" spans="1:64" s="52" customFormat="1" ht="27.6" hidden="1">
      <c r="A687" s="108">
        <v>1685</v>
      </c>
      <c r="B687" s="139" t="s">
        <v>3010</v>
      </c>
      <c r="C687" s="142" t="s">
        <v>3011</v>
      </c>
      <c r="D687" s="133" t="s">
        <v>75</v>
      </c>
      <c r="E687" s="126" t="s">
        <v>3012</v>
      </c>
      <c r="F687" s="136" t="s">
        <v>1176</v>
      </c>
      <c r="G687" s="136" t="s">
        <v>1176</v>
      </c>
      <c r="H687" s="128" t="s">
        <v>91</v>
      </c>
      <c r="I687" s="134" t="s">
        <v>494</v>
      </c>
      <c r="J687" s="133" t="s">
        <v>3012</v>
      </c>
      <c r="K687" s="134" t="s">
        <v>494</v>
      </c>
      <c r="L687" s="64"/>
      <c r="M687" s="64" t="s">
        <v>85</v>
      </c>
      <c r="N687" s="128" t="s">
        <v>91</v>
      </c>
      <c r="O687" s="133" t="s">
        <v>85</v>
      </c>
      <c r="P687" s="129" t="str" cm="1">
        <f t="array" ref="P687">_xlfn.TEXTJOIN(", ", TRUE, IF('HABILITADOS Y RECHAZADOS LOTE 1'!$Q687:$AN687="SI", 'HABILITADOS Y RECHAZADOS LOTE 1'!$Q$2:$AN$2, ""))</f>
        <v>Verduras, hortalizas y derivados</v>
      </c>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t="s">
        <v>2</v>
      </c>
      <c r="AN687" s="96"/>
      <c r="AO687" s="96" t="s">
        <v>1</v>
      </c>
      <c r="AP687" s="96" t="s">
        <v>1</v>
      </c>
      <c r="AQ687" s="96" t="s">
        <v>1</v>
      </c>
      <c r="AR687" s="96" t="s">
        <v>1</v>
      </c>
      <c r="AS687" s="96" t="s">
        <v>1</v>
      </c>
      <c r="AT687" s="96" t="s">
        <v>1</v>
      </c>
      <c r="AU687" s="96" t="s">
        <v>1</v>
      </c>
      <c r="AV687" s="96" t="s">
        <v>1</v>
      </c>
      <c r="AW687" s="96" t="s">
        <v>99</v>
      </c>
      <c r="AX687" s="98">
        <v>10</v>
      </c>
      <c r="AY687" s="98">
        <v>0</v>
      </c>
      <c r="AZ687" s="98">
        <v>0</v>
      </c>
      <c r="BA687" s="98">
        <v>0</v>
      </c>
      <c r="BB687" s="98">
        <v>0</v>
      </c>
      <c r="BC687" s="98">
        <v>0</v>
      </c>
      <c r="BD687" s="98">
        <v>0</v>
      </c>
      <c r="BE687" s="98">
        <v>0</v>
      </c>
      <c r="BF687" s="98">
        <v>0</v>
      </c>
      <c r="BG687" s="98">
        <v>0</v>
      </c>
      <c r="BH687" s="98">
        <v>10</v>
      </c>
      <c r="BI687" s="98" cm="1">
        <f t="array" ref="BI687">SUM(IF('HABILITADOS Y RECHAZADOS LOTE 1'!$AX687:$BH687&lt;&gt;"", 'HABILITADOS Y RECHAZADOS LOTE 1'!$AX687:$BH687, 0))</f>
        <v>20</v>
      </c>
      <c r="BJ687" s="98" t="s">
        <v>229</v>
      </c>
      <c r="BK687" s="98" t="s">
        <v>85</v>
      </c>
      <c r="BL687" s="63" t="s">
        <v>85</v>
      </c>
    </row>
    <row r="688" spans="1:64" s="52" customFormat="1" ht="27.6" hidden="1">
      <c r="A688" s="108">
        <v>1686</v>
      </c>
      <c r="B688" s="139" t="s">
        <v>3013</v>
      </c>
      <c r="C688" s="142" t="s">
        <v>3014</v>
      </c>
      <c r="D688" s="133" t="s">
        <v>75</v>
      </c>
      <c r="E688" s="126" t="s">
        <v>3015</v>
      </c>
      <c r="F688" s="136" t="s">
        <v>1176</v>
      </c>
      <c r="G688" s="136" t="s">
        <v>1176</v>
      </c>
      <c r="H688" s="128" t="s">
        <v>91</v>
      </c>
      <c r="I688" s="134" t="s">
        <v>494</v>
      </c>
      <c r="J688" s="133" t="s">
        <v>3015</v>
      </c>
      <c r="K688" s="134" t="s">
        <v>494</v>
      </c>
      <c r="L688" s="64"/>
      <c r="M688" s="64" t="s">
        <v>85</v>
      </c>
      <c r="N688" s="128" t="s">
        <v>91</v>
      </c>
      <c r="O688" s="133" t="s">
        <v>85</v>
      </c>
      <c r="P688" s="129" t="str" cm="1">
        <f t="array" ref="P688">_xlfn.TEXTJOIN(", ", TRUE, IF('HABILITADOS Y RECHAZADOS LOTE 1'!$Q688:$AN688="SI", 'HABILITADOS Y RECHAZADOS LOTE 1'!$Q$2:$AN$2, ""))</f>
        <v>Huevos</v>
      </c>
      <c r="Q688" s="96"/>
      <c r="R688" s="96"/>
      <c r="S688" s="96"/>
      <c r="T688" s="96" t="s">
        <v>2</v>
      </c>
      <c r="U688" s="96"/>
      <c r="V688" s="96"/>
      <c r="W688" s="96"/>
      <c r="X688" s="96"/>
      <c r="Y688" s="96"/>
      <c r="Z688" s="96"/>
      <c r="AA688" s="96"/>
      <c r="AB688" s="96"/>
      <c r="AC688" s="96"/>
      <c r="AD688" s="96"/>
      <c r="AE688" s="96"/>
      <c r="AF688" s="96"/>
      <c r="AG688" s="96"/>
      <c r="AH688" s="96"/>
      <c r="AI688" s="96"/>
      <c r="AJ688" s="96"/>
      <c r="AK688" s="96"/>
      <c r="AL688" s="96"/>
      <c r="AM688" s="96"/>
      <c r="AN688" s="96"/>
      <c r="AO688" s="96" t="s">
        <v>2</v>
      </c>
      <c r="AP688" s="96" t="s">
        <v>1</v>
      </c>
      <c r="AQ688" s="96" t="s">
        <v>1</v>
      </c>
      <c r="AR688" s="96" t="s">
        <v>1</v>
      </c>
      <c r="AS688" s="96" t="s">
        <v>1</v>
      </c>
      <c r="AT688" s="96" t="s">
        <v>2</v>
      </c>
      <c r="AU688" s="96" t="s">
        <v>1</v>
      </c>
      <c r="AV688" s="96" t="s">
        <v>1</v>
      </c>
      <c r="AW688" s="96" t="s">
        <v>92</v>
      </c>
      <c r="AX688" s="98">
        <v>6</v>
      </c>
      <c r="AY688" s="98">
        <v>6</v>
      </c>
      <c r="AZ688" s="98">
        <v>0</v>
      </c>
      <c r="BA688" s="98">
        <v>6</v>
      </c>
      <c r="BB688" s="98">
        <v>8</v>
      </c>
      <c r="BC688" s="98">
        <v>10</v>
      </c>
      <c r="BD688" s="98">
        <v>0</v>
      </c>
      <c r="BE688" s="98">
        <v>0</v>
      </c>
      <c r="BF688" s="98">
        <v>0.25</v>
      </c>
      <c r="BG688" s="98">
        <v>0</v>
      </c>
      <c r="BH688" s="98">
        <v>0</v>
      </c>
      <c r="BI688" s="98" cm="1">
        <f t="array" ref="BI688">SUM(IF('HABILITADOS Y RECHAZADOS LOTE 1'!$AX688:$BH688&lt;&gt;"", 'HABILITADOS Y RECHAZADOS LOTE 1'!$AX688:$BH688, 0))</f>
        <v>36.25</v>
      </c>
      <c r="BJ688" s="98" t="s">
        <v>1144</v>
      </c>
      <c r="BK688" s="98" t="s">
        <v>85</v>
      </c>
      <c r="BL688" s="63" t="s">
        <v>85</v>
      </c>
    </row>
    <row r="689" spans="1:64" ht="69" hidden="1">
      <c r="A689" s="105">
        <v>1687</v>
      </c>
      <c r="B689" s="123" t="s">
        <v>1214</v>
      </c>
      <c r="C689" s="124" t="s">
        <v>3016</v>
      </c>
      <c r="D689" s="132" t="s">
        <v>2395</v>
      </c>
      <c r="E689" s="124" t="s">
        <v>3017</v>
      </c>
      <c r="F689" s="127"/>
      <c r="G689" s="127"/>
      <c r="H689" s="144" t="s">
        <v>83</v>
      </c>
      <c r="I689" s="134" t="s">
        <v>1182</v>
      </c>
      <c r="J689" s="125" t="s">
        <v>3017</v>
      </c>
      <c r="K689" s="123"/>
      <c r="L689" s="125"/>
      <c r="M689" s="125" t="s">
        <v>85</v>
      </c>
      <c r="N689" s="144" t="s">
        <v>83</v>
      </c>
      <c r="O689" s="134" t="s">
        <v>1182</v>
      </c>
      <c r="P689" s="125" t="s">
        <v>85</v>
      </c>
      <c r="Q689" s="94" t="s">
        <v>1</v>
      </c>
      <c r="R689" s="94" t="s">
        <v>1</v>
      </c>
      <c r="S689" s="94" t="s">
        <v>1</v>
      </c>
      <c r="T689" s="94" t="s">
        <v>1</v>
      </c>
      <c r="U689" s="94" t="s">
        <v>1</v>
      </c>
      <c r="V689" s="94" t="s">
        <v>1</v>
      </c>
      <c r="W689" s="94" t="s">
        <v>1</v>
      </c>
      <c r="X689" s="94" t="s">
        <v>1</v>
      </c>
      <c r="Y689" s="94" t="s">
        <v>1</v>
      </c>
      <c r="Z689" s="94" t="s">
        <v>1</v>
      </c>
      <c r="AA689" s="94" t="s">
        <v>1</v>
      </c>
      <c r="AB689" s="94" t="s">
        <v>1</v>
      </c>
      <c r="AC689" s="94" t="s">
        <v>1</v>
      </c>
      <c r="AD689" s="94" t="s">
        <v>1</v>
      </c>
      <c r="AE689" s="94" t="s">
        <v>1</v>
      </c>
      <c r="AF689" s="94" t="s">
        <v>1</v>
      </c>
      <c r="AG689" s="94" t="s">
        <v>1</v>
      </c>
      <c r="AH689" s="94" t="s">
        <v>1</v>
      </c>
      <c r="AI689" s="94" t="s">
        <v>1</v>
      </c>
      <c r="AJ689" s="94" t="s">
        <v>1</v>
      </c>
      <c r="AK689" s="94" t="s">
        <v>1</v>
      </c>
      <c r="AL689" s="94" t="s">
        <v>1</v>
      </c>
      <c r="AM689" s="94" t="s">
        <v>1</v>
      </c>
      <c r="AN689" s="94" t="s">
        <v>1</v>
      </c>
      <c r="AO689" s="94"/>
      <c r="AP689" s="94"/>
      <c r="AQ689" s="94"/>
      <c r="AR689" s="94"/>
      <c r="AS689" s="94"/>
      <c r="AT689" s="94"/>
      <c r="AU689" s="94"/>
      <c r="AV689" s="94"/>
      <c r="AW689" s="94" t="s">
        <v>650</v>
      </c>
      <c r="AX689" s="107"/>
      <c r="AY689" s="107"/>
      <c r="AZ689" s="107"/>
      <c r="BA689" s="107"/>
      <c r="BB689" s="107"/>
      <c r="BC689" s="107"/>
      <c r="BD689" s="107"/>
      <c r="BE689" s="107"/>
      <c r="BF689" s="107"/>
      <c r="BG689" s="107"/>
      <c r="BH689" s="107"/>
      <c r="BI689" s="107" cm="1">
        <f t="array" ref="BI689">SUM(IF('HABILITADOS Y RECHAZADOS LOTE 1'!$AX689:$BH689&lt;&gt;"", 'HABILITADOS Y RECHAZADOS LOTE 1'!$AX689:$BH689, 0))</f>
        <v>0</v>
      </c>
      <c r="BJ689" s="107" t="s">
        <v>784</v>
      </c>
      <c r="BK689" s="107" t="s">
        <v>85</v>
      </c>
      <c r="BL689" s="63" t="s">
        <v>85</v>
      </c>
    </row>
    <row r="690" spans="1:64" s="52" customFormat="1" ht="69" hidden="1">
      <c r="A690" s="93">
        <v>1688</v>
      </c>
      <c r="B690" s="143" t="s">
        <v>3018</v>
      </c>
      <c r="C690" s="124" t="s">
        <v>3019</v>
      </c>
      <c r="D690" s="125" t="s">
        <v>75</v>
      </c>
      <c r="E690" s="126" t="s">
        <v>3020</v>
      </c>
      <c r="F690" s="127" t="s">
        <v>77</v>
      </c>
      <c r="G690" s="127" t="s">
        <v>78</v>
      </c>
      <c r="H690" s="128" t="s">
        <v>79</v>
      </c>
      <c r="I690" s="129" t="s">
        <v>721</v>
      </c>
      <c r="J690" s="64" t="s">
        <v>3020</v>
      </c>
      <c r="K690" s="129" t="s">
        <v>3021</v>
      </c>
      <c r="L690" s="64" t="s">
        <v>1</v>
      </c>
      <c r="M690" s="64" t="s">
        <v>146</v>
      </c>
      <c r="N690" s="130" t="s">
        <v>147</v>
      </c>
      <c r="O690" s="148" t="s">
        <v>3022</v>
      </c>
      <c r="P690" s="129" t="str" cm="1">
        <f t="array" ref="P690">_xlfn.TEXTJOIN(", ", TRUE, IF('HABILITADOS Y RECHAZADOS LOTE 1'!$Q690:$AN690="SI", "'"&amp;'HABILITADOS Y RECHAZADOS LOTE 1'!$Q$2:$AN$2&amp;"'", ""))</f>
        <v>'Lácteos fermentados', 'Quesos'</v>
      </c>
      <c r="Q690" s="96" t="s">
        <v>1</v>
      </c>
      <c r="R690" s="96" t="s">
        <v>1</v>
      </c>
      <c r="S690" s="96" t="s">
        <v>1</v>
      </c>
      <c r="T690" s="96" t="s">
        <v>1</v>
      </c>
      <c r="U690" s="96" t="s">
        <v>1</v>
      </c>
      <c r="V690" s="96" t="s">
        <v>1</v>
      </c>
      <c r="W690" s="96" t="s">
        <v>1</v>
      </c>
      <c r="X690" s="96" t="s">
        <v>1</v>
      </c>
      <c r="Y690" s="96" t="s">
        <v>1</v>
      </c>
      <c r="Z690" s="96" t="s">
        <v>1</v>
      </c>
      <c r="AA690" s="96" t="s">
        <v>1</v>
      </c>
      <c r="AB690" s="96" t="s">
        <v>1</v>
      </c>
      <c r="AC690" s="96" t="s">
        <v>1</v>
      </c>
      <c r="AD690" s="96" t="s">
        <v>1</v>
      </c>
      <c r="AE690" s="96" t="s">
        <v>1</v>
      </c>
      <c r="AF690" s="96" t="s">
        <v>1</v>
      </c>
      <c r="AG690" s="96" t="s">
        <v>1</v>
      </c>
      <c r="AH690" s="96" t="s">
        <v>2</v>
      </c>
      <c r="AI690" s="96" t="s">
        <v>2</v>
      </c>
      <c r="AJ690" s="96" t="s">
        <v>1</v>
      </c>
      <c r="AK690" s="96" t="s">
        <v>1</v>
      </c>
      <c r="AL690" s="96" t="s">
        <v>1</v>
      </c>
      <c r="AM690" s="96" t="s">
        <v>1</v>
      </c>
      <c r="AN690" s="96" t="s">
        <v>1</v>
      </c>
      <c r="AO690" s="96" t="s">
        <v>2</v>
      </c>
      <c r="AP690" s="96" t="s">
        <v>1</v>
      </c>
      <c r="AQ690" s="96" t="s">
        <v>1</v>
      </c>
      <c r="AR690" s="96" t="s">
        <v>1</v>
      </c>
      <c r="AS690" s="96" t="s">
        <v>1</v>
      </c>
      <c r="AT690" s="96" t="s">
        <v>1</v>
      </c>
      <c r="AU690" s="96" t="s">
        <v>1</v>
      </c>
      <c r="AV690" s="96" t="s">
        <v>1</v>
      </c>
      <c r="AW690" s="96" t="s">
        <v>92</v>
      </c>
      <c r="AX690" s="98">
        <v>0</v>
      </c>
      <c r="AY690" s="98">
        <v>0</v>
      </c>
      <c r="AZ690" s="98">
        <v>0</v>
      </c>
      <c r="BA690" s="98">
        <v>0</v>
      </c>
      <c r="BB690" s="98">
        <v>0</v>
      </c>
      <c r="BC690" s="98">
        <v>0</v>
      </c>
      <c r="BD690" s="98">
        <v>0</v>
      </c>
      <c r="BE690" s="98">
        <v>0</v>
      </c>
      <c r="BF690" s="98">
        <v>0.25</v>
      </c>
      <c r="BG690" s="98">
        <v>0.25</v>
      </c>
      <c r="BH690" s="98">
        <v>10</v>
      </c>
      <c r="BI690" s="98" cm="1">
        <f t="array" ref="BI690">SUM(IF('HABILITADOS Y RECHAZADOS LOTE 1'!$AX690:$BH690&lt;&gt;"", 'HABILITADOS Y RECHAZADOS LOTE 1'!$AX690:$BH690, 0))</f>
        <v>10.5</v>
      </c>
      <c r="BJ690" s="98" t="s">
        <v>395</v>
      </c>
      <c r="BK690" s="98" t="s">
        <v>85</v>
      </c>
      <c r="BL690" s="63" t="s">
        <v>85</v>
      </c>
    </row>
    <row r="691" spans="1:64" ht="69" hidden="1">
      <c r="A691" s="105">
        <v>1689</v>
      </c>
      <c r="B691" s="123" t="s">
        <v>1214</v>
      </c>
      <c r="C691" s="124" t="s">
        <v>3023</v>
      </c>
      <c r="D691" s="132" t="s">
        <v>2395</v>
      </c>
      <c r="E691" s="150">
        <v>1109490015</v>
      </c>
      <c r="F691" s="127"/>
      <c r="G691" s="127"/>
      <c r="H691" s="144" t="s">
        <v>83</v>
      </c>
      <c r="I691" s="134" t="s">
        <v>1182</v>
      </c>
      <c r="J691" s="146" t="s">
        <v>3024</v>
      </c>
      <c r="K691" s="123"/>
      <c r="L691" s="125"/>
      <c r="M691" s="125" t="s">
        <v>85</v>
      </c>
      <c r="N691" s="144" t="s">
        <v>83</v>
      </c>
      <c r="O691" s="134" t="s">
        <v>1182</v>
      </c>
      <c r="P691" s="125" t="s">
        <v>85</v>
      </c>
      <c r="Q691" s="94" t="s">
        <v>1</v>
      </c>
      <c r="R691" s="94" t="s">
        <v>1</v>
      </c>
      <c r="S691" s="94" t="s">
        <v>1</v>
      </c>
      <c r="T691" s="94" t="s">
        <v>1</v>
      </c>
      <c r="U691" s="94" t="s">
        <v>1</v>
      </c>
      <c r="V691" s="94" t="s">
        <v>1</v>
      </c>
      <c r="W691" s="94" t="s">
        <v>1</v>
      </c>
      <c r="X691" s="94" t="s">
        <v>1</v>
      </c>
      <c r="Y691" s="94" t="s">
        <v>1</v>
      </c>
      <c r="Z691" s="94" t="s">
        <v>1</v>
      </c>
      <c r="AA691" s="94" t="s">
        <v>1</v>
      </c>
      <c r="AB691" s="94" t="s">
        <v>1</v>
      </c>
      <c r="AC691" s="94" t="s">
        <v>1</v>
      </c>
      <c r="AD691" s="94" t="s">
        <v>1</v>
      </c>
      <c r="AE691" s="94" t="s">
        <v>1</v>
      </c>
      <c r="AF691" s="94" t="s">
        <v>1</v>
      </c>
      <c r="AG691" s="94" t="s">
        <v>1</v>
      </c>
      <c r="AH691" s="94" t="s">
        <v>1</v>
      </c>
      <c r="AI691" s="94" t="s">
        <v>1</v>
      </c>
      <c r="AJ691" s="94" t="s">
        <v>1</v>
      </c>
      <c r="AK691" s="94" t="s">
        <v>1</v>
      </c>
      <c r="AL691" s="94" t="s">
        <v>1</v>
      </c>
      <c r="AM691" s="94" t="s">
        <v>1</v>
      </c>
      <c r="AN691" s="94" t="s">
        <v>1</v>
      </c>
      <c r="AO691" s="94"/>
      <c r="AP691" s="94"/>
      <c r="AQ691" s="94"/>
      <c r="AR691" s="94"/>
      <c r="AS691" s="94"/>
      <c r="AT691" s="94"/>
      <c r="AU691" s="94"/>
      <c r="AV691" s="94"/>
      <c r="AW691" s="94" t="s">
        <v>650</v>
      </c>
      <c r="AX691" s="107"/>
      <c r="AY691" s="107"/>
      <c r="AZ691" s="107"/>
      <c r="BA691" s="107"/>
      <c r="BB691" s="107"/>
      <c r="BC691" s="107"/>
      <c r="BD691" s="107"/>
      <c r="BE691" s="107"/>
      <c r="BF691" s="107"/>
      <c r="BG691" s="107"/>
      <c r="BH691" s="107"/>
      <c r="BI691" s="107" cm="1">
        <f t="array" ref="BI691">SUM(IF('HABILITADOS Y RECHAZADOS LOTE 1'!$AX691:$BH691&lt;&gt;"", 'HABILITADOS Y RECHAZADOS LOTE 1'!$AX691:$BH691, 0))</f>
        <v>0</v>
      </c>
      <c r="BJ691" s="107"/>
      <c r="BK691" s="107" t="s">
        <v>85</v>
      </c>
      <c r="BL691" s="63" t="s">
        <v>85</v>
      </c>
    </row>
    <row r="692" spans="1:64" s="52" customFormat="1" ht="96.6" hidden="1">
      <c r="A692" s="93">
        <v>1690</v>
      </c>
      <c r="B692" s="143" t="s">
        <v>3025</v>
      </c>
      <c r="C692" s="124" t="s">
        <v>3026</v>
      </c>
      <c r="D692" s="125" t="s">
        <v>89</v>
      </c>
      <c r="E692" s="126" t="s">
        <v>3027</v>
      </c>
      <c r="F692" s="127" t="s">
        <v>77</v>
      </c>
      <c r="G692" s="127" t="s">
        <v>77</v>
      </c>
      <c r="H692" s="128" t="s">
        <v>79</v>
      </c>
      <c r="I692" s="129" t="s">
        <v>3028</v>
      </c>
      <c r="J692" s="64" t="s">
        <v>3027</v>
      </c>
      <c r="K692" s="129" t="s">
        <v>3029</v>
      </c>
      <c r="L692" s="64" t="s">
        <v>1</v>
      </c>
      <c r="M692" s="64" t="s">
        <v>2</v>
      </c>
      <c r="N692" s="130" t="s">
        <v>91</v>
      </c>
      <c r="O692" s="64" t="s">
        <v>85</v>
      </c>
      <c r="P692" s="129" t="str" cm="1">
        <f t="array" ref="P692">_xlfn.TEXTJOIN(", ", TRUE, IF('HABILITADOS Y RECHAZADOS LOTE 1'!$Q692:$AN692="SI", 'HABILITADOS Y RECHAZADOS LOTE 1'!$Q$2:$AN$2, ""))</f>
        <v>Carnes Frescas (Refrigeradas o Congeladas), Derivados cárnicos, Huevos, Enlatados cárnicos y derivados, Sector defensa, Frutas frescas, Fruta procesada, Galletas, Grasas, aceites y derivados, Lácteos no fermentados, Lácteos fermentados, Quesos, Productos azucarados, Verduras, hortalizas y derivados, Bebidas</v>
      </c>
      <c r="Q692" s="96" t="s">
        <v>1</v>
      </c>
      <c r="R692" s="96" t="s">
        <v>2</v>
      </c>
      <c r="S692" s="96" t="s">
        <v>2</v>
      </c>
      <c r="T692" s="96" t="s">
        <v>2</v>
      </c>
      <c r="U692" s="96" t="s">
        <v>1</v>
      </c>
      <c r="V692" s="96" t="s">
        <v>1</v>
      </c>
      <c r="W692" s="96" t="s">
        <v>2</v>
      </c>
      <c r="X692" s="96" t="s">
        <v>1</v>
      </c>
      <c r="Y692" s="96" t="s">
        <v>1</v>
      </c>
      <c r="Z692" s="96" t="s">
        <v>2</v>
      </c>
      <c r="AA692" s="96" t="s">
        <v>2</v>
      </c>
      <c r="AB692" s="96" t="s">
        <v>2</v>
      </c>
      <c r="AC692" s="96" t="s">
        <v>1</v>
      </c>
      <c r="AD692" s="96" t="s">
        <v>2</v>
      </c>
      <c r="AE692" s="96" t="s">
        <v>1</v>
      </c>
      <c r="AF692" s="96" t="s">
        <v>2</v>
      </c>
      <c r="AG692" s="96" t="s">
        <v>2</v>
      </c>
      <c r="AH692" s="96" t="s">
        <v>2</v>
      </c>
      <c r="AI692" s="96" t="s">
        <v>2</v>
      </c>
      <c r="AJ692" s="96" t="s">
        <v>1</v>
      </c>
      <c r="AK692" s="96" t="s">
        <v>1</v>
      </c>
      <c r="AL692" s="96" t="s">
        <v>2</v>
      </c>
      <c r="AM692" s="96" t="s">
        <v>2</v>
      </c>
      <c r="AN692" s="96" t="s">
        <v>2</v>
      </c>
      <c r="AO692" s="96" t="s">
        <v>1</v>
      </c>
      <c r="AP692" s="96" t="s">
        <v>1</v>
      </c>
      <c r="AQ692" s="96" t="s">
        <v>1</v>
      </c>
      <c r="AR692" s="96" t="s">
        <v>1</v>
      </c>
      <c r="AS692" s="96" t="s">
        <v>1</v>
      </c>
      <c r="AT692" s="96" t="s">
        <v>1</v>
      </c>
      <c r="AU692" s="96" t="s">
        <v>2</v>
      </c>
      <c r="AV692" s="96" t="s">
        <v>1</v>
      </c>
      <c r="AW692" s="96" t="s">
        <v>92</v>
      </c>
      <c r="AX692" s="98">
        <v>0</v>
      </c>
      <c r="AY692" s="98">
        <v>0</v>
      </c>
      <c r="AZ692" s="98">
        <v>0</v>
      </c>
      <c r="BA692" s="98">
        <v>0</v>
      </c>
      <c r="BB692" s="98">
        <v>0</v>
      </c>
      <c r="BC692" s="98">
        <v>0</v>
      </c>
      <c r="BD692" s="98">
        <v>0</v>
      </c>
      <c r="BE692" s="98">
        <v>0</v>
      </c>
      <c r="BF692" s="98">
        <v>0</v>
      </c>
      <c r="BG692" s="98">
        <v>0.25</v>
      </c>
      <c r="BH692" s="98">
        <v>0</v>
      </c>
      <c r="BI692" s="98" cm="1">
        <f t="array" ref="BI692">SUM(IF('HABILITADOS Y RECHAZADOS LOTE 1'!$AX692:$BH692&lt;&gt;"", 'HABILITADOS Y RECHAZADOS LOTE 1'!$AX692:$BH692, 0))</f>
        <v>0.25</v>
      </c>
      <c r="BJ692" s="98" t="s">
        <v>327</v>
      </c>
      <c r="BK692" s="98" t="s">
        <v>85</v>
      </c>
      <c r="BL692" s="63" t="s">
        <v>85</v>
      </c>
    </row>
    <row r="693" spans="1:64" ht="69" hidden="1">
      <c r="A693" s="105">
        <v>1691</v>
      </c>
      <c r="B693" s="123" t="s">
        <v>1214</v>
      </c>
      <c r="C693" s="124" t="s">
        <v>3030</v>
      </c>
      <c r="D693" s="132" t="s">
        <v>2395</v>
      </c>
      <c r="E693" s="124" t="s">
        <v>3031</v>
      </c>
      <c r="F693" s="127"/>
      <c r="G693" s="127"/>
      <c r="H693" s="144" t="s">
        <v>83</v>
      </c>
      <c r="I693" s="134" t="s">
        <v>1182</v>
      </c>
      <c r="J693" s="125" t="s">
        <v>3031</v>
      </c>
      <c r="K693" s="123"/>
      <c r="L693" s="125"/>
      <c r="M693" s="125" t="s">
        <v>85</v>
      </c>
      <c r="N693" s="144" t="s">
        <v>83</v>
      </c>
      <c r="O693" s="134" t="s">
        <v>1182</v>
      </c>
      <c r="P693" s="125" t="s">
        <v>85</v>
      </c>
      <c r="Q693" s="94" t="s">
        <v>1</v>
      </c>
      <c r="R693" s="94" t="s">
        <v>1</v>
      </c>
      <c r="S693" s="94" t="s">
        <v>1</v>
      </c>
      <c r="T693" s="94" t="s">
        <v>1</v>
      </c>
      <c r="U693" s="94" t="s">
        <v>1</v>
      </c>
      <c r="V693" s="94" t="s">
        <v>1</v>
      </c>
      <c r="W693" s="94" t="s">
        <v>1</v>
      </c>
      <c r="X693" s="94" t="s">
        <v>1</v>
      </c>
      <c r="Y693" s="94" t="s">
        <v>1</v>
      </c>
      <c r="Z693" s="94" t="s">
        <v>1</v>
      </c>
      <c r="AA693" s="94" t="s">
        <v>1</v>
      </c>
      <c r="AB693" s="94" t="s">
        <v>1</v>
      </c>
      <c r="AC693" s="94" t="s">
        <v>1</v>
      </c>
      <c r="AD693" s="94" t="s">
        <v>1</v>
      </c>
      <c r="AE693" s="94" t="s">
        <v>1</v>
      </c>
      <c r="AF693" s="94" t="s">
        <v>1</v>
      </c>
      <c r="AG693" s="94" t="s">
        <v>1</v>
      </c>
      <c r="AH693" s="94" t="s">
        <v>1</v>
      </c>
      <c r="AI693" s="94" t="s">
        <v>1</v>
      </c>
      <c r="AJ693" s="94" t="s">
        <v>1</v>
      </c>
      <c r="AK693" s="94" t="s">
        <v>1</v>
      </c>
      <c r="AL693" s="94" t="s">
        <v>1</v>
      </c>
      <c r="AM693" s="94" t="s">
        <v>1</v>
      </c>
      <c r="AN693" s="94" t="s">
        <v>1</v>
      </c>
      <c r="AO693" s="94"/>
      <c r="AP693" s="94"/>
      <c r="AQ693" s="94"/>
      <c r="AR693" s="94"/>
      <c r="AS693" s="94"/>
      <c r="AT693" s="94"/>
      <c r="AU693" s="94"/>
      <c r="AV693" s="94"/>
      <c r="AW693" s="94" t="s">
        <v>650</v>
      </c>
      <c r="AX693" s="107"/>
      <c r="AY693" s="107"/>
      <c r="AZ693" s="107"/>
      <c r="BA693" s="107"/>
      <c r="BB693" s="107"/>
      <c r="BC693" s="107"/>
      <c r="BD693" s="107"/>
      <c r="BE693" s="107"/>
      <c r="BF693" s="107"/>
      <c r="BG693" s="107"/>
      <c r="BH693" s="107"/>
      <c r="BI693" s="107" cm="1">
        <f t="array" ref="BI693">SUM(IF('HABILITADOS Y RECHAZADOS LOTE 1'!$AX693:$BH693&lt;&gt;"", 'HABILITADOS Y RECHAZADOS LOTE 1'!$AX693:$BH693, 0))</f>
        <v>0</v>
      </c>
      <c r="BJ693" s="107" t="s">
        <v>784</v>
      </c>
      <c r="BK693" s="107" t="s">
        <v>85</v>
      </c>
      <c r="BL693" s="63" t="s">
        <v>85</v>
      </c>
    </row>
    <row r="694" spans="1:64" s="52" customFormat="1" ht="69" hidden="1">
      <c r="A694" s="93">
        <v>1692</v>
      </c>
      <c r="B694" s="139" t="s">
        <v>1195</v>
      </c>
      <c r="C694" s="142" t="s">
        <v>3032</v>
      </c>
      <c r="D694" s="127" t="s">
        <v>75</v>
      </c>
      <c r="E694" s="142" t="s">
        <v>3033</v>
      </c>
      <c r="F694" s="127"/>
      <c r="G694" s="127"/>
      <c r="H694" s="144" t="s">
        <v>83</v>
      </c>
      <c r="I694" s="134" t="s">
        <v>1182</v>
      </c>
      <c r="J694" s="133" t="s">
        <v>3033</v>
      </c>
      <c r="K694" s="143"/>
      <c r="L694" s="64"/>
      <c r="M694" s="64" t="s">
        <v>85</v>
      </c>
      <c r="N694" s="144" t="s">
        <v>83</v>
      </c>
      <c r="O694" s="134" t="s">
        <v>1182</v>
      </c>
      <c r="P694" s="64" t="s">
        <v>85</v>
      </c>
      <c r="Q694" s="96" t="s">
        <v>1</v>
      </c>
      <c r="R694" s="96" t="s">
        <v>1</v>
      </c>
      <c r="S694" s="96" t="s">
        <v>1</v>
      </c>
      <c r="T694" s="96" t="s">
        <v>1</v>
      </c>
      <c r="U694" s="96" t="s">
        <v>1</v>
      </c>
      <c r="V694" s="96" t="s">
        <v>1</v>
      </c>
      <c r="W694" s="96" t="s">
        <v>1</v>
      </c>
      <c r="X694" s="96" t="s">
        <v>1</v>
      </c>
      <c r="Y694" s="96" t="s">
        <v>1</v>
      </c>
      <c r="Z694" s="96" t="s">
        <v>1</v>
      </c>
      <c r="AA694" s="96" t="s">
        <v>1</v>
      </c>
      <c r="AB694" s="96" t="s">
        <v>1</v>
      </c>
      <c r="AC694" s="96" t="s">
        <v>1</v>
      </c>
      <c r="AD694" s="96" t="s">
        <v>1</v>
      </c>
      <c r="AE694" s="96" t="s">
        <v>1</v>
      </c>
      <c r="AF694" s="96" t="s">
        <v>1</v>
      </c>
      <c r="AG694" s="96" t="s">
        <v>1</v>
      </c>
      <c r="AH694" s="96" t="s">
        <v>1</v>
      </c>
      <c r="AI694" s="96" t="s">
        <v>1</v>
      </c>
      <c r="AJ694" s="96" t="s">
        <v>1</v>
      </c>
      <c r="AK694" s="96" t="s">
        <v>1</v>
      </c>
      <c r="AL694" s="96" t="s">
        <v>1</v>
      </c>
      <c r="AM694" s="96" t="s">
        <v>1</v>
      </c>
      <c r="AN694" s="96" t="s">
        <v>1</v>
      </c>
      <c r="AO694" s="96"/>
      <c r="AP694" s="96"/>
      <c r="AQ694" s="96"/>
      <c r="AR694" s="96"/>
      <c r="AS694" s="96"/>
      <c r="AT694" s="96"/>
      <c r="AU694" s="96"/>
      <c r="AV694" s="96"/>
      <c r="AW694" s="96" t="s">
        <v>650</v>
      </c>
      <c r="AX694" s="98"/>
      <c r="AY694" s="98"/>
      <c r="AZ694" s="98"/>
      <c r="BA694" s="98"/>
      <c r="BB694" s="98"/>
      <c r="BC694" s="98"/>
      <c r="BD694" s="98"/>
      <c r="BE694" s="98"/>
      <c r="BF694" s="98"/>
      <c r="BG694" s="98"/>
      <c r="BH694" s="98"/>
      <c r="BI694" s="98" cm="1">
        <f t="array" ref="BI694">SUM(IF('HABILITADOS Y RECHAZADOS LOTE 1'!$AX694:$BH694&lt;&gt;"", 'HABILITADOS Y RECHAZADOS LOTE 1'!$AX694:$BH694, 0))</f>
        <v>0</v>
      </c>
      <c r="BJ694" s="98" t="s">
        <v>784</v>
      </c>
      <c r="BK694" s="98" t="s">
        <v>85</v>
      </c>
      <c r="BL694" s="63" t="s">
        <v>85</v>
      </c>
    </row>
    <row r="695" spans="1:64" s="52" customFormat="1" ht="69" hidden="1">
      <c r="A695" s="93">
        <v>1693</v>
      </c>
      <c r="B695" s="143" t="s">
        <v>3034</v>
      </c>
      <c r="C695" s="142" t="s">
        <v>3035</v>
      </c>
      <c r="D695" s="127" t="s">
        <v>75</v>
      </c>
      <c r="E695" s="142" t="s">
        <v>3036</v>
      </c>
      <c r="F695" s="127"/>
      <c r="G695" s="127"/>
      <c r="H695" s="144" t="s">
        <v>83</v>
      </c>
      <c r="I695" s="134" t="s">
        <v>1182</v>
      </c>
      <c r="J695" s="133" t="s">
        <v>3036</v>
      </c>
      <c r="K695" s="143"/>
      <c r="L695" s="64"/>
      <c r="M695" s="64" t="s">
        <v>85</v>
      </c>
      <c r="N695" s="144" t="s">
        <v>83</v>
      </c>
      <c r="O695" s="134" t="s">
        <v>1182</v>
      </c>
      <c r="P695" s="64" t="s">
        <v>85</v>
      </c>
      <c r="Q695" s="96" t="s">
        <v>1</v>
      </c>
      <c r="R695" s="96" t="s">
        <v>1</v>
      </c>
      <c r="S695" s="96" t="s">
        <v>1</v>
      </c>
      <c r="T695" s="96" t="s">
        <v>1</v>
      </c>
      <c r="U695" s="96" t="s">
        <v>1</v>
      </c>
      <c r="V695" s="96" t="s">
        <v>1</v>
      </c>
      <c r="W695" s="96" t="s">
        <v>1</v>
      </c>
      <c r="X695" s="96" t="s">
        <v>1</v>
      </c>
      <c r="Y695" s="96" t="s">
        <v>1</v>
      </c>
      <c r="Z695" s="96" t="s">
        <v>1</v>
      </c>
      <c r="AA695" s="96" t="s">
        <v>1</v>
      </c>
      <c r="AB695" s="96" t="s">
        <v>1</v>
      </c>
      <c r="AC695" s="96" t="s">
        <v>1</v>
      </c>
      <c r="AD695" s="96" t="s">
        <v>1</v>
      </c>
      <c r="AE695" s="96" t="s">
        <v>1</v>
      </c>
      <c r="AF695" s="96" t="s">
        <v>1</v>
      </c>
      <c r="AG695" s="96" t="s">
        <v>1</v>
      </c>
      <c r="AH695" s="96" t="s">
        <v>1</v>
      </c>
      <c r="AI695" s="96" t="s">
        <v>1</v>
      </c>
      <c r="AJ695" s="96" t="s">
        <v>1</v>
      </c>
      <c r="AK695" s="96" t="s">
        <v>1</v>
      </c>
      <c r="AL695" s="96" t="s">
        <v>1</v>
      </c>
      <c r="AM695" s="96" t="s">
        <v>1</v>
      </c>
      <c r="AN695" s="96" t="s">
        <v>1</v>
      </c>
      <c r="AO695" s="96"/>
      <c r="AP695" s="96"/>
      <c r="AQ695" s="96"/>
      <c r="AR695" s="96"/>
      <c r="AS695" s="96"/>
      <c r="AT695" s="96"/>
      <c r="AU695" s="96"/>
      <c r="AV695" s="96"/>
      <c r="AW695" s="96" t="s">
        <v>650</v>
      </c>
      <c r="AX695" s="98"/>
      <c r="AY695" s="98"/>
      <c r="AZ695" s="98"/>
      <c r="BA695" s="98"/>
      <c r="BB695" s="98"/>
      <c r="BC695" s="98"/>
      <c r="BD695" s="98"/>
      <c r="BE695" s="98"/>
      <c r="BF695" s="98"/>
      <c r="BG695" s="98"/>
      <c r="BH695" s="98"/>
      <c r="BI695" s="98" cm="1">
        <f t="array" ref="BI695">SUM(IF('HABILITADOS Y RECHAZADOS LOTE 1'!$AX695:$BH695&lt;&gt;"", 'HABILITADOS Y RECHAZADOS LOTE 1'!$AX695:$BH695, 0))</f>
        <v>0</v>
      </c>
      <c r="BJ695" s="98" t="s">
        <v>784</v>
      </c>
      <c r="BK695" s="98" t="s">
        <v>85</v>
      </c>
      <c r="BL695" s="63" t="s">
        <v>85</v>
      </c>
    </row>
    <row r="696" spans="1:64" s="52" customFormat="1" ht="41.4" hidden="1">
      <c r="A696" s="108">
        <v>1694</v>
      </c>
      <c r="B696" s="139" t="s">
        <v>3037</v>
      </c>
      <c r="C696" s="142" t="s">
        <v>3038</v>
      </c>
      <c r="D696" s="133" t="s">
        <v>2108</v>
      </c>
      <c r="E696" s="126" t="s">
        <v>3039</v>
      </c>
      <c r="F696" s="136" t="s">
        <v>77</v>
      </c>
      <c r="G696" s="136" t="s">
        <v>1176</v>
      </c>
      <c r="H696" s="128" t="s">
        <v>79</v>
      </c>
      <c r="I696" s="134" t="s">
        <v>204</v>
      </c>
      <c r="J696" s="136" t="s">
        <v>3039</v>
      </c>
      <c r="K696" s="134" t="s">
        <v>3040</v>
      </c>
      <c r="L696" s="64" t="s">
        <v>1</v>
      </c>
      <c r="M696" s="64" t="s">
        <v>2</v>
      </c>
      <c r="N696" s="130" t="s">
        <v>91</v>
      </c>
      <c r="O696" s="64" t="s">
        <v>85</v>
      </c>
      <c r="P696" s="129" t="str" cm="1">
        <f t="array" ref="P696">_xlfn.TEXTJOIN(", ", TRUE, IF('HABILITADOS Y RECHAZADOS LOTE 1'!$Q696:$AN696="SI", 'HABILITADOS Y RECHAZADOS LOTE 1'!$Q$2:$AN$2, ""))</f>
        <v>Carnes Frescas (Refrigeradas o Congeladas), Huevos</v>
      </c>
      <c r="Q696" s="96" t="s">
        <v>1</v>
      </c>
      <c r="R696" s="96" t="s">
        <v>2</v>
      </c>
      <c r="S696" s="96" t="s">
        <v>1</v>
      </c>
      <c r="T696" s="96" t="s">
        <v>2</v>
      </c>
      <c r="U696" s="96" t="s">
        <v>1</v>
      </c>
      <c r="V696" s="96" t="s">
        <v>1</v>
      </c>
      <c r="W696" s="96" t="s">
        <v>1</v>
      </c>
      <c r="X696" s="96" t="s">
        <v>1</v>
      </c>
      <c r="Y696" s="96" t="s">
        <v>1</v>
      </c>
      <c r="Z696" s="96" t="s">
        <v>1</v>
      </c>
      <c r="AA696" s="96" t="s">
        <v>1</v>
      </c>
      <c r="AB696" s="96" t="s">
        <v>1</v>
      </c>
      <c r="AC696" s="96" t="s">
        <v>1</v>
      </c>
      <c r="AD696" s="96" t="s">
        <v>1</v>
      </c>
      <c r="AE696" s="96" t="s">
        <v>1</v>
      </c>
      <c r="AF696" s="96" t="s">
        <v>1</v>
      </c>
      <c r="AG696" s="96" t="s">
        <v>1</v>
      </c>
      <c r="AH696" s="96" t="s">
        <v>1</v>
      </c>
      <c r="AI696" s="96" t="s">
        <v>1</v>
      </c>
      <c r="AJ696" s="96" t="s">
        <v>1</v>
      </c>
      <c r="AK696" s="96" t="s">
        <v>1</v>
      </c>
      <c r="AL696" s="96" t="s">
        <v>1</v>
      </c>
      <c r="AM696" s="96" t="s">
        <v>1</v>
      </c>
      <c r="AN696" s="96" t="s">
        <v>1</v>
      </c>
      <c r="AO696" s="96" t="s">
        <v>1</v>
      </c>
      <c r="AP696" s="96" t="s">
        <v>1</v>
      </c>
      <c r="AQ696" s="96" t="s">
        <v>1</v>
      </c>
      <c r="AR696" s="96" t="s">
        <v>1</v>
      </c>
      <c r="AS696" s="96" t="s">
        <v>1</v>
      </c>
      <c r="AT696" s="96" t="s">
        <v>1</v>
      </c>
      <c r="AU696" s="96" t="s">
        <v>2</v>
      </c>
      <c r="AV696" s="96" t="s">
        <v>1</v>
      </c>
      <c r="AW696" s="96" t="s">
        <v>99</v>
      </c>
      <c r="AX696" s="98">
        <v>0</v>
      </c>
      <c r="AY696" s="98">
        <v>0</v>
      </c>
      <c r="AZ696" s="98">
        <v>0</v>
      </c>
      <c r="BA696" s="98">
        <v>0</v>
      </c>
      <c r="BB696" s="98">
        <v>0</v>
      </c>
      <c r="BC696" s="98">
        <v>0</v>
      </c>
      <c r="BD696" s="98">
        <v>0</v>
      </c>
      <c r="BE696" s="98">
        <v>0</v>
      </c>
      <c r="BF696" s="98">
        <v>0.25</v>
      </c>
      <c r="BG696" s="98">
        <v>0.25</v>
      </c>
      <c r="BH696" s="98">
        <v>0</v>
      </c>
      <c r="BI696" s="98" cm="1">
        <f t="array" ref="BI696">SUM(IF('HABILITADOS Y RECHAZADOS LOTE 1'!$AX696:$BH696&lt;&gt;"", 'HABILITADOS Y RECHAZADOS LOTE 1'!$AX696:$BH696, 0))</f>
        <v>0.5</v>
      </c>
      <c r="BJ696" s="98" t="s">
        <v>153</v>
      </c>
      <c r="BK696" s="98" t="s">
        <v>85</v>
      </c>
      <c r="BL696" s="63" t="s">
        <v>85</v>
      </c>
    </row>
    <row r="697" spans="1:64" s="52" customFormat="1" ht="124.2" hidden="1">
      <c r="A697" s="93">
        <v>1695</v>
      </c>
      <c r="B697" s="143" t="s">
        <v>3041</v>
      </c>
      <c r="C697" s="124" t="s">
        <v>3042</v>
      </c>
      <c r="D697" s="125" t="s">
        <v>89</v>
      </c>
      <c r="E697" s="126" t="s">
        <v>3043</v>
      </c>
      <c r="F697" s="127" t="s">
        <v>77</v>
      </c>
      <c r="G697" s="127" t="s">
        <v>77</v>
      </c>
      <c r="H697" s="128" t="s">
        <v>79</v>
      </c>
      <c r="I697" s="129" t="s">
        <v>3044</v>
      </c>
      <c r="J697" s="64" t="s">
        <v>3043</v>
      </c>
      <c r="K697" s="129" t="s">
        <v>3045</v>
      </c>
      <c r="L697" s="64" t="s">
        <v>1</v>
      </c>
      <c r="M697" s="64" t="s">
        <v>1</v>
      </c>
      <c r="N697" s="130" t="s">
        <v>83</v>
      </c>
      <c r="O697" s="129" t="s">
        <v>118</v>
      </c>
      <c r="P697" s="64" t="s">
        <v>85</v>
      </c>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8"/>
      <c r="AY697" s="98"/>
      <c r="AZ697" s="98"/>
      <c r="BA697" s="98"/>
      <c r="BB697" s="98"/>
      <c r="BC697" s="98"/>
      <c r="BD697" s="98"/>
      <c r="BE697" s="98"/>
      <c r="BF697" s="98"/>
      <c r="BG697" s="98"/>
      <c r="BH697" s="98"/>
      <c r="BI697" s="98" cm="1">
        <f t="array" ref="BI697">SUM(IF('HABILITADOS Y RECHAZADOS LOTE 1'!$AX697:$BH697&lt;&gt;"", 'HABILITADOS Y RECHAZADOS LOTE 1'!$AX697:$BH697, 0))</f>
        <v>0</v>
      </c>
      <c r="BJ697" s="98" t="s">
        <v>159</v>
      </c>
      <c r="BK697" s="98" t="s">
        <v>85</v>
      </c>
      <c r="BL697" s="63" t="s">
        <v>85</v>
      </c>
    </row>
    <row r="698" spans="1:64" s="52" customFormat="1" ht="41.4" hidden="1">
      <c r="A698" s="93">
        <v>1696</v>
      </c>
      <c r="B698" s="123" t="s">
        <v>3046</v>
      </c>
      <c r="C698" s="124" t="s">
        <v>3047</v>
      </c>
      <c r="D698" s="125" t="s">
        <v>75</v>
      </c>
      <c r="E698" s="126" t="s">
        <v>3048</v>
      </c>
      <c r="F698" s="127" t="s">
        <v>78</v>
      </c>
      <c r="G698" s="127" t="s">
        <v>77</v>
      </c>
      <c r="H698" s="128" t="s">
        <v>79</v>
      </c>
      <c r="I698" s="147" t="s">
        <v>209</v>
      </c>
      <c r="J698" s="149" t="s">
        <v>3048</v>
      </c>
      <c r="K698" s="129" t="s">
        <v>3049</v>
      </c>
      <c r="L698" s="64" t="s">
        <v>1</v>
      </c>
      <c r="M698" s="64" t="s">
        <v>2</v>
      </c>
      <c r="N698" s="130" t="s">
        <v>91</v>
      </c>
      <c r="O698" s="64" t="s">
        <v>85</v>
      </c>
      <c r="P698" s="129" t="str" cm="1">
        <f t="array" ref="P698">_xlfn.TEXTJOIN(", ", TRUE, IF('HABILITADOS Y RECHAZADOS LOTE 1'!$Q698:$AN698="SI", 'HABILITADOS Y RECHAZADOS LOTE 1'!$Q$2:$AN$2, ""))</f>
        <v>Frutas frescas, Verduras, hortalizas y derivados</v>
      </c>
      <c r="Q698" s="96" t="s">
        <v>1</v>
      </c>
      <c r="R698" s="96" t="s">
        <v>1</v>
      </c>
      <c r="S698" s="96" t="s">
        <v>1</v>
      </c>
      <c r="T698" s="96" t="s">
        <v>1</v>
      </c>
      <c r="U698" s="96" t="s">
        <v>1</v>
      </c>
      <c r="V698" s="96" t="s">
        <v>1</v>
      </c>
      <c r="W698" s="96" t="s">
        <v>1</v>
      </c>
      <c r="X698" s="96" t="s">
        <v>1</v>
      </c>
      <c r="Y698" s="96" t="s">
        <v>1</v>
      </c>
      <c r="Z698" s="96" t="s">
        <v>1</v>
      </c>
      <c r="AA698" s="96" t="s">
        <v>2</v>
      </c>
      <c r="AB698" s="96" t="s">
        <v>1</v>
      </c>
      <c r="AC698" s="96" t="s">
        <v>1</v>
      </c>
      <c r="AD698" s="96" t="s">
        <v>1</v>
      </c>
      <c r="AE698" s="96" t="s">
        <v>1</v>
      </c>
      <c r="AF698" s="96" t="s">
        <v>1</v>
      </c>
      <c r="AG698" s="96" t="s">
        <v>1</v>
      </c>
      <c r="AH698" s="96" t="s">
        <v>1</v>
      </c>
      <c r="AI698" s="96" t="s">
        <v>1</v>
      </c>
      <c r="AJ698" s="96" t="s">
        <v>1</v>
      </c>
      <c r="AK698" s="96" t="s">
        <v>1</v>
      </c>
      <c r="AL698" s="96" t="s">
        <v>1</v>
      </c>
      <c r="AM698" s="96" t="s">
        <v>2</v>
      </c>
      <c r="AN698" s="96" t="s">
        <v>1</v>
      </c>
      <c r="AO698" s="96" t="s">
        <v>1</v>
      </c>
      <c r="AP698" s="96" t="s">
        <v>1</v>
      </c>
      <c r="AQ698" s="96" t="s">
        <v>1</v>
      </c>
      <c r="AR698" s="96" t="s">
        <v>1</v>
      </c>
      <c r="AS698" s="96" t="s">
        <v>1</v>
      </c>
      <c r="AT698" s="96" t="s">
        <v>1</v>
      </c>
      <c r="AU698" s="96" t="s">
        <v>1</v>
      </c>
      <c r="AV698" s="96" t="s">
        <v>1</v>
      </c>
      <c r="AW698" s="96" t="s">
        <v>92</v>
      </c>
      <c r="AX698" s="98">
        <v>6</v>
      </c>
      <c r="AY698" s="98">
        <v>6</v>
      </c>
      <c r="AZ698" s="98">
        <v>0</v>
      </c>
      <c r="BA698" s="98">
        <v>6</v>
      </c>
      <c r="BB698" s="98">
        <v>8</v>
      </c>
      <c r="BC698" s="98">
        <v>0</v>
      </c>
      <c r="BD698" s="98">
        <v>0</v>
      </c>
      <c r="BE698" s="98">
        <v>0</v>
      </c>
      <c r="BF698" s="98">
        <v>0</v>
      </c>
      <c r="BG698" s="98">
        <v>0</v>
      </c>
      <c r="BH698" s="98">
        <v>10</v>
      </c>
      <c r="BI698" s="98" cm="1">
        <f t="array" ref="BI698">SUM(IF('HABILITADOS Y RECHAZADOS LOTE 1'!$AX698:$BH698&lt;&gt;"", 'HABILITADOS Y RECHAZADOS LOTE 1'!$AX698:$BH698, 0))</f>
        <v>36</v>
      </c>
      <c r="BJ698" s="98" t="s">
        <v>229</v>
      </c>
      <c r="BK698" s="98" t="s">
        <v>85</v>
      </c>
      <c r="BL698" s="63" t="s">
        <v>85</v>
      </c>
    </row>
    <row r="699" spans="1:64" s="52" customFormat="1" ht="207" hidden="1">
      <c r="A699" s="93">
        <v>1697</v>
      </c>
      <c r="B699" s="143" t="s">
        <v>3050</v>
      </c>
      <c r="C699" s="124" t="s">
        <v>3051</v>
      </c>
      <c r="D699" s="125"/>
      <c r="E699" s="126" t="s">
        <v>3052</v>
      </c>
      <c r="F699" s="127" t="s">
        <v>77</v>
      </c>
      <c r="G699" s="127" t="s">
        <v>77</v>
      </c>
      <c r="H699" s="128" t="s">
        <v>79</v>
      </c>
      <c r="I699" s="129" t="s">
        <v>3053</v>
      </c>
      <c r="J699" s="64" t="s">
        <v>3052</v>
      </c>
      <c r="K699" s="129" t="s">
        <v>3054</v>
      </c>
      <c r="L699" s="64" t="s">
        <v>1</v>
      </c>
      <c r="M699" s="64" t="s">
        <v>2</v>
      </c>
      <c r="N699" s="130" t="s">
        <v>91</v>
      </c>
      <c r="O699" s="64" t="s">
        <v>85</v>
      </c>
      <c r="P699" s="129" t="str" cm="1">
        <f t="array" ref="P699">_xlfn.TEXTJOIN(", ", TRUE, IF('HABILITADOS Y RECHAZADOS LOTE 1'!$Q699:$AN699="SI", 'HABILITADOS Y RECHAZADOS LOTE 1'!$Q$2:$AN$2, ""))</f>
        <v>Huevos</v>
      </c>
      <c r="Q699" s="96" t="s">
        <v>1</v>
      </c>
      <c r="R699" s="96" t="s">
        <v>1</v>
      </c>
      <c r="S699" s="96" t="s">
        <v>1</v>
      </c>
      <c r="T699" s="96" t="s">
        <v>2</v>
      </c>
      <c r="U699" s="96" t="s">
        <v>1</v>
      </c>
      <c r="V699" s="96" t="s">
        <v>1</v>
      </c>
      <c r="W699" s="96" t="s">
        <v>1</v>
      </c>
      <c r="X699" s="96" t="s">
        <v>1</v>
      </c>
      <c r="Y699" s="96" t="s">
        <v>1</v>
      </c>
      <c r="Z699" s="96" t="s">
        <v>1</v>
      </c>
      <c r="AA699" s="96" t="s">
        <v>1</v>
      </c>
      <c r="AB699" s="96" t="s">
        <v>1</v>
      </c>
      <c r="AC699" s="96" t="s">
        <v>1</v>
      </c>
      <c r="AD699" s="96" t="s">
        <v>1</v>
      </c>
      <c r="AE699" s="96" t="s">
        <v>1</v>
      </c>
      <c r="AF699" s="96" t="s">
        <v>1</v>
      </c>
      <c r="AG699" s="96" t="s">
        <v>1</v>
      </c>
      <c r="AH699" s="96" t="s">
        <v>1</v>
      </c>
      <c r="AI699" s="96" t="s">
        <v>1</v>
      </c>
      <c r="AJ699" s="96" t="s">
        <v>1</v>
      </c>
      <c r="AK699" s="96" t="s">
        <v>1</v>
      </c>
      <c r="AL699" s="96" t="s">
        <v>1</v>
      </c>
      <c r="AM699" s="96" t="s">
        <v>1</v>
      </c>
      <c r="AN699" s="96" t="s">
        <v>1</v>
      </c>
      <c r="AO699" s="96" t="s">
        <v>1</v>
      </c>
      <c r="AP699" s="96" t="s">
        <v>1</v>
      </c>
      <c r="AQ699" s="96" t="s">
        <v>1</v>
      </c>
      <c r="AR699" s="96" t="s">
        <v>1</v>
      </c>
      <c r="AS699" s="96" t="s">
        <v>1</v>
      </c>
      <c r="AT699" s="96" t="s">
        <v>1</v>
      </c>
      <c r="AU699" s="96" t="s">
        <v>2</v>
      </c>
      <c r="AV699" s="96" t="s">
        <v>1</v>
      </c>
      <c r="AW699" s="96" t="s">
        <v>92</v>
      </c>
      <c r="AX699" s="98">
        <v>6</v>
      </c>
      <c r="AY699" s="98">
        <v>6</v>
      </c>
      <c r="AZ699" s="98">
        <v>6</v>
      </c>
      <c r="BA699" s="98">
        <v>6</v>
      </c>
      <c r="BB699" s="98">
        <v>0</v>
      </c>
      <c r="BC699" s="98">
        <v>0</v>
      </c>
      <c r="BD699" s="98">
        <v>0</v>
      </c>
      <c r="BE699" s="98">
        <v>0</v>
      </c>
      <c r="BF699" s="98">
        <v>0.25</v>
      </c>
      <c r="BG699" s="98">
        <v>0</v>
      </c>
      <c r="BH699" s="98">
        <v>10</v>
      </c>
      <c r="BI699" s="98" cm="1">
        <f t="array" ref="BI699">SUM(IF('HABILITADOS Y RECHAZADOS LOTE 1'!$AX699:$BH699&lt;&gt;"", 'HABILITADOS Y RECHAZADOS LOTE 1'!$AX699:$BH699, 0))</f>
        <v>34.25</v>
      </c>
      <c r="BJ699" s="98" t="s">
        <v>100</v>
      </c>
      <c r="BK699" s="98" t="s">
        <v>85</v>
      </c>
      <c r="BL699" s="63" t="s">
        <v>85</v>
      </c>
    </row>
    <row r="700" spans="1:64" s="52" customFormat="1" ht="69" hidden="1">
      <c r="A700" s="93">
        <v>1698</v>
      </c>
      <c r="B700" s="143" t="s">
        <v>3055</v>
      </c>
      <c r="C700" s="142" t="s">
        <v>3056</v>
      </c>
      <c r="D700" s="127" t="s">
        <v>75</v>
      </c>
      <c r="E700" s="142" t="s">
        <v>3057</v>
      </c>
      <c r="F700" s="127"/>
      <c r="G700" s="127"/>
      <c r="H700" s="144" t="s">
        <v>83</v>
      </c>
      <c r="I700" s="134" t="s">
        <v>1182</v>
      </c>
      <c r="J700" s="133" t="s">
        <v>3057</v>
      </c>
      <c r="K700" s="143"/>
      <c r="L700" s="64"/>
      <c r="M700" s="64" t="s">
        <v>85</v>
      </c>
      <c r="N700" s="144" t="s">
        <v>83</v>
      </c>
      <c r="O700" s="134" t="s">
        <v>1182</v>
      </c>
      <c r="P700" s="64" t="s">
        <v>85</v>
      </c>
      <c r="Q700" s="96" t="s">
        <v>1</v>
      </c>
      <c r="R700" s="96" t="s">
        <v>1</v>
      </c>
      <c r="S700" s="96" t="s">
        <v>1</v>
      </c>
      <c r="T700" s="96" t="s">
        <v>1</v>
      </c>
      <c r="U700" s="96" t="s">
        <v>1</v>
      </c>
      <c r="V700" s="96" t="s">
        <v>1</v>
      </c>
      <c r="W700" s="96" t="s">
        <v>1</v>
      </c>
      <c r="X700" s="96" t="s">
        <v>1</v>
      </c>
      <c r="Y700" s="96" t="s">
        <v>1</v>
      </c>
      <c r="Z700" s="96" t="s">
        <v>1</v>
      </c>
      <c r="AA700" s="96" t="s">
        <v>1</v>
      </c>
      <c r="AB700" s="96" t="s">
        <v>1</v>
      </c>
      <c r="AC700" s="96" t="s">
        <v>1</v>
      </c>
      <c r="AD700" s="96" t="s">
        <v>1</v>
      </c>
      <c r="AE700" s="96" t="s">
        <v>1</v>
      </c>
      <c r="AF700" s="96" t="s">
        <v>1</v>
      </c>
      <c r="AG700" s="96" t="s">
        <v>1</v>
      </c>
      <c r="AH700" s="96" t="s">
        <v>1</v>
      </c>
      <c r="AI700" s="96" t="s">
        <v>1</v>
      </c>
      <c r="AJ700" s="96" t="s">
        <v>1</v>
      </c>
      <c r="AK700" s="96" t="s">
        <v>1</v>
      </c>
      <c r="AL700" s="96" t="s">
        <v>1</v>
      </c>
      <c r="AM700" s="96" t="s">
        <v>1</v>
      </c>
      <c r="AN700" s="96" t="s">
        <v>1</v>
      </c>
      <c r="AO700" s="96"/>
      <c r="AP700" s="96"/>
      <c r="AQ700" s="96"/>
      <c r="AR700" s="96"/>
      <c r="AS700" s="96"/>
      <c r="AT700" s="96"/>
      <c r="AU700" s="96"/>
      <c r="AV700" s="96"/>
      <c r="AW700" s="96" t="s">
        <v>650</v>
      </c>
      <c r="AX700" s="98"/>
      <c r="AY700" s="98"/>
      <c r="AZ700" s="98"/>
      <c r="BA700" s="98"/>
      <c r="BB700" s="98"/>
      <c r="BC700" s="98"/>
      <c r="BD700" s="98"/>
      <c r="BE700" s="98"/>
      <c r="BF700" s="98"/>
      <c r="BG700" s="98"/>
      <c r="BH700" s="98"/>
      <c r="BI700" s="98" cm="1">
        <f t="array" ref="BI700">SUM(IF('HABILITADOS Y RECHAZADOS LOTE 1'!$AX700:$BH700&lt;&gt;"", 'HABILITADOS Y RECHAZADOS LOTE 1'!$AX700:$BH700, 0))</f>
        <v>0</v>
      </c>
      <c r="BJ700" s="98" t="s">
        <v>784</v>
      </c>
      <c r="BK700" s="98" t="s">
        <v>85</v>
      </c>
      <c r="BL700" s="63" t="s">
        <v>85</v>
      </c>
    </row>
    <row r="701" spans="1:64" ht="69" hidden="1">
      <c r="A701" s="105">
        <v>1699</v>
      </c>
      <c r="B701" s="123" t="s">
        <v>1214</v>
      </c>
      <c r="C701" s="124" t="s">
        <v>3058</v>
      </c>
      <c r="D701" s="132" t="s">
        <v>89</v>
      </c>
      <c r="E701" s="124" t="s">
        <v>3059</v>
      </c>
      <c r="F701" s="127"/>
      <c r="G701" s="127"/>
      <c r="H701" s="144" t="s">
        <v>83</v>
      </c>
      <c r="I701" s="134" t="s">
        <v>1182</v>
      </c>
      <c r="J701" s="146" t="s">
        <v>3060</v>
      </c>
      <c r="K701" s="123"/>
      <c r="L701" s="125"/>
      <c r="M701" s="125" t="s">
        <v>85</v>
      </c>
      <c r="N701" s="144" t="s">
        <v>83</v>
      </c>
      <c r="O701" s="134" t="s">
        <v>1182</v>
      </c>
      <c r="P701" s="125" t="s">
        <v>85</v>
      </c>
      <c r="Q701" s="94" t="s">
        <v>1</v>
      </c>
      <c r="R701" s="94" t="s">
        <v>1</v>
      </c>
      <c r="S701" s="94" t="s">
        <v>1</v>
      </c>
      <c r="T701" s="94" t="s">
        <v>1</v>
      </c>
      <c r="U701" s="94" t="s">
        <v>1</v>
      </c>
      <c r="V701" s="94" t="s">
        <v>1</v>
      </c>
      <c r="W701" s="94" t="s">
        <v>1</v>
      </c>
      <c r="X701" s="94" t="s">
        <v>1</v>
      </c>
      <c r="Y701" s="94" t="s">
        <v>1</v>
      </c>
      <c r="Z701" s="94" t="s">
        <v>1</v>
      </c>
      <c r="AA701" s="94" t="s">
        <v>1</v>
      </c>
      <c r="AB701" s="94" t="s">
        <v>1</v>
      </c>
      <c r="AC701" s="94" t="s">
        <v>1</v>
      </c>
      <c r="AD701" s="94" t="s">
        <v>1</v>
      </c>
      <c r="AE701" s="94" t="s">
        <v>1</v>
      </c>
      <c r="AF701" s="94" t="s">
        <v>1</v>
      </c>
      <c r="AG701" s="94" t="s">
        <v>1</v>
      </c>
      <c r="AH701" s="94" t="s">
        <v>1</v>
      </c>
      <c r="AI701" s="94" t="s">
        <v>1</v>
      </c>
      <c r="AJ701" s="94" t="s">
        <v>1</v>
      </c>
      <c r="AK701" s="94" t="s">
        <v>1</v>
      </c>
      <c r="AL701" s="94" t="s">
        <v>1</v>
      </c>
      <c r="AM701" s="94" t="s">
        <v>1</v>
      </c>
      <c r="AN701" s="94" t="s">
        <v>1</v>
      </c>
      <c r="AO701" s="94"/>
      <c r="AP701" s="94"/>
      <c r="AQ701" s="94"/>
      <c r="AR701" s="94"/>
      <c r="AS701" s="94"/>
      <c r="AT701" s="94"/>
      <c r="AU701" s="94"/>
      <c r="AV701" s="94"/>
      <c r="AW701" s="94" t="s">
        <v>650</v>
      </c>
      <c r="AX701" s="107"/>
      <c r="AY701" s="107"/>
      <c r="AZ701" s="107"/>
      <c r="BA701" s="107"/>
      <c r="BB701" s="107"/>
      <c r="BC701" s="107"/>
      <c r="BD701" s="107"/>
      <c r="BE701" s="107"/>
      <c r="BF701" s="107"/>
      <c r="BG701" s="107"/>
      <c r="BH701" s="107"/>
      <c r="BI701" s="107" cm="1">
        <f t="array" ref="BI701">SUM(IF('HABILITADOS Y RECHAZADOS LOTE 1'!$AX701:$BH701&lt;&gt;"", 'HABILITADOS Y RECHAZADOS LOTE 1'!$AX701:$BH701, 0))</f>
        <v>0</v>
      </c>
      <c r="BJ701" s="107" t="s">
        <v>784</v>
      </c>
      <c r="BK701" s="107" t="s">
        <v>85</v>
      </c>
      <c r="BL701" s="63" t="s">
        <v>85</v>
      </c>
    </row>
    <row r="702" spans="1:64" s="52" customFormat="1" ht="124.2" hidden="1">
      <c r="A702" s="93">
        <v>1700</v>
      </c>
      <c r="B702" s="131" t="s">
        <v>3061</v>
      </c>
      <c r="C702" s="124" t="s">
        <v>3062</v>
      </c>
      <c r="D702" s="125" t="s">
        <v>224</v>
      </c>
      <c r="E702" s="126" t="s">
        <v>3063</v>
      </c>
      <c r="F702" s="127" t="s">
        <v>77</v>
      </c>
      <c r="G702" s="127" t="s">
        <v>78</v>
      </c>
      <c r="H702" s="128" t="s">
        <v>79</v>
      </c>
      <c r="I702" s="129" t="s">
        <v>467</v>
      </c>
      <c r="J702" s="64" t="s">
        <v>3063</v>
      </c>
      <c r="K702" s="129" t="s">
        <v>3064</v>
      </c>
      <c r="L702" s="64"/>
      <c r="M702" s="64" t="s">
        <v>2</v>
      </c>
      <c r="N702" s="130" t="s">
        <v>91</v>
      </c>
      <c r="O702" s="64" t="s">
        <v>85</v>
      </c>
      <c r="P702" s="129" t="str" cm="1">
        <f t="array" ref="P702">_xlfn.TEXTJOIN(", ", TRUE, IF('HABILITADOS Y RECHAZADOS LOTE 1'!$Q702:$AN702="SI", 'HABILITADOS Y RECHAZADOS LOTE 1'!$Q$2:$AN$2, ""))</f>
        <v>Alimentos nativos, Huevos, Cereales y derivados, Alimentos manufacturados,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702" s="96" t="s">
        <v>2</v>
      </c>
      <c r="R702" s="96" t="s">
        <v>1</v>
      </c>
      <c r="S702" s="96" t="s">
        <v>1</v>
      </c>
      <c r="T702" s="96" t="s">
        <v>2</v>
      </c>
      <c r="U702" s="96" t="s">
        <v>2</v>
      </c>
      <c r="V702" s="96" t="s">
        <v>2</v>
      </c>
      <c r="W702" s="96" t="s">
        <v>1</v>
      </c>
      <c r="X702" s="96" t="s">
        <v>2</v>
      </c>
      <c r="Y702" s="96" t="s">
        <v>2</v>
      </c>
      <c r="Z702" s="96" t="s">
        <v>2</v>
      </c>
      <c r="AA702" s="96" t="s">
        <v>2</v>
      </c>
      <c r="AB702" s="96" t="s">
        <v>2</v>
      </c>
      <c r="AC702" s="96" t="s">
        <v>2</v>
      </c>
      <c r="AD702" s="96" t="s">
        <v>2</v>
      </c>
      <c r="AE702" s="96" t="s">
        <v>2</v>
      </c>
      <c r="AF702" s="96" t="s">
        <v>2</v>
      </c>
      <c r="AG702" s="96" t="s">
        <v>2</v>
      </c>
      <c r="AH702" s="96" t="s">
        <v>2</v>
      </c>
      <c r="AI702" s="96" t="s">
        <v>2</v>
      </c>
      <c r="AJ702" s="96" t="s">
        <v>2</v>
      </c>
      <c r="AK702" s="96" t="s">
        <v>2</v>
      </c>
      <c r="AL702" s="96" t="s">
        <v>2</v>
      </c>
      <c r="AM702" s="96" t="s">
        <v>2</v>
      </c>
      <c r="AN702" s="96" t="s">
        <v>2</v>
      </c>
      <c r="AO702" s="96" t="s">
        <v>1</v>
      </c>
      <c r="AP702" s="96" t="s">
        <v>1</v>
      </c>
      <c r="AQ702" s="96" t="s">
        <v>1</v>
      </c>
      <c r="AR702" s="96" t="s">
        <v>1</v>
      </c>
      <c r="AS702" s="96" t="s">
        <v>1</v>
      </c>
      <c r="AT702" s="96" t="s">
        <v>1</v>
      </c>
      <c r="AU702" s="96" t="s">
        <v>2</v>
      </c>
      <c r="AV702" s="96" t="s">
        <v>1</v>
      </c>
      <c r="AW702" s="96" t="s">
        <v>92</v>
      </c>
      <c r="AX702" s="98">
        <v>6</v>
      </c>
      <c r="AY702" s="98">
        <v>6</v>
      </c>
      <c r="AZ702" s="98">
        <v>0</v>
      </c>
      <c r="BA702" s="98">
        <v>0</v>
      </c>
      <c r="BB702" s="98">
        <v>0</v>
      </c>
      <c r="BC702" s="98">
        <v>0</v>
      </c>
      <c r="BD702" s="98">
        <v>0</v>
      </c>
      <c r="BE702" s="98">
        <v>0</v>
      </c>
      <c r="BF702" s="98">
        <v>0</v>
      </c>
      <c r="BG702" s="98">
        <v>0.25</v>
      </c>
      <c r="BH702" s="98">
        <v>10</v>
      </c>
      <c r="BI702" s="98" cm="1">
        <f t="array" ref="BI702">SUM(IF('HABILITADOS Y RECHAZADOS LOTE 1'!$AX702:$BH702&lt;&gt;"", 'HABILITADOS Y RECHAZADOS LOTE 1'!$AX702:$BH702, 0))</f>
        <v>22.25</v>
      </c>
      <c r="BJ702" s="98" t="s">
        <v>229</v>
      </c>
      <c r="BK702" s="98" t="s">
        <v>85</v>
      </c>
      <c r="BL702" s="63" t="s">
        <v>85</v>
      </c>
    </row>
    <row r="703" spans="1:64" s="52" customFormat="1" ht="248.4" hidden="1">
      <c r="A703" s="108">
        <v>1701</v>
      </c>
      <c r="B703" s="139" t="s">
        <v>3065</v>
      </c>
      <c r="C703" s="124" t="s">
        <v>3066</v>
      </c>
      <c r="D703" s="125" t="s">
        <v>89</v>
      </c>
      <c r="E703" s="126" t="s">
        <v>3067</v>
      </c>
      <c r="F703" s="136" t="s">
        <v>77</v>
      </c>
      <c r="G703" s="136" t="s">
        <v>77</v>
      </c>
      <c r="H703" s="128" t="s">
        <v>79</v>
      </c>
      <c r="I703" s="134" t="s">
        <v>3068</v>
      </c>
      <c r="J703" s="140" t="s">
        <v>3067</v>
      </c>
      <c r="K703" s="134" t="s">
        <v>3069</v>
      </c>
      <c r="L703" s="64" t="s">
        <v>2</v>
      </c>
      <c r="M703" s="64" t="s">
        <v>1</v>
      </c>
      <c r="N703" s="130" t="s">
        <v>83</v>
      </c>
      <c r="O703" s="129" t="s">
        <v>3070</v>
      </c>
      <c r="P703" s="64" t="s">
        <v>85</v>
      </c>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c r="AV703" s="96"/>
      <c r="AW703" s="96"/>
      <c r="AX703" s="98"/>
      <c r="AY703" s="98"/>
      <c r="AZ703" s="98"/>
      <c r="BA703" s="98"/>
      <c r="BB703" s="98"/>
      <c r="BC703" s="98"/>
      <c r="BD703" s="98"/>
      <c r="BE703" s="98"/>
      <c r="BF703" s="98"/>
      <c r="BG703" s="98"/>
      <c r="BH703" s="98"/>
      <c r="BI703" s="98" cm="1">
        <f t="array" ref="BI703">SUM(IF('HABILITADOS Y RECHAZADOS LOTE 1'!$AX703:$BH703&lt;&gt;"", 'HABILITADOS Y RECHAZADOS LOTE 1'!$AX703:$BH703, 0))</f>
        <v>0</v>
      </c>
      <c r="BJ703" s="98" t="s">
        <v>229</v>
      </c>
      <c r="BK703" s="98" t="s">
        <v>85</v>
      </c>
      <c r="BL703" s="63" t="s">
        <v>85</v>
      </c>
    </row>
    <row r="704" spans="1:64" s="52" customFormat="1" ht="27.6" hidden="1">
      <c r="A704" s="108">
        <v>1702</v>
      </c>
      <c r="B704" s="139" t="s">
        <v>3071</v>
      </c>
      <c r="C704" s="142" t="s">
        <v>3072</v>
      </c>
      <c r="D704" s="133" t="s">
        <v>89</v>
      </c>
      <c r="E704" s="126" t="s">
        <v>3073</v>
      </c>
      <c r="F704" s="136" t="s">
        <v>1176</v>
      </c>
      <c r="G704" s="136" t="s">
        <v>1176</v>
      </c>
      <c r="H704" s="128" t="s">
        <v>91</v>
      </c>
      <c r="I704" s="134" t="s">
        <v>494</v>
      </c>
      <c r="J704" s="133" t="s">
        <v>3073</v>
      </c>
      <c r="K704" s="134"/>
      <c r="L704" s="64"/>
      <c r="M704" s="64" t="s">
        <v>85</v>
      </c>
      <c r="N704" s="128" t="s">
        <v>91</v>
      </c>
      <c r="O704" s="64" t="s">
        <v>85</v>
      </c>
      <c r="P704" s="129" t="str" cm="1">
        <f t="array" ref="P704">_xlfn.TEXTJOIN(", ", TRUE, IF('HABILITADOS Y RECHAZADOS LOTE 1'!$Q704:$AN704="SI", 'HABILITADOS Y RECHAZADOS LOTE 1'!$Q$2:$AN$2, ""))</f>
        <v>Quesos</v>
      </c>
      <c r="Q704" s="96"/>
      <c r="R704" s="96"/>
      <c r="S704" s="96"/>
      <c r="T704" s="96"/>
      <c r="U704" s="96"/>
      <c r="V704" s="96"/>
      <c r="W704" s="96"/>
      <c r="X704" s="96"/>
      <c r="Y704" s="96"/>
      <c r="Z704" s="96"/>
      <c r="AA704" s="96"/>
      <c r="AB704" s="96"/>
      <c r="AC704" s="96"/>
      <c r="AD704" s="96"/>
      <c r="AE704" s="96"/>
      <c r="AF704" s="96"/>
      <c r="AG704" s="96"/>
      <c r="AH704" s="96"/>
      <c r="AI704" s="96" t="s">
        <v>2</v>
      </c>
      <c r="AJ704" s="96"/>
      <c r="AK704" s="96"/>
      <c r="AL704" s="96"/>
      <c r="AM704" s="96"/>
      <c r="AN704" s="96"/>
      <c r="AO704" s="96" t="s">
        <v>1</v>
      </c>
      <c r="AP704" s="96" t="s">
        <v>1</v>
      </c>
      <c r="AQ704" s="96" t="s">
        <v>1</v>
      </c>
      <c r="AR704" s="96" t="s">
        <v>1</v>
      </c>
      <c r="AS704" s="96" t="s">
        <v>1</v>
      </c>
      <c r="AT704" s="96" t="s">
        <v>1</v>
      </c>
      <c r="AU704" s="96" t="s">
        <v>2</v>
      </c>
      <c r="AV704" s="96" t="s">
        <v>1</v>
      </c>
      <c r="AW704" s="96" t="s">
        <v>92</v>
      </c>
      <c r="AX704" s="98">
        <v>0</v>
      </c>
      <c r="AY704" s="98">
        <v>0</v>
      </c>
      <c r="AZ704" s="98">
        <v>0</v>
      </c>
      <c r="BA704" s="98">
        <v>0</v>
      </c>
      <c r="BB704" s="98">
        <v>0</v>
      </c>
      <c r="BC704" s="98">
        <v>10</v>
      </c>
      <c r="BD704" s="98">
        <v>0</v>
      </c>
      <c r="BE704" s="98">
        <v>0</v>
      </c>
      <c r="BF704" s="98">
        <v>0</v>
      </c>
      <c r="BG704" s="98">
        <v>0.25</v>
      </c>
      <c r="BH704" s="98">
        <v>0</v>
      </c>
      <c r="BI704" s="98" cm="1">
        <f t="array" ref="BI704">SUM(IF('HABILITADOS Y RECHAZADOS LOTE 1'!$AX704:$BH704&lt;&gt;"", 'HABILITADOS Y RECHAZADOS LOTE 1'!$AX704:$BH704, 0))</f>
        <v>10.25</v>
      </c>
      <c r="BJ704" s="98" t="s">
        <v>229</v>
      </c>
      <c r="BK704" s="98" t="s">
        <v>85</v>
      </c>
      <c r="BL704" s="63" t="s">
        <v>85</v>
      </c>
    </row>
    <row r="705" spans="1:64" s="52" customFormat="1" ht="27.6" hidden="1">
      <c r="A705" s="93">
        <v>1703</v>
      </c>
      <c r="B705" s="143" t="s">
        <v>3041</v>
      </c>
      <c r="C705" s="124" t="s">
        <v>3074</v>
      </c>
      <c r="D705" s="125" t="s">
        <v>75</v>
      </c>
      <c r="E705" s="126" t="s">
        <v>3075</v>
      </c>
      <c r="F705" s="127" t="s">
        <v>77</v>
      </c>
      <c r="G705" s="127" t="s">
        <v>78</v>
      </c>
      <c r="H705" s="128" t="s">
        <v>79</v>
      </c>
      <c r="I705" s="129" t="s">
        <v>204</v>
      </c>
      <c r="J705" s="64" t="s">
        <v>3075</v>
      </c>
      <c r="K705" s="129" t="s">
        <v>3076</v>
      </c>
      <c r="L705" s="64" t="s">
        <v>1</v>
      </c>
      <c r="M705" s="64" t="s">
        <v>2</v>
      </c>
      <c r="N705" s="130" t="s">
        <v>91</v>
      </c>
      <c r="O705" s="64" t="s">
        <v>85</v>
      </c>
      <c r="P705" s="129" t="str" cm="1">
        <f t="array" ref="P705">_xlfn.TEXTJOIN(", ", TRUE, IF('HABILITADOS Y RECHAZADOS LOTE 1'!$Q705:$AN705="SI", 'HABILITADOS Y RECHAZADOS LOTE 1'!$Q$2:$AN$2, ""))</f>
        <v>Sector defensa, Productos azucarados</v>
      </c>
      <c r="Q705" s="96" t="s">
        <v>1</v>
      </c>
      <c r="R705" s="96" t="s">
        <v>1</v>
      </c>
      <c r="S705" s="96" t="s">
        <v>1</v>
      </c>
      <c r="T705" s="96" t="s">
        <v>1</v>
      </c>
      <c r="U705" s="96" t="s">
        <v>1</v>
      </c>
      <c r="V705" s="96" t="s">
        <v>1</v>
      </c>
      <c r="W705" s="96" t="s">
        <v>1</v>
      </c>
      <c r="X705" s="96" t="s">
        <v>1</v>
      </c>
      <c r="Y705" s="96" t="s">
        <v>1</v>
      </c>
      <c r="Z705" s="96" t="s">
        <v>2</v>
      </c>
      <c r="AA705" s="96" t="s">
        <v>1</v>
      </c>
      <c r="AB705" s="96" t="s">
        <v>1</v>
      </c>
      <c r="AC705" s="96" t="s">
        <v>1</v>
      </c>
      <c r="AD705" s="96" t="s">
        <v>1</v>
      </c>
      <c r="AE705" s="96" t="s">
        <v>1</v>
      </c>
      <c r="AF705" s="96" t="s">
        <v>1</v>
      </c>
      <c r="AG705" s="96" t="s">
        <v>1</v>
      </c>
      <c r="AH705" s="96" t="s">
        <v>1</v>
      </c>
      <c r="AI705" s="96" t="s">
        <v>1</v>
      </c>
      <c r="AJ705" s="96" t="s">
        <v>1</v>
      </c>
      <c r="AK705" s="96" t="s">
        <v>1</v>
      </c>
      <c r="AL705" s="96" t="s">
        <v>2</v>
      </c>
      <c r="AM705" s="96" t="s">
        <v>1</v>
      </c>
      <c r="AN705" s="96" t="s">
        <v>1</v>
      </c>
      <c r="AO705" s="96" t="s">
        <v>1</v>
      </c>
      <c r="AP705" s="96" t="s">
        <v>1</v>
      </c>
      <c r="AQ705" s="96" t="s">
        <v>1</v>
      </c>
      <c r="AR705" s="96" t="s">
        <v>1</v>
      </c>
      <c r="AS705" s="96" t="s">
        <v>1</v>
      </c>
      <c r="AT705" s="96" t="s">
        <v>1</v>
      </c>
      <c r="AU705" s="96" t="s">
        <v>2</v>
      </c>
      <c r="AV705" s="96" t="s">
        <v>1</v>
      </c>
      <c r="AW705" s="96" t="s">
        <v>92</v>
      </c>
      <c r="AX705" s="98">
        <v>6</v>
      </c>
      <c r="AY705" s="98">
        <v>6</v>
      </c>
      <c r="AZ705" s="98">
        <v>0</v>
      </c>
      <c r="BA705" s="98">
        <v>0</v>
      </c>
      <c r="BB705" s="98">
        <v>0</v>
      </c>
      <c r="BC705" s="98">
        <v>10</v>
      </c>
      <c r="BD705" s="98">
        <v>0</v>
      </c>
      <c r="BE705" s="98">
        <v>0</v>
      </c>
      <c r="BF705" s="98">
        <v>0</v>
      </c>
      <c r="BG705" s="98">
        <v>0.25</v>
      </c>
      <c r="BH705" s="98">
        <v>0</v>
      </c>
      <c r="BI705" s="98" cm="1">
        <f t="array" ref="BI705">SUM(IF('HABILITADOS Y RECHAZADOS LOTE 1'!$AX705:$BH705&lt;&gt;"", 'HABILITADOS Y RECHAZADOS LOTE 1'!$AX705:$BH705, 0))</f>
        <v>22.25</v>
      </c>
      <c r="BJ705" s="98" t="s">
        <v>106</v>
      </c>
      <c r="BK705" s="98" t="s">
        <v>85</v>
      </c>
      <c r="BL705" s="63" t="s">
        <v>85</v>
      </c>
    </row>
    <row r="706" spans="1:64" s="52" customFormat="1" ht="27.6" hidden="1">
      <c r="A706" s="93">
        <v>1704</v>
      </c>
      <c r="B706" s="131" t="s">
        <v>3077</v>
      </c>
      <c r="C706" s="124" t="s">
        <v>3078</v>
      </c>
      <c r="D706" s="125" t="s">
        <v>89</v>
      </c>
      <c r="E706" s="130" t="s">
        <v>3079</v>
      </c>
      <c r="F706" s="127" t="s">
        <v>78</v>
      </c>
      <c r="G706" s="127" t="s">
        <v>78</v>
      </c>
      <c r="H706" s="128" t="s">
        <v>91</v>
      </c>
      <c r="I706" s="129"/>
      <c r="J706" s="64" t="s">
        <v>3079</v>
      </c>
      <c r="K706" s="129"/>
      <c r="L706" s="64"/>
      <c r="M706" s="64" t="s">
        <v>85</v>
      </c>
      <c r="N706" s="128" t="s">
        <v>91</v>
      </c>
      <c r="O706" s="64" t="s">
        <v>85</v>
      </c>
      <c r="P706" s="129" t="str" cm="1">
        <f t="array" ref="P706">_xlfn.TEXTJOIN(", ", TRUE, IF('HABILITADOS Y RECHAZADOS LOTE 1'!$Q706:$AN706="SI", 'HABILITADOS Y RECHAZADOS LOTE 1'!$Q$2:$AN$2, ""))</f>
        <v>Frutas frescas</v>
      </c>
      <c r="Q706" s="96"/>
      <c r="R706" s="96"/>
      <c r="S706" s="96"/>
      <c r="T706" s="96"/>
      <c r="U706" s="96"/>
      <c r="V706" s="96"/>
      <c r="W706" s="96"/>
      <c r="X706" s="96"/>
      <c r="Y706" s="96"/>
      <c r="Z706" s="96"/>
      <c r="AA706" s="96" t="s">
        <v>2</v>
      </c>
      <c r="AB706" s="96"/>
      <c r="AC706" s="96"/>
      <c r="AD706" s="96"/>
      <c r="AE706" s="96"/>
      <c r="AF706" s="96"/>
      <c r="AG706" s="96"/>
      <c r="AH706" s="96"/>
      <c r="AI706" s="96"/>
      <c r="AJ706" s="96"/>
      <c r="AK706" s="96"/>
      <c r="AL706" s="96"/>
      <c r="AM706" s="96"/>
      <c r="AN706" s="96"/>
      <c r="AO706" s="96" t="s">
        <v>1</v>
      </c>
      <c r="AP706" s="96" t="s">
        <v>1</v>
      </c>
      <c r="AQ706" s="96" t="s">
        <v>1</v>
      </c>
      <c r="AR706" s="96" t="s">
        <v>1</v>
      </c>
      <c r="AS706" s="96" t="s">
        <v>1</v>
      </c>
      <c r="AT706" s="96" t="s">
        <v>1</v>
      </c>
      <c r="AU706" s="96" t="s">
        <v>2</v>
      </c>
      <c r="AV706" s="96" t="s">
        <v>1</v>
      </c>
      <c r="AW706" s="96" t="s">
        <v>92</v>
      </c>
      <c r="AX706" s="98">
        <v>6</v>
      </c>
      <c r="AY706" s="98">
        <v>6</v>
      </c>
      <c r="AZ706" s="98">
        <v>0</v>
      </c>
      <c r="BA706" s="98">
        <v>6</v>
      </c>
      <c r="BB706" s="98">
        <v>0</v>
      </c>
      <c r="BC706" s="98">
        <v>10</v>
      </c>
      <c r="BD706" s="98">
        <v>0</v>
      </c>
      <c r="BE706" s="98">
        <v>0</v>
      </c>
      <c r="BF706" s="98">
        <v>0</v>
      </c>
      <c r="BG706" s="98">
        <v>0</v>
      </c>
      <c r="BH706" s="98">
        <v>10</v>
      </c>
      <c r="BI706" s="98" cm="1">
        <f t="array" ref="BI706">SUM(IF('HABILITADOS Y RECHAZADOS LOTE 1'!$AX706:$BH706&lt;&gt;"", 'HABILITADOS Y RECHAZADOS LOTE 1'!$AX706:$BH706, 0))</f>
        <v>38</v>
      </c>
      <c r="BJ706" s="98" t="s">
        <v>181</v>
      </c>
      <c r="BK706" s="98" t="s">
        <v>85</v>
      </c>
      <c r="BL706" s="63" t="s">
        <v>85</v>
      </c>
    </row>
    <row r="707" spans="1:64" s="52" customFormat="1" ht="69" hidden="1">
      <c r="A707" s="93">
        <v>1705</v>
      </c>
      <c r="B707" s="143" t="s">
        <v>3080</v>
      </c>
      <c r="C707" s="142" t="s">
        <v>3081</v>
      </c>
      <c r="D707" s="127" t="s">
        <v>89</v>
      </c>
      <c r="E707" s="144" t="s">
        <v>3082</v>
      </c>
      <c r="F707" s="127"/>
      <c r="G707" s="127"/>
      <c r="H707" s="144" t="s">
        <v>83</v>
      </c>
      <c r="I707" s="134" t="s">
        <v>1182</v>
      </c>
      <c r="J707" s="145" t="s">
        <v>3082</v>
      </c>
      <c r="K707" s="143"/>
      <c r="L707" s="64"/>
      <c r="M707" s="64" t="s">
        <v>85</v>
      </c>
      <c r="N707" s="144" t="s">
        <v>83</v>
      </c>
      <c r="O707" s="134" t="s">
        <v>1182</v>
      </c>
      <c r="P707" s="64" t="s">
        <v>85</v>
      </c>
      <c r="Q707" s="96" t="s">
        <v>1</v>
      </c>
      <c r="R707" s="96" t="s">
        <v>1</v>
      </c>
      <c r="S707" s="96" t="s">
        <v>1</v>
      </c>
      <c r="T707" s="96" t="s">
        <v>1</v>
      </c>
      <c r="U707" s="96" t="s">
        <v>1</v>
      </c>
      <c r="V707" s="96" t="s">
        <v>1</v>
      </c>
      <c r="W707" s="96" t="s">
        <v>1</v>
      </c>
      <c r="X707" s="96" t="s">
        <v>1</v>
      </c>
      <c r="Y707" s="96" t="s">
        <v>1</v>
      </c>
      <c r="Z707" s="96" t="s">
        <v>1</v>
      </c>
      <c r="AA707" s="96" t="s">
        <v>1</v>
      </c>
      <c r="AB707" s="96" t="s">
        <v>1</v>
      </c>
      <c r="AC707" s="96" t="s">
        <v>1</v>
      </c>
      <c r="AD707" s="96" t="s">
        <v>1</v>
      </c>
      <c r="AE707" s="96" t="s">
        <v>1</v>
      </c>
      <c r="AF707" s="96" t="s">
        <v>1</v>
      </c>
      <c r="AG707" s="96" t="s">
        <v>1</v>
      </c>
      <c r="AH707" s="96" t="s">
        <v>1</v>
      </c>
      <c r="AI707" s="96" t="s">
        <v>1</v>
      </c>
      <c r="AJ707" s="96" t="s">
        <v>1</v>
      </c>
      <c r="AK707" s="96" t="s">
        <v>1</v>
      </c>
      <c r="AL707" s="96" t="s">
        <v>1</v>
      </c>
      <c r="AM707" s="96" t="s">
        <v>1</v>
      </c>
      <c r="AN707" s="96" t="s">
        <v>1</v>
      </c>
      <c r="AO707" s="96"/>
      <c r="AP707" s="96"/>
      <c r="AQ707" s="96"/>
      <c r="AR707" s="96"/>
      <c r="AS707" s="96"/>
      <c r="AT707" s="96"/>
      <c r="AU707" s="96"/>
      <c r="AV707" s="96"/>
      <c r="AW707" s="96"/>
      <c r="AX707" s="98"/>
      <c r="AY707" s="98"/>
      <c r="AZ707" s="98"/>
      <c r="BA707" s="98"/>
      <c r="BB707" s="98"/>
      <c r="BC707" s="98"/>
      <c r="BD707" s="98"/>
      <c r="BE707" s="98"/>
      <c r="BF707" s="98"/>
      <c r="BG707" s="98"/>
      <c r="BH707" s="98"/>
      <c r="BI707" s="98" cm="1">
        <f t="array" ref="BI707">SUM(IF('HABILITADOS Y RECHAZADOS LOTE 1'!$AX707:$BH707&lt;&gt;"", 'HABILITADOS Y RECHAZADOS LOTE 1'!$AX707:$BH707, 0))</f>
        <v>0</v>
      </c>
      <c r="BJ707" s="98" t="s">
        <v>181</v>
      </c>
      <c r="BK707" s="98" t="s">
        <v>85</v>
      </c>
      <c r="BL707" s="63" t="s">
        <v>85</v>
      </c>
    </row>
    <row r="708" spans="1:64" ht="69" hidden="1">
      <c r="A708" s="105">
        <v>1706</v>
      </c>
      <c r="B708" s="123" t="s">
        <v>1214</v>
      </c>
      <c r="C708" s="124" t="s">
        <v>3083</v>
      </c>
      <c r="D708" s="132" t="s">
        <v>89</v>
      </c>
      <c r="E708" s="124" t="s">
        <v>3084</v>
      </c>
      <c r="F708" s="127"/>
      <c r="G708" s="127"/>
      <c r="H708" s="144" t="s">
        <v>83</v>
      </c>
      <c r="I708" s="134" t="s">
        <v>1182</v>
      </c>
      <c r="J708" s="125" t="s">
        <v>3084</v>
      </c>
      <c r="K708" s="123"/>
      <c r="L708" s="125"/>
      <c r="M708" s="125" t="s">
        <v>85</v>
      </c>
      <c r="N708" s="144" t="s">
        <v>83</v>
      </c>
      <c r="O708" s="134" t="s">
        <v>1182</v>
      </c>
      <c r="P708" s="125" t="s">
        <v>85</v>
      </c>
      <c r="Q708" s="94" t="s">
        <v>1</v>
      </c>
      <c r="R708" s="94" t="s">
        <v>1</v>
      </c>
      <c r="S708" s="94" t="s">
        <v>1</v>
      </c>
      <c r="T708" s="94" t="s">
        <v>1</v>
      </c>
      <c r="U708" s="94" t="s">
        <v>1</v>
      </c>
      <c r="V708" s="94" t="s">
        <v>1</v>
      </c>
      <c r="W708" s="94" t="s">
        <v>1</v>
      </c>
      <c r="X708" s="94" t="s">
        <v>1</v>
      </c>
      <c r="Y708" s="94" t="s">
        <v>1</v>
      </c>
      <c r="Z708" s="94" t="s">
        <v>1</v>
      </c>
      <c r="AA708" s="94" t="s">
        <v>1</v>
      </c>
      <c r="AB708" s="94" t="s">
        <v>1</v>
      </c>
      <c r="AC708" s="94" t="s">
        <v>1</v>
      </c>
      <c r="AD708" s="94" t="s">
        <v>1</v>
      </c>
      <c r="AE708" s="94" t="s">
        <v>1</v>
      </c>
      <c r="AF708" s="94" t="s">
        <v>1</v>
      </c>
      <c r="AG708" s="94" t="s">
        <v>1</v>
      </c>
      <c r="AH708" s="94" t="s">
        <v>1</v>
      </c>
      <c r="AI708" s="94" t="s">
        <v>1</v>
      </c>
      <c r="AJ708" s="94" t="s">
        <v>1</v>
      </c>
      <c r="AK708" s="94" t="s">
        <v>1</v>
      </c>
      <c r="AL708" s="94" t="s">
        <v>1</v>
      </c>
      <c r="AM708" s="94" t="s">
        <v>1</v>
      </c>
      <c r="AN708" s="94" t="s">
        <v>1</v>
      </c>
      <c r="AO708" s="94"/>
      <c r="AP708" s="94"/>
      <c r="AQ708" s="94"/>
      <c r="AR708" s="94"/>
      <c r="AS708" s="94"/>
      <c r="AT708" s="94"/>
      <c r="AU708" s="94"/>
      <c r="AV708" s="94"/>
      <c r="AW708" s="94" t="s">
        <v>650</v>
      </c>
      <c r="AX708" s="107"/>
      <c r="AY708" s="107"/>
      <c r="AZ708" s="107"/>
      <c r="BA708" s="107"/>
      <c r="BB708" s="107"/>
      <c r="BC708" s="107"/>
      <c r="BD708" s="107"/>
      <c r="BE708" s="107"/>
      <c r="BF708" s="107"/>
      <c r="BG708" s="107"/>
      <c r="BH708" s="107"/>
      <c r="BI708" s="107" cm="1">
        <f t="array" ref="BI708">SUM(IF('HABILITADOS Y RECHAZADOS LOTE 1'!$AX708:$BH708&lt;&gt;"", 'HABILITADOS Y RECHAZADOS LOTE 1'!$AX708:$BH708, 0))</f>
        <v>0</v>
      </c>
      <c r="BJ708" s="107" t="s">
        <v>784</v>
      </c>
      <c r="BK708" s="107" t="s">
        <v>85</v>
      </c>
      <c r="BL708" s="63" t="s">
        <v>85</v>
      </c>
    </row>
    <row r="709" spans="1:64" s="52" customFormat="1" ht="41.4" hidden="1">
      <c r="A709" s="108">
        <v>1707</v>
      </c>
      <c r="B709" s="139" t="s">
        <v>3085</v>
      </c>
      <c r="C709" s="142" t="s">
        <v>3086</v>
      </c>
      <c r="D709" s="133" t="s">
        <v>89</v>
      </c>
      <c r="E709" s="126" t="s">
        <v>3087</v>
      </c>
      <c r="F709" s="136" t="s">
        <v>1176</v>
      </c>
      <c r="G709" s="136" t="s">
        <v>1176</v>
      </c>
      <c r="H709" s="128" t="s">
        <v>91</v>
      </c>
      <c r="I709" s="134" t="s">
        <v>494</v>
      </c>
      <c r="J709" s="133" t="s">
        <v>3087</v>
      </c>
      <c r="K709" s="134" t="s">
        <v>494</v>
      </c>
      <c r="L709" s="64"/>
      <c r="M709" s="64" t="s">
        <v>85</v>
      </c>
      <c r="N709" s="128" t="s">
        <v>91</v>
      </c>
      <c r="O709" s="133" t="s">
        <v>85</v>
      </c>
      <c r="P709" s="129" t="str" cm="1">
        <f t="array" ref="P709">_xlfn.TEXTJOIN(", ", TRUE, IF('HABILITADOS Y RECHAZADOS LOTE 1'!$Q709:$AN709="SI", 'HABILITADOS Y RECHAZADOS LOTE 1'!$Q$2:$AN$2, ""))</f>
        <v>Sector defensa, Galletas, Productos de panificación, Lácteos no fermentados, Lácteos fermentados, Quesos</v>
      </c>
      <c r="Q709" s="96"/>
      <c r="R709" s="96"/>
      <c r="S709" s="96"/>
      <c r="T709" s="96"/>
      <c r="U709" s="96"/>
      <c r="V709" s="96"/>
      <c r="W709" s="96"/>
      <c r="X709" s="96"/>
      <c r="Y709" s="96"/>
      <c r="Z709" s="96" t="s">
        <v>2</v>
      </c>
      <c r="AA709" s="96"/>
      <c r="AB709" s="96"/>
      <c r="AC709" s="96"/>
      <c r="AD709" s="96" t="s">
        <v>2</v>
      </c>
      <c r="AE709" s="96" t="s">
        <v>2</v>
      </c>
      <c r="AF709" s="96"/>
      <c r="AG709" s="96" t="s">
        <v>2</v>
      </c>
      <c r="AH709" s="96" t="s">
        <v>2</v>
      </c>
      <c r="AI709" s="96" t="s">
        <v>2</v>
      </c>
      <c r="AJ709" s="96"/>
      <c r="AK709" s="96"/>
      <c r="AL709" s="96"/>
      <c r="AM709" s="96"/>
      <c r="AN709" s="96"/>
      <c r="AO709" s="96" t="s">
        <v>1</v>
      </c>
      <c r="AP709" s="96" t="s">
        <v>1</v>
      </c>
      <c r="AQ709" s="96" t="s">
        <v>1</v>
      </c>
      <c r="AR709" s="96" t="s">
        <v>1</v>
      </c>
      <c r="AS709" s="96" t="s">
        <v>1</v>
      </c>
      <c r="AT709" s="96" t="s">
        <v>1</v>
      </c>
      <c r="AU709" s="96" t="s">
        <v>2</v>
      </c>
      <c r="AV709" s="96" t="s">
        <v>1</v>
      </c>
      <c r="AW709" s="96" t="s">
        <v>92</v>
      </c>
      <c r="AX709" s="98">
        <v>0</v>
      </c>
      <c r="AY709" s="98">
        <v>6</v>
      </c>
      <c r="AZ709" s="98">
        <v>0</v>
      </c>
      <c r="BA709" s="98">
        <v>0</v>
      </c>
      <c r="BB709" s="98">
        <v>0</v>
      </c>
      <c r="BC709" s="98">
        <v>0</v>
      </c>
      <c r="BD709" s="98">
        <v>0</v>
      </c>
      <c r="BE709" s="98">
        <v>0</v>
      </c>
      <c r="BF709" s="98">
        <v>0</v>
      </c>
      <c r="BG709" s="98">
        <v>0</v>
      </c>
      <c r="BH709" s="98">
        <v>10</v>
      </c>
      <c r="BI709" s="98" cm="1">
        <f t="array" ref="BI709">SUM(IF('HABILITADOS Y RECHAZADOS LOTE 1'!$AX709:$BH709&lt;&gt;"", 'HABILITADOS Y RECHAZADOS LOTE 1'!$AX709:$BH709, 0))</f>
        <v>16</v>
      </c>
      <c r="BJ709" s="98" t="s">
        <v>181</v>
      </c>
      <c r="BK709" s="98" t="s">
        <v>85</v>
      </c>
      <c r="BL709" s="63" t="s">
        <v>85</v>
      </c>
    </row>
    <row r="710" spans="1:64" s="52" customFormat="1" ht="289.8" hidden="1">
      <c r="A710" s="93">
        <v>1708</v>
      </c>
      <c r="B710" s="143" t="s">
        <v>3088</v>
      </c>
      <c r="C710" s="124" t="s">
        <v>3089</v>
      </c>
      <c r="D710" s="125" t="s">
        <v>89</v>
      </c>
      <c r="E710" s="126" t="s">
        <v>3090</v>
      </c>
      <c r="F710" s="127" t="s">
        <v>77</v>
      </c>
      <c r="G710" s="127" t="s">
        <v>77</v>
      </c>
      <c r="H710" s="128" t="s">
        <v>79</v>
      </c>
      <c r="I710" s="129" t="s">
        <v>3091</v>
      </c>
      <c r="J710" s="64" t="s">
        <v>3092</v>
      </c>
      <c r="K710" s="129" t="s">
        <v>3093</v>
      </c>
      <c r="L710" s="64" t="s">
        <v>1</v>
      </c>
      <c r="M710" s="64" t="s">
        <v>1</v>
      </c>
      <c r="N710" s="130" t="s">
        <v>83</v>
      </c>
      <c r="O710" s="129" t="s">
        <v>3094</v>
      </c>
      <c r="P710" s="64" t="s">
        <v>85</v>
      </c>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c r="AV710" s="96"/>
      <c r="AW710" s="96"/>
      <c r="AX710" s="98"/>
      <c r="AY710" s="98"/>
      <c r="AZ710" s="98"/>
      <c r="BA710" s="98"/>
      <c r="BB710" s="98"/>
      <c r="BC710" s="98"/>
      <c r="BD710" s="98"/>
      <c r="BE710" s="98"/>
      <c r="BF710" s="98"/>
      <c r="BG710" s="98"/>
      <c r="BH710" s="98"/>
      <c r="BI710" s="98" cm="1">
        <f t="array" ref="BI710">SUM(IF('HABILITADOS Y RECHAZADOS LOTE 1'!$AX710:$BH710&lt;&gt;"", 'HABILITADOS Y RECHAZADOS LOTE 1'!$AX710:$BH710, 0))</f>
        <v>0</v>
      </c>
      <c r="BJ710" s="98" t="s">
        <v>195</v>
      </c>
      <c r="BK710" s="98" t="s">
        <v>85</v>
      </c>
      <c r="BL710" s="63" t="s">
        <v>85</v>
      </c>
    </row>
    <row r="711" spans="1:64" s="52" customFormat="1" ht="69" hidden="1">
      <c r="A711" s="93">
        <v>1709</v>
      </c>
      <c r="B711" s="139" t="s">
        <v>1195</v>
      </c>
      <c r="C711" s="142" t="s">
        <v>3095</v>
      </c>
      <c r="D711" s="127" t="s">
        <v>224</v>
      </c>
      <c r="E711" s="142" t="s">
        <v>3096</v>
      </c>
      <c r="F711" s="127"/>
      <c r="G711" s="127"/>
      <c r="H711" s="144" t="s">
        <v>83</v>
      </c>
      <c r="I711" s="134" t="s">
        <v>1182</v>
      </c>
      <c r="J711" s="133" t="s">
        <v>3096</v>
      </c>
      <c r="K711" s="143"/>
      <c r="L711" s="64"/>
      <c r="M711" s="64" t="s">
        <v>85</v>
      </c>
      <c r="N711" s="144" t="s">
        <v>83</v>
      </c>
      <c r="O711" s="134" t="s">
        <v>1182</v>
      </c>
      <c r="P711" s="64" t="s">
        <v>85</v>
      </c>
      <c r="Q711" s="96" t="s">
        <v>1</v>
      </c>
      <c r="R711" s="96" t="s">
        <v>1</v>
      </c>
      <c r="S711" s="96" t="s">
        <v>1</v>
      </c>
      <c r="T711" s="96" t="s">
        <v>1</v>
      </c>
      <c r="U711" s="96" t="s">
        <v>1</v>
      </c>
      <c r="V711" s="96" t="s">
        <v>1</v>
      </c>
      <c r="W711" s="96" t="s">
        <v>1</v>
      </c>
      <c r="X711" s="96" t="s">
        <v>1</v>
      </c>
      <c r="Y711" s="96" t="s">
        <v>1</v>
      </c>
      <c r="Z711" s="96" t="s">
        <v>1</v>
      </c>
      <c r="AA711" s="96" t="s">
        <v>1</v>
      </c>
      <c r="AB711" s="96" t="s">
        <v>1</v>
      </c>
      <c r="AC711" s="96" t="s">
        <v>1</v>
      </c>
      <c r="AD711" s="96" t="s">
        <v>1</v>
      </c>
      <c r="AE711" s="96" t="s">
        <v>1</v>
      </c>
      <c r="AF711" s="96" t="s">
        <v>1</v>
      </c>
      <c r="AG711" s="96" t="s">
        <v>1</v>
      </c>
      <c r="AH711" s="96" t="s">
        <v>1</v>
      </c>
      <c r="AI711" s="96" t="s">
        <v>1</v>
      </c>
      <c r="AJ711" s="96" t="s">
        <v>1</v>
      </c>
      <c r="AK711" s="96" t="s">
        <v>1</v>
      </c>
      <c r="AL711" s="96" t="s">
        <v>1</v>
      </c>
      <c r="AM711" s="96" t="s">
        <v>1</v>
      </c>
      <c r="AN711" s="96" t="s">
        <v>1</v>
      </c>
      <c r="AO711" s="96"/>
      <c r="AP711" s="96"/>
      <c r="AQ711" s="96"/>
      <c r="AR711" s="96"/>
      <c r="AS711" s="96"/>
      <c r="AT711" s="96"/>
      <c r="AU711" s="96"/>
      <c r="AV711" s="96"/>
      <c r="AW711" s="96" t="s">
        <v>650</v>
      </c>
      <c r="AX711" s="98"/>
      <c r="AY711" s="98"/>
      <c r="AZ711" s="98"/>
      <c r="BA711" s="98"/>
      <c r="BB711" s="98"/>
      <c r="BC711" s="98"/>
      <c r="BD711" s="98"/>
      <c r="BE711" s="98"/>
      <c r="BF711" s="98"/>
      <c r="BG711" s="98"/>
      <c r="BH711" s="98"/>
      <c r="BI711" s="98" cm="1">
        <f t="array" ref="BI711">SUM(IF('HABILITADOS Y RECHAZADOS LOTE 1'!$AX711:$BH711&lt;&gt;"", 'HABILITADOS Y RECHAZADOS LOTE 1'!$AX711:$BH711, 0))</f>
        <v>0</v>
      </c>
      <c r="BJ711" s="98" t="s">
        <v>784</v>
      </c>
      <c r="BK711" s="98" t="s">
        <v>85</v>
      </c>
      <c r="BL711" s="63" t="s">
        <v>85</v>
      </c>
    </row>
    <row r="712" spans="1:64" s="52" customFormat="1" ht="276" hidden="1">
      <c r="A712" s="108">
        <v>1710</v>
      </c>
      <c r="B712" s="139" t="s">
        <v>3097</v>
      </c>
      <c r="C712" s="142" t="s">
        <v>3098</v>
      </c>
      <c r="D712" s="133" t="s">
        <v>89</v>
      </c>
      <c r="E712" s="126" t="s">
        <v>3099</v>
      </c>
      <c r="F712" s="136" t="s">
        <v>77</v>
      </c>
      <c r="G712" s="136" t="s">
        <v>77</v>
      </c>
      <c r="H712" s="128" t="s">
        <v>79</v>
      </c>
      <c r="I712" s="134" t="s">
        <v>1816</v>
      </c>
      <c r="J712" s="133" t="s">
        <v>3099</v>
      </c>
      <c r="K712" s="134" t="s">
        <v>3100</v>
      </c>
      <c r="L712" s="64" t="s">
        <v>1</v>
      </c>
      <c r="M712" s="64" t="s">
        <v>1</v>
      </c>
      <c r="N712" s="130" t="s">
        <v>83</v>
      </c>
      <c r="O712" s="129" t="s">
        <v>1619</v>
      </c>
      <c r="P712" s="129" t="str" cm="1">
        <f t="array" ref="P712">_xlfn.TEXTJOIN(", ", TRUE, IF('HABILITADOS Y RECHAZADOS LOTE 1'!$Q712:$AN712="SI", "'"&amp;'HABILITADOS Y RECHAZADOS LOTE 1'!$Q$2:$AN$2&amp;"'", ""))</f>
        <v/>
      </c>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c r="AV712" s="96"/>
      <c r="AW712" s="96"/>
      <c r="AX712" s="98"/>
      <c r="AY712" s="98"/>
      <c r="AZ712" s="98"/>
      <c r="BA712" s="98"/>
      <c r="BB712" s="98"/>
      <c r="BC712" s="98"/>
      <c r="BD712" s="98"/>
      <c r="BE712" s="98"/>
      <c r="BF712" s="98"/>
      <c r="BG712" s="98"/>
      <c r="BH712" s="98"/>
      <c r="BI712" s="98" cm="1">
        <f t="array" ref="BI712">SUM(IF('HABILITADOS Y RECHAZADOS LOTE 1'!$AX712:$BH712&lt;&gt;"", 'HABILITADOS Y RECHAZADOS LOTE 1'!$AX712:$BH712, 0))</f>
        <v>0</v>
      </c>
      <c r="BJ712" s="98" t="s">
        <v>181</v>
      </c>
      <c r="BK712" s="98" t="s">
        <v>85</v>
      </c>
      <c r="BL712" s="63" t="s">
        <v>85</v>
      </c>
    </row>
    <row r="713" spans="1:64" ht="69" hidden="1">
      <c r="A713" s="105">
        <v>1711</v>
      </c>
      <c r="B713" s="123" t="s">
        <v>1214</v>
      </c>
      <c r="C713" s="124" t="s">
        <v>3101</v>
      </c>
      <c r="D713" s="132" t="s">
        <v>89</v>
      </c>
      <c r="E713" s="124" t="s">
        <v>3102</v>
      </c>
      <c r="F713" s="127"/>
      <c r="G713" s="127"/>
      <c r="H713" s="144" t="s">
        <v>83</v>
      </c>
      <c r="I713" s="134" t="s">
        <v>1182</v>
      </c>
      <c r="J713" s="125" t="s">
        <v>3102</v>
      </c>
      <c r="K713" s="123"/>
      <c r="L713" s="125"/>
      <c r="M713" s="125" t="s">
        <v>85</v>
      </c>
      <c r="N713" s="144" t="s">
        <v>83</v>
      </c>
      <c r="O713" s="134" t="s">
        <v>1182</v>
      </c>
      <c r="P713" s="125" t="s">
        <v>85</v>
      </c>
      <c r="Q713" s="94" t="s">
        <v>1</v>
      </c>
      <c r="R713" s="94" t="s">
        <v>1</v>
      </c>
      <c r="S713" s="94" t="s">
        <v>1</v>
      </c>
      <c r="T713" s="94" t="s">
        <v>1</v>
      </c>
      <c r="U713" s="94" t="s">
        <v>1</v>
      </c>
      <c r="V713" s="94" t="s">
        <v>1</v>
      </c>
      <c r="W713" s="94" t="s">
        <v>1</v>
      </c>
      <c r="X713" s="94" t="s">
        <v>1</v>
      </c>
      <c r="Y713" s="94" t="s">
        <v>1</v>
      </c>
      <c r="Z713" s="94" t="s">
        <v>1</v>
      </c>
      <c r="AA713" s="94" t="s">
        <v>1</v>
      </c>
      <c r="AB713" s="94" t="s">
        <v>1</v>
      </c>
      <c r="AC713" s="94" t="s">
        <v>1</v>
      </c>
      <c r="AD713" s="94" t="s">
        <v>1</v>
      </c>
      <c r="AE713" s="94" t="s">
        <v>1</v>
      </c>
      <c r="AF713" s="94" t="s">
        <v>1</v>
      </c>
      <c r="AG713" s="94" t="s">
        <v>1</v>
      </c>
      <c r="AH713" s="94" t="s">
        <v>1</v>
      </c>
      <c r="AI713" s="94" t="s">
        <v>1</v>
      </c>
      <c r="AJ713" s="94" t="s">
        <v>1</v>
      </c>
      <c r="AK713" s="94" t="s">
        <v>1</v>
      </c>
      <c r="AL713" s="94" t="s">
        <v>1</v>
      </c>
      <c r="AM713" s="94" t="s">
        <v>1</v>
      </c>
      <c r="AN713" s="94" t="s">
        <v>1</v>
      </c>
      <c r="AO713" s="94"/>
      <c r="AP713" s="94"/>
      <c r="AQ713" s="94"/>
      <c r="AR713" s="94"/>
      <c r="AS713" s="94"/>
      <c r="AT713" s="94"/>
      <c r="AU713" s="94"/>
      <c r="AV713" s="94"/>
      <c r="AW713" s="94" t="s">
        <v>650</v>
      </c>
      <c r="AX713" s="107"/>
      <c r="AY713" s="107"/>
      <c r="AZ713" s="107"/>
      <c r="BA713" s="107"/>
      <c r="BB713" s="107"/>
      <c r="BC713" s="107"/>
      <c r="BD713" s="107"/>
      <c r="BE713" s="107"/>
      <c r="BF713" s="107"/>
      <c r="BG713" s="107"/>
      <c r="BH713" s="107"/>
      <c r="BI713" s="107" cm="1">
        <f t="array" ref="BI713">SUM(IF('HABILITADOS Y RECHAZADOS LOTE 1'!$AX713:$BH713&lt;&gt;"", 'HABILITADOS Y RECHAZADOS LOTE 1'!$AX713:$BH713, 0))</f>
        <v>0</v>
      </c>
      <c r="BJ713" s="107" t="s">
        <v>784</v>
      </c>
      <c r="BK713" s="107" t="s">
        <v>85</v>
      </c>
      <c r="BL713" s="63" t="s">
        <v>85</v>
      </c>
    </row>
    <row r="714" spans="1:64" s="52" customFormat="1" ht="151.80000000000001" hidden="1">
      <c r="A714" s="93">
        <v>1712</v>
      </c>
      <c r="B714" s="143" t="s">
        <v>1374</v>
      </c>
      <c r="C714" s="124" t="s">
        <v>3103</v>
      </c>
      <c r="D714" s="125" t="s">
        <v>224</v>
      </c>
      <c r="E714" s="126" t="s">
        <v>3104</v>
      </c>
      <c r="F714" s="127" t="s">
        <v>78</v>
      </c>
      <c r="G714" s="127" t="s">
        <v>77</v>
      </c>
      <c r="H714" s="128" t="s">
        <v>79</v>
      </c>
      <c r="I714" s="129" t="s">
        <v>3105</v>
      </c>
      <c r="J714" s="64" t="s">
        <v>3104</v>
      </c>
      <c r="K714" s="129" t="s">
        <v>3106</v>
      </c>
      <c r="L714" s="64" t="s">
        <v>2</v>
      </c>
      <c r="M714" s="64" t="s">
        <v>2</v>
      </c>
      <c r="N714" s="130" t="s">
        <v>91</v>
      </c>
      <c r="O714" s="64" t="s">
        <v>85</v>
      </c>
      <c r="P714" s="129" t="str" cm="1">
        <f t="array" ref="P714">_xlfn.TEXTJOIN(", ", TRUE, IF('HABILITADOS Y RECHAZADOS LOTE 1'!$Q714:$AN714="SI", 'HABILITADOS Y RECHAZADOS LOTE 1'!$Q$2:$AN$2,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Q714" s="96" t="s">
        <v>2</v>
      </c>
      <c r="R714" s="96" t="s">
        <v>2</v>
      </c>
      <c r="S714" s="96" t="s">
        <v>2</v>
      </c>
      <c r="T714" s="96" t="s">
        <v>2</v>
      </c>
      <c r="U714" s="96" t="s">
        <v>2</v>
      </c>
      <c r="V714" s="96" t="s">
        <v>2</v>
      </c>
      <c r="W714" s="96" t="s">
        <v>2</v>
      </c>
      <c r="X714" s="96" t="s">
        <v>2</v>
      </c>
      <c r="Y714" s="96" t="s">
        <v>2</v>
      </c>
      <c r="Z714" s="96" t="s">
        <v>2</v>
      </c>
      <c r="AA714" s="96" t="s">
        <v>2</v>
      </c>
      <c r="AB714" s="96" t="s">
        <v>2</v>
      </c>
      <c r="AC714" s="96" t="s">
        <v>2</v>
      </c>
      <c r="AD714" s="96" t="s">
        <v>2</v>
      </c>
      <c r="AE714" s="96" t="s">
        <v>2</v>
      </c>
      <c r="AF714" s="96" t="s">
        <v>2</v>
      </c>
      <c r="AG714" s="96" t="s">
        <v>2</v>
      </c>
      <c r="AH714" s="96" t="s">
        <v>2</v>
      </c>
      <c r="AI714" s="96" t="s">
        <v>2</v>
      </c>
      <c r="AJ714" s="96" t="s">
        <v>2</v>
      </c>
      <c r="AK714" s="96" t="s">
        <v>2</v>
      </c>
      <c r="AL714" s="96" t="s">
        <v>2</v>
      </c>
      <c r="AM714" s="96" t="s">
        <v>2</v>
      </c>
      <c r="AN714" s="96" t="s">
        <v>2</v>
      </c>
      <c r="AO714" s="96" t="s">
        <v>1</v>
      </c>
      <c r="AP714" s="96" t="s">
        <v>1</v>
      </c>
      <c r="AQ714" s="96" t="s">
        <v>1</v>
      </c>
      <c r="AR714" s="96" t="s">
        <v>1</v>
      </c>
      <c r="AS714" s="96" t="s">
        <v>1</v>
      </c>
      <c r="AT714" s="96" t="s">
        <v>1</v>
      </c>
      <c r="AU714" s="96" t="s">
        <v>2</v>
      </c>
      <c r="AV714" s="96" t="s">
        <v>1</v>
      </c>
      <c r="AW714" s="96" t="s">
        <v>92</v>
      </c>
      <c r="AX714" s="98">
        <v>0</v>
      </c>
      <c r="AY714" s="98">
        <v>0</v>
      </c>
      <c r="AZ714" s="98">
        <v>0</v>
      </c>
      <c r="BA714" s="98">
        <v>0</v>
      </c>
      <c r="BB714" s="98">
        <v>0</v>
      </c>
      <c r="BC714" s="98">
        <v>0</v>
      </c>
      <c r="BD714" s="98">
        <v>0</v>
      </c>
      <c r="BE714" s="98">
        <v>0</v>
      </c>
      <c r="BF714" s="98">
        <v>0</v>
      </c>
      <c r="BG714" s="98">
        <v>0.25</v>
      </c>
      <c r="BH714" s="98">
        <v>10</v>
      </c>
      <c r="BI714" s="98" cm="1">
        <f t="array" ref="BI714">SUM(IF('HABILITADOS Y RECHAZADOS LOTE 1'!$AX714:$BH714&lt;&gt;"", 'HABILITADOS Y RECHAZADOS LOTE 1'!$AX714:$BH714, 0))</f>
        <v>10.25</v>
      </c>
      <c r="BJ714" s="98" t="s">
        <v>3107</v>
      </c>
      <c r="BK714" s="98" t="s">
        <v>85</v>
      </c>
      <c r="BL714" s="63" t="s">
        <v>85</v>
      </c>
    </row>
    <row r="715" spans="1:64" s="52" customFormat="1" ht="96.6" hidden="1">
      <c r="A715" s="108">
        <v>1713</v>
      </c>
      <c r="B715" s="139" t="s">
        <v>3108</v>
      </c>
      <c r="C715" s="142" t="s">
        <v>3109</v>
      </c>
      <c r="D715" s="136" t="s">
        <v>224</v>
      </c>
      <c r="E715" s="126" t="s">
        <v>3110</v>
      </c>
      <c r="F715" s="136" t="s">
        <v>77</v>
      </c>
      <c r="G715" s="136" t="s">
        <v>1176</v>
      </c>
      <c r="H715" s="128" t="s">
        <v>79</v>
      </c>
      <c r="I715" s="139" t="s">
        <v>3111</v>
      </c>
      <c r="J715" s="136" t="s">
        <v>3110</v>
      </c>
      <c r="K715" s="134" t="s">
        <v>3112</v>
      </c>
      <c r="L715" s="64" t="s">
        <v>1</v>
      </c>
      <c r="M715" s="64" t="s">
        <v>2</v>
      </c>
      <c r="N715" s="130" t="s">
        <v>91</v>
      </c>
      <c r="O715" s="64" t="s">
        <v>85</v>
      </c>
      <c r="P715" s="129" t="str" cm="1">
        <f t="array" ref="P715">_xlfn.TEXTJOIN(", ", TRUE, IF('HABILITADOS Y RECHAZADOS LOTE 1'!$Q715:$AN715="SI", 'HABILITADOS Y RECHAZADOS LOTE 1'!$Q$2:$AN$2, ""))</f>
        <v>Huevos, Verduras, hortalizas y derivados</v>
      </c>
      <c r="Q715" s="96" t="s">
        <v>1</v>
      </c>
      <c r="R715" s="96" t="s">
        <v>1</v>
      </c>
      <c r="S715" s="96" t="s">
        <v>1</v>
      </c>
      <c r="T715" s="96" t="s">
        <v>2</v>
      </c>
      <c r="U715" s="96" t="s">
        <v>1</v>
      </c>
      <c r="V715" s="96" t="s">
        <v>1</v>
      </c>
      <c r="W715" s="96" t="s">
        <v>1</v>
      </c>
      <c r="X715" s="96" t="s">
        <v>1</v>
      </c>
      <c r="Y715" s="96" t="s">
        <v>1</v>
      </c>
      <c r="Z715" s="96" t="s">
        <v>1</v>
      </c>
      <c r="AA715" s="96" t="s">
        <v>1</v>
      </c>
      <c r="AB715" s="96" t="s">
        <v>1</v>
      </c>
      <c r="AC715" s="96" t="s">
        <v>1</v>
      </c>
      <c r="AD715" s="96" t="s">
        <v>1</v>
      </c>
      <c r="AE715" s="96" t="s">
        <v>1</v>
      </c>
      <c r="AF715" s="96" t="s">
        <v>1</v>
      </c>
      <c r="AG715" s="96" t="s">
        <v>1</v>
      </c>
      <c r="AH715" s="96" t="s">
        <v>1</v>
      </c>
      <c r="AI715" s="96" t="s">
        <v>1</v>
      </c>
      <c r="AJ715" s="96" t="s">
        <v>1</v>
      </c>
      <c r="AK715" s="96" t="s">
        <v>1</v>
      </c>
      <c r="AL715" s="96" t="s">
        <v>1</v>
      </c>
      <c r="AM715" s="96" t="s">
        <v>2</v>
      </c>
      <c r="AN715" s="96" t="s">
        <v>1</v>
      </c>
      <c r="AO715" s="96" t="s">
        <v>2</v>
      </c>
      <c r="AP715" s="96" t="s">
        <v>1</v>
      </c>
      <c r="AQ715" s="96" t="s">
        <v>1</v>
      </c>
      <c r="AR715" s="96" t="s">
        <v>1</v>
      </c>
      <c r="AS715" s="96" t="s">
        <v>1</v>
      </c>
      <c r="AT715" s="96" t="s">
        <v>2</v>
      </c>
      <c r="AU715" s="96" t="s">
        <v>1</v>
      </c>
      <c r="AV715" s="96" t="s">
        <v>1</v>
      </c>
      <c r="AW715" s="96" t="s">
        <v>92</v>
      </c>
      <c r="AX715" s="98">
        <v>0</v>
      </c>
      <c r="AY715" s="98">
        <v>6</v>
      </c>
      <c r="AZ715" s="98">
        <v>0</v>
      </c>
      <c r="BA715" s="98">
        <v>0</v>
      </c>
      <c r="BB715" s="98">
        <v>0</v>
      </c>
      <c r="BC715" s="98">
        <v>0</v>
      </c>
      <c r="BD715" s="98">
        <v>0</v>
      </c>
      <c r="BE715" s="98">
        <v>0</v>
      </c>
      <c r="BF715" s="98">
        <v>0</v>
      </c>
      <c r="BG715" s="98">
        <v>0</v>
      </c>
      <c r="BH715" s="98">
        <v>10</v>
      </c>
      <c r="BI715" s="98" cm="1">
        <f t="array" ref="BI715">SUM(IF('HABILITADOS Y RECHAZADOS LOTE 1'!$AX715:$BH715&lt;&gt;"", 'HABILITADOS Y RECHAZADOS LOTE 1'!$AX715:$BH715, 0))</f>
        <v>16</v>
      </c>
      <c r="BJ715" s="98" t="s">
        <v>3113</v>
      </c>
      <c r="BK715" s="98" t="s">
        <v>85</v>
      </c>
      <c r="BL715" s="63" t="s">
        <v>85</v>
      </c>
    </row>
    <row r="716" spans="1:64" s="52" customFormat="1" ht="151.80000000000001" hidden="1">
      <c r="A716" s="108">
        <v>1714</v>
      </c>
      <c r="B716" s="139" t="s">
        <v>2294</v>
      </c>
      <c r="C716" s="142" t="s">
        <v>3114</v>
      </c>
      <c r="D716" s="133" t="s">
        <v>224</v>
      </c>
      <c r="E716" s="126" t="s">
        <v>3115</v>
      </c>
      <c r="F716" s="136" t="s">
        <v>1176</v>
      </c>
      <c r="G716" s="136" t="s">
        <v>1176</v>
      </c>
      <c r="H716" s="128" t="s">
        <v>91</v>
      </c>
      <c r="I716" s="134" t="s">
        <v>494</v>
      </c>
      <c r="J716" s="133" t="s">
        <v>3115</v>
      </c>
      <c r="K716" s="134" t="s">
        <v>494</v>
      </c>
      <c r="L716" s="64"/>
      <c r="M716" s="64" t="s">
        <v>85</v>
      </c>
      <c r="N716" s="128" t="s">
        <v>91</v>
      </c>
      <c r="O716" s="64" t="s">
        <v>85</v>
      </c>
      <c r="P716" s="129" t="str" cm="1">
        <f t="array" ref="P716">_xlfn.TEXTJOIN(", ", TRUE, IF('HABILITADOS Y RECHAZADOS LOTE 1'!$Q716:$AN716="SI",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716" s="96"/>
      <c r="R716" s="96" t="s">
        <v>2</v>
      </c>
      <c r="S716" s="96" t="s">
        <v>2</v>
      </c>
      <c r="T716" s="96" t="s">
        <v>2</v>
      </c>
      <c r="U716" s="96" t="s">
        <v>2</v>
      </c>
      <c r="V716" s="96" t="s">
        <v>2</v>
      </c>
      <c r="W716" s="96" t="s">
        <v>2</v>
      </c>
      <c r="X716" s="96" t="s">
        <v>2</v>
      </c>
      <c r="Y716" s="96" t="s">
        <v>2</v>
      </c>
      <c r="Z716" s="96" t="s">
        <v>2</v>
      </c>
      <c r="AA716" s="96" t="s">
        <v>2</v>
      </c>
      <c r="AB716" s="96" t="s">
        <v>2</v>
      </c>
      <c r="AC716" s="96"/>
      <c r="AD716" s="96" t="s">
        <v>2</v>
      </c>
      <c r="AE716" s="96" t="s">
        <v>2</v>
      </c>
      <c r="AF716" s="96" t="s">
        <v>2</v>
      </c>
      <c r="AG716" s="96" t="s">
        <v>2</v>
      </c>
      <c r="AH716" s="96" t="s">
        <v>2</v>
      </c>
      <c r="AI716" s="96" t="s">
        <v>2</v>
      </c>
      <c r="AJ716" s="96" t="s">
        <v>2</v>
      </c>
      <c r="AK716" s="96" t="s">
        <v>2</v>
      </c>
      <c r="AL716" s="96" t="s">
        <v>2</v>
      </c>
      <c r="AM716" s="96" t="s">
        <v>2</v>
      </c>
      <c r="AN716" s="96" t="s">
        <v>2</v>
      </c>
      <c r="AO716" s="96" t="s">
        <v>1</v>
      </c>
      <c r="AP716" s="96" t="s">
        <v>1</v>
      </c>
      <c r="AQ716" s="96" t="s">
        <v>1</v>
      </c>
      <c r="AR716" s="96" t="s">
        <v>1</v>
      </c>
      <c r="AS716" s="96" t="s">
        <v>1</v>
      </c>
      <c r="AT716" s="96" t="s">
        <v>1</v>
      </c>
      <c r="AU716" s="96" t="s">
        <v>1</v>
      </c>
      <c r="AV716" s="96" t="s">
        <v>1</v>
      </c>
      <c r="AW716" s="96" t="s">
        <v>92</v>
      </c>
      <c r="AX716" s="98">
        <v>0</v>
      </c>
      <c r="AY716" s="98">
        <v>6</v>
      </c>
      <c r="AZ716" s="98">
        <v>0</v>
      </c>
      <c r="BA716" s="98">
        <v>0</v>
      </c>
      <c r="BB716" s="98">
        <v>0</v>
      </c>
      <c r="BC716" s="98">
        <v>10</v>
      </c>
      <c r="BD716" s="98">
        <v>0</v>
      </c>
      <c r="BE716" s="98">
        <v>0</v>
      </c>
      <c r="BF716" s="98">
        <v>0</v>
      </c>
      <c r="BG716" s="98">
        <v>0.25</v>
      </c>
      <c r="BH716" s="98">
        <v>0</v>
      </c>
      <c r="BI716" s="98" cm="1">
        <f t="array" ref="BI716">SUM(IF('HABILITADOS Y RECHAZADOS LOTE 1'!$AX716:$BH716&lt;&gt;"", 'HABILITADOS Y RECHAZADOS LOTE 1'!$AX716:$BH716, 0))</f>
        <v>16.25</v>
      </c>
      <c r="BJ716" s="98" t="s">
        <v>112</v>
      </c>
      <c r="BK716" s="98" t="s">
        <v>85</v>
      </c>
      <c r="BL716" s="63" t="s">
        <v>85</v>
      </c>
    </row>
    <row r="717" spans="1:64" s="52" customFormat="1" ht="151.80000000000001" hidden="1">
      <c r="A717" s="93">
        <v>1715</v>
      </c>
      <c r="B717" s="131" t="s">
        <v>2290</v>
      </c>
      <c r="C717" s="124" t="s">
        <v>3116</v>
      </c>
      <c r="D717" s="125" t="s">
        <v>224</v>
      </c>
      <c r="E717" s="126" t="s">
        <v>3117</v>
      </c>
      <c r="F717" s="127" t="s">
        <v>78</v>
      </c>
      <c r="G717" s="127" t="s">
        <v>78</v>
      </c>
      <c r="H717" s="128" t="s">
        <v>91</v>
      </c>
      <c r="I717" s="129"/>
      <c r="J717" s="64" t="s">
        <v>3117</v>
      </c>
      <c r="K717" s="129"/>
      <c r="L717" s="64"/>
      <c r="M717" s="64" t="s">
        <v>85</v>
      </c>
      <c r="N717" s="128" t="s">
        <v>91</v>
      </c>
      <c r="O717" s="64" t="s">
        <v>85</v>
      </c>
      <c r="P717" s="129" t="str" cm="1">
        <f t="array" ref="P717">_xlfn.TEXTJOIN(", ", TRUE, IF('HABILITADOS Y RECHAZADOS LOTE 1'!$Q717:$AN717="SI", 'HABILITADOS Y RECHAZADOS LOTE 1'!$Q$2:$AN$2,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717" s="96"/>
      <c r="R717" s="96" t="s">
        <v>2</v>
      </c>
      <c r="S717" s="96" t="s">
        <v>2</v>
      </c>
      <c r="T717" s="96" t="s">
        <v>2</v>
      </c>
      <c r="U717" s="96" t="s">
        <v>2</v>
      </c>
      <c r="V717" s="96" t="s">
        <v>2</v>
      </c>
      <c r="W717" s="96" t="s">
        <v>2</v>
      </c>
      <c r="X717" s="96" t="s">
        <v>2</v>
      </c>
      <c r="Y717" s="96" t="s">
        <v>2</v>
      </c>
      <c r="Z717" s="96" t="s">
        <v>2</v>
      </c>
      <c r="AA717" s="96" t="s">
        <v>2</v>
      </c>
      <c r="AB717" s="96" t="s">
        <v>2</v>
      </c>
      <c r="AC717" s="96"/>
      <c r="AD717" s="96" t="s">
        <v>2</v>
      </c>
      <c r="AE717" s="96" t="s">
        <v>2</v>
      </c>
      <c r="AF717" s="96" t="s">
        <v>2</v>
      </c>
      <c r="AG717" s="96" t="s">
        <v>2</v>
      </c>
      <c r="AH717" s="96" t="s">
        <v>2</v>
      </c>
      <c r="AI717" s="96" t="s">
        <v>2</v>
      </c>
      <c r="AJ717" s="96" t="s">
        <v>2</v>
      </c>
      <c r="AK717" s="96" t="s">
        <v>2</v>
      </c>
      <c r="AL717" s="96" t="s">
        <v>2</v>
      </c>
      <c r="AM717" s="96" t="s">
        <v>2</v>
      </c>
      <c r="AN717" s="96" t="s">
        <v>2</v>
      </c>
      <c r="AO717" s="96" t="s">
        <v>2</v>
      </c>
      <c r="AP717" s="96" t="s">
        <v>1</v>
      </c>
      <c r="AQ717" s="96" t="s">
        <v>1</v>
      </c>
      <c r="AR717" s="96" t="s">
        <v>2</v>
      </c>
      <c r="AS717" s="96" t="s">
        <v>1</v>
      </c>
      <c r="AT717" s="96" t="s">
        <v>1</v>
      </c>
      <c r="AU717" s="96" t="s">
        <v>1</v>
      </c>
      <c r="AV717" s="96" t="s">
        <v>1</v>
      </c>
      <c r="AW717" s="96" t="s">
        <v>92</v>
      </c>
      <c r="AX717" s="98">
        <v>0</v>
      </c>
      <c r="AY717" s="98">
        <v>6</v>
      </c>
      <c r="AZ717" s="98">
        <v>0</v>
      </c>
      <c r="BA717" s="98">
        <v>0</v>
      </c>
      <c r="BB717" s="98">
        <v>0</v>
      </c>
      <c r="BC717" s="98">
        <v>0</v>
      </c>
      <c r="BD717" s="98">
        <v>0</v>
      </c>
      <c r="BE717" s="98">
        <v>0</v>
      </c>
      <c r="BF717" s="98">
        <v>0</v>
      </c>
      <c r="BG717" s="98">
        <v>0</v>
      </c>
      <c r="BH717" s="98">
        <v>10</v>
      </c>
      <c r="BI717" s="98" cm="1">
        <f t="array" ref="BI717">SUM(IF('HABILITADOS Y RECHAZADOS LOTE 1'!$AX717:$BH717&lt;&gt;"", 'HABILITADOS Y RECHAZADOS LOTE 1'!$AX717:$BH717, 0))</f>
        <v>16</v>
      </c>
      <c r="BJ717" s="100" t="s">
        <v>3118</v>
      </c>
      <c r="BK717" s="98" t="s">
        <v>85</v>
      </c>
      <c r="BL717" s="63" t="s">
        <v>85</v>
      </c>
    </row>
    <row r="718" spans="1:64" ht="69" hidden="1">
      <c r="A718" s="105">
        <v>1716</v>
      </c>
      <c r="B718" s="123" t="s">
        <v>1214</v>
      </c>
      <c r="C718" s="124" t="s">
        <v>3119</v>
      </c>
      <c r="D718" s="132" t="s">
        <v>75</v>
      </c>
      <c r="E718" s="124" t="s">
        <v>3120</v>
      </c>
      <c r="F718" s="127"/>
      <c r="G718" s="127"/>
      <c r="H718" s="144" t="s">
        <v>83</v>
      </c>
      <c r="I718" s="134" t="s">
        <v>1182</v>
      </c>
      <c r="J718" s="125" t="s">
        <v>3120</v>
      </c>
      <c r="K718" s="123"/>
      <c r="L718" s="125"/>
      <c r="M718" s="125" t="s">
        <v>85</v>
      </c>
      <c r="N718" s="144" t="s">
        <v>83</v>
      </c>
      <c r="O718" s="134" t="s">
        <v>1182</v>
      </c>
      <c r="P718" s="125" t="s">
        <v>85</v>
      </c>
      <c r="Q718" s="94" t="s">
        <v>1</v>
      </c>
      <c r="R718" s="94" t="s">
        <v>1</v>
      </c>
      <c r="S718" s="94" t="s">
        <v>1</v>
      </c>
      <c r="T718" s="94" t="s">
        <v>1</v>
      </c>
      <c r="U718" s="94" t="s">
        <v>1</v>
      </c>
      <c r="V718" s="94" t="s">
        <v>1</v>
      </c>
      <c r="W718" s="94" t="s">
        <v>1</v>
      </c>
      <c r="X718" s="94" t="s">
        <v>1</v>
      </c>
      <c r="Y718" s="94" t="s">
        <v>1</v>
      </c>
      <c r="Z718" s="94" t="s">
        <v>1</v>
      </c>
      <c r="AA718" s="94" t="s">
        <v>1</v>
      </c>
      <c r="AB718" s="94" t="s">
        <v>1</v>
      </c>
      <c r="AC718" s="94" t="s">
        <v>1</v>
      </c>
      <c r="AD718" s="94" t="s">
        <v>1</v>
      </c>
      <c r="AE718" s="94" t="s">
        <v>1</v>
      </c>
      <c r="AF718" s="94" t="s">
        <v>1</v>
      </c>
      <c r="AG718" s="94" t="s">
        <v>1</v>
      </c>
      <c r="AH718" s="94" t="s">
        <v>1</v>
      </c>
      <c r="AI718" s="94" t="s">
        <v>1</v>
      </c>
      <c r="AJ718" s="94" t="s">
        <v>1</v>
      </c>
      <c r="AK718" s="94" t="s">
        <v>1</v>
      </c>
      <c r="AL718" s="94" t="s">
        <v>1</v>
      </c>
      <c r="AM718" s="94" t="s">
        <v>1</v>
      </c>
      <c r="AN718" s="94" t="s">
        <v>1</v>
      </c>
      <c r="AO718" s="94"/>
      <c r="AP718" s="94"/>
      <c r="AQ718" s="94"/>
      <c r="AR718" s="94"/>
      <c r="AS718" s="94"/>
      <c r="AT718" s="94"/>
      <c r="AU718" s="94"/>
      <c r="AV718" s="94"/>
      <c r="AW718" s="94" t="s">
        <v>650</v>
      </c>
      <c r="AX718" s="107"/>
      <c r="AY718" s="107"/>
      <c r="AZ718" s="107"/>
      <c r="BA718" s="107"/>
      <c r="BB718" s="107"/>
      <c r="BC718" s="107"/>
      <c r="BD718" s="107"/>
      <c r="BE718" s="107"/>
      <c r="BF718" s="107"/>
      <c r="BG718" s="107"/>
      <c r="BH718" s="107"/>
      <c r="BI718" s="107" cm="1">
        <f t="array" ref="BI718">SUM(IF('HABILITADOS Y RECHAZADOS LOTE 1'!$AX718:$BH718&lt;&gt;"", 'HABILITADOS Y RECHAZADOS LOTE 1'!$AX718:$BH718, 0))</f>
        <v>0</v>
      </c>
      <c r="BJ718" s="107" t="s">
        <v>784</v>
      </c>
      <c r="BK718" s="107" t="s">
        <v>85</v>
      </c>
      <c r="BL718" s="63" t="s">
        <v>85</v>
      </c>
    </row>
    <row r="719" spans="1:64" s="52" customFormat="1" ht="151.80000000000001" hidden="1">
      <c r="A719" s="93">
        <v>1717</v>
      </c>
      <c r="B719" s="143" t="s">
        <v>3121</v>
      </c>
      <c r="C719" s="124" t="s">
        <v>3122</v>
      </c>
      <c r="D719" s="125" t="s">
        <v>75</v>
      </c>
      <c r="E719" s="126" t="s">
        <v>3123</v>
      </c>
      <c r="F719" s="133" t="s">
        <v>77</v>
      </c>
      <c r="G719" s="133" t="s">
        <v>77</v>
      </c>
      <c r="H719" s="128" t="s">
        <v>79</v>
      </c>
      <c r="I719" s="129" t="s">
        <v>248</v>
      </c>
      <c r="J719" s="64" t="s">
        <v>3123</v>
      </c>
      <c r="K719" s="129" t="s">
        <v>3124</v>
      </c>
      <c r="L719" s="64"/>
      <c r="M719" s="64" t="s">
        <v>1</v>
      </c>
      <c r="N719" s="130" t="s">
        <v>83</v>
      </c>
      <c r="O719" s="129" t="s">
        <v>2090</v>
      </c>
      <c r="P719" s="64" t="s">
        <v>85</v>
      </c>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8"/>
      <c r="AY719" s="98"/>
      <c r="AZ719" s="98"/>
      <c r="BA719" s="98"/>
      <c r="BB719" s="98"/>
      <c r="BC719" s="98"/>
      <c r="BD719" s="98"/>
      <c r="BE719" s="98"/>
      <c r="BF719" s="98"/>
      <c r="BG719" s="98"/>
      <c r="BH719" s="98"/>
      <c r="BI719" s="98" cm="1">
        <f t="array" ref="BI719">SUM(IF('HABILITADOS Y RECHAZADOS LOTE 1'!$AX719:$BH719&lt;&gt;"", 'HABILITADOS Y RECHAZADOS LOTE 1'!$AX719:$BH719, 0))</f>
        <v>0</v>
      </c>
      <c r="BJ719" s="98" t="s">
        <v>112</v>
      </c>
      <c r="BK719" s="98" t="s">
        <v>85</v>
      </c>
      <c r="BL719" s="63" t="s">
        <v>85</v>
      </c>
    </row>
    <row r="720" spans="1:64" s="52" customFormat="1" ht="248.4" hidden="1">
      <c r="A720" s="93">
        <v>1718</v>
      </c>
      <c r="B720" s="131" t="s">
        <v>3125</v>
      </c>
      <c r="C720" s="124" t="s">
        <v>3126</v>
      </c>
      <c r="D720" s="125"/>
      <c r="E720" s="126" t="s">
        <v>3127</v>
      </c>
      <c r="F720" s="127" t="s">
        <v>77</v>
      </c>
      <c r="G720" s="127" t="s">
        <v>77</v>
      </c>
      <c r="H720" s="128" t="s">
        <v>79</v>
      </c>
      <c r="I720" s="129" t="s">
        <v>3128</v>
      </c>
      <c r="J720" s="64" t="s">
        <v>3127</v>
      </c>
      <c r="K720" s="129" t="s">
        <v>3129</v>
      </c>
      <c r="L720" s="64" t="s">
        <v>1</v>
      </c>
      <c r="M720" s="64" t="s">
        <v>1</v>
      </c>
      <c r="N720" s="130" t="s">
        <v>83</v>
      </c>
      <c r="O720" s="129" t="s">
        <v>2090</v>
      </c>
      <c r="P720" s="64" t="s">
        <v>85</v>
      </c>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8"/>
      <c r="AY720" s="98"/>
      <c r="AZ720" s="98"/>
      <c r="BA720" s="98"/>
      <c r="BB720" s="98"/>
      <c r="BC720" s="98"/>
      <c r="BD720" s="98"/>
      <c r="BE720" s="98"/>
      <c r="BF720" s="98"/>
      <c r="BG720" s="98"/>
      <c r="BH720" s="98"/>
      <c r="BI720" s="98" cm="1">
        <f t="array" ref="BI720">SUM(IF('HABILITADOS Y RECHAZADOS LOTE 1'!$AX720:$BH720&lt;&gt;"", 'HABILITADOS Y RECHAZADOS LOTE 1'!$AX720:$BH720, 0))</f>
        <v>0</v>
      </c>
      <c r="BJ720" s="98" t="s">
        <v>195</v>
      </c>
      <c r="BK720" s="98" t="s">
        <v>85</v>
      </c>
      <c r="BL720" s="63" t="s">
        <v>85</v>
      </c>
    </row>
    <row r="721" spans="1:64" s="52" customFormat="1" ht="138" hidden="1">
      <c r="A721" s="93">
        <v>1719</v>
      </c>
      <c r="B721" s="131" t="s">
        <v>3130</v>
      </c>
      <c r="C721" s="130" t="s">
        <v>3131</v>
      </c>
      <c r="D721" s="125" t="s">
        <v>89</v>
      </c>
      <c r="E721" s="126" t="s">
        <v>3132</v>
      </c>
      <c r="F721" s="127" t="s">
        <v>1176</v>
      </c>
      <c r="G721" s="127" t="s">
        <v>1815</v>
      </c>
      <c r="H721" s="128" t="s">
        <v>79</v>
      </c>
      <c r="I721" s="129" t="s">
        <v>3133</v>
      </c>
      <c r="J721" s="64" t="s">
        <v>3132</v>
      </c>
      <c r="K721" s="129" t="s">
        <v>3134</v>
      </c>
      <c r="L721" s="64" t="s">
        <v>1</v>
      </c>
      <c r="M721" s="64" t="s">
        <v>2</v>
      </c>
      <c r="N721" s="130" t="s">
        <v>91</v>
      </c>
      <c r="O721" s="64" t="s">
        <v>85</v>
      </c>
      <c r="P721" s="129" t="str" cm="1">
        <f t="array" ref="P721">_xlfn.TEXTJOIN(", ", TRUE, IF('HABILITADOS Y RECHAZADOS LOTE 1'!$Q721:$AN721="SI", 'HABILITADOS Y RECHAZADOS LOTE 1'!$Q$2:$AN$2, ""))</f>
        <v>Sector defensa</v>
      </c>
      <c r="Q721" s="96" t="s">
        <v>1</v>
      </c>
      <c r="R721" s="96" t="s">
        <v>1</v>
      </c>
      <c r="S721" s="96" t="s">
        <v>1</v>
      </c>
      <c r="T721" s="96" t="s">
        <v>1</v>
      </c>
      <c r="U721" s="96" t="s">
        <v>1</v>
      </c>
      <c r="V721" s="96" t="s">
        <v>1</v>
      </c>
      <c r="W721" s="96" t="s">
        <v>1</v>
      </c>
      <c r="X721" s="96" t="s">
        <v>1</v>
      </c>
      <c r="Y721" s="96" t="s">
        <v>1</v>
      </c>
      <c r="Z721" s="96" t="s">
        <v>2</v>
      </c>
      <c r="AA721" s="96" t="s">
        <v>1</v>
      </c>
      <c r="AB721" s="96" t="s">
        <v>1</v>
      </c>
      <c r="AC721" s="96" t="s">
        <v>1</v>
      </c>
      <c r="AD721" s="96" t="s">
        <v>1</v>
      </c>
      <c r="AE721" s="96" t="s">
        <v>1</v>
      </c>
      <c r="AF721" s="96" t="s">
        <v>1</v>
      </c>
      <c r="AG721" s="96" t="s">
        <v>1</v>
      </c>
      <c r="AH721" s="96" t="s">
        <v>1</v>
      </c>
      <c r="AI721" s="96" t="s">
        <v>1</v>
      </c>
      <c r="AJ721" s="96" t="s">
        <v>1</v>
      </c>
      <c r="AK721" s="96" t="s">
        <v>1</v>
      </c>
      <c r="AL721" s="96" t="s">
        <v>1</v>
      </c>
      <c r="AM721" s="96" t="s">
        <v>1</v>
      </c>
      <c r="AN721" s="96" t="s">
        <v>1</v>
      </c>
      <c r="AO721" s="96" t="s">
        <v>1</v>
      </c>
      <c r="AP721" s="96" t="s">
        <v>1</v>
      </c>
      <c r="AQ721" s="96" t="s">
        <v>1</v>
      </c>
      <c r="AR721" s="96" t="s">
        <v>1</v>
      </c>
      <c r="AS721" s="96" t="s">
        <v>1</v>
      </c>
      <c r="AT721" s="96" t="s">
        <v>1</v>
      </c>
      <c r="AU721" s="96" t="s">
        <v>2</v>
      </c>
      <c r="AV721" s="96" t="s">
        <v>1</v>
      </c>
      <c r="AW721" s="96" t="s">
        <v>92</v>
      </c>
      <c r="AX721" s="98">
        <v>0</v>
      </c>
      <c r="AY721" s="98">
        <v>6</v>
      </c>
      <c r="AZ721" s="98">
        <v>0</v>
      </c>
      <c r="BA721" s="98">
        <v>0</v>
      </c>
      <c r="BB721" s="98">
        <v>0</v>
      </c>
      <c r="BC721" s="98">
        <v>0</v>
      </c>
      <c r="BD721" s="98">
        <v>0</v>
      </c>
      <c r="BE721" s="98">
        <v>0</v>
      </c>
      <c r="BF721" s="98">
        <v>0</v>
      </c>
      <c r="BG721" s="98">
        <v>0.25</v>
      </c>
      <c r="BH721" s="98">
        <v>0</v>
      </c>
      <c r="BI721" s="98" cm="1">
        <f t="array" ref="BI721">SUM(IF('HABILITADOS Y RECHAZADOS LOTE 1'!$AX721:$BH721&lt;&gt;"", 'HABILITADOS Y RECHAZADOS LOTE 1'!$AX721:$BH721, 0))</f>
        <v>6.25</v>
      </c>
      <c r="BJ721" s="98" t="s">
        <v>106</v>
      </c>
      <c r="BK721" s="98" t="s">
        <v>85</v>
      </c>
      <c r="BL721" s="63" t="s">
        <v>85</v>
      </c>
    </row>
    <row r="722" spans="1:64" s="52" customFormat="1" ht="165.6" hidden="1">
      <c r="A722" s="93">
        <v>1720</v>
      </c>
      <c r="B722" s="143" t="s">
        <v>3135</v>
      </c>
      <c r="C722" s="124" t="s">
        <v>3136</v>
      </c>
      <c r="D722" s="125" t="s">
        <v>75</v>
      </c>
      <c r="E722" s="126" t="s">
        <v>3137</v>
      </c>
      <c r="F722" s="127" t="s">
        <v>78</v>
      </c>
      <c r="G722" s="127" t="s">
        <v>77</v>
      </c>
      <c r="H722" s="128" t="s">
        <v>79</v>
      </c>
      <c r="I722" s="129" t="s">
        <v>209</v>
      </c>
      <c r="J722" s="64" t="s">
        <v>3137</v>
      </c>
      <c r="K722" s="129" t="s">
        <v>3138</v>
      </c>
      <c r="L722" s="64" t="s">
        <v>1</v>
      </c>
      <c r="M722" s="64" t="s">
        <v>1</v>
      </c>
      <c r="N722" s="130" t="s">
        <v>83</v>
      </c>
      <c r="O722" s="129" t="s">
        <v>3139</v>
      </c>
      <c r="P722" s="64" t="s">
        <v>85</v>
      </c>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8"/>
      <c r="AY722" s="98"/>
      <c r="AZ722" s="98"/>
      <c r="BA722" s="98"/>
      <c r="BB722" s="98"/>
      <c r="BC722" s="98"/>
      <c r="BD722" s="98"/>
      <c r="BE722" s="98"/>
      <c r="BF722" s="98"/>
      <c r="BG722" s="98"/>
      <c r="BH722" s="98"/>
      <c r="BI722" s="98" cm="1">
        <f t="array" ref="BI722">SUM(IF('HABILITADOS Y RECHAZADOS LOTE 1'!$AX722:$BH722&lt;&gt;"", 'HABILITADOS Y RECHAZADOS LOTE 1'!$AX722:$BH722, 0))</f>
        <v>0</v>
      </c>
      <c r="BJ722" s="98" t="s">
        <v>1116</v>
      </c>
      <c r="BK722" s="98" t="s">
        <v>85</v>
      </c>
      <c r="BL722" s="63" t="s">
        <v>85</v>
      </c>
    </row>
    <row r="723" spans="1:64" s="52" customFormat="1" ht="151.80000000000001" hidden="1">
      <c r="A723" s="93">
        <v>1721</v>
      </c>
      <c r="B723" s="143" t="s">
        <v>3140</v>
      </c>
      <c r="C723" s="124" t="s">
        <v>3141</v>
      </c>
      <c r="D723" s="125" t="s">
        <v>75</v>
      </c>
      <c r="E723" s="126" t="s">
        <v>3142</v>
      </c>
      <c r="F723" s="133" t="s">
        <v>77</v>
      </c>
      <c r="G723" s="133" t="s">
        <v>78</v>
      </c>
      <c r="H723" s="128" t="s">
        <v>79</v>
      </c>
      <c r="I723" s="147" t="s">
        <v>3143</v>
      </c>
      <c r="J723" s="149" t="s">
        <v>3142</v>
      </c>
      <c r="K723" s="129" t="s">
        <v>3144</v>
      </c>
      <c r="L723" s="64"/>
      <c r="M723" s="64" t="s">
        <v>1</v>
      </c>
      <c r="N723" s="130" t="s">
        <v>83</v>
      </c>
      <c r="O723" s="129" t="s">
        <v>2090</v>
      </c>
      <c r="P723" s="64" t="s">
        <v>85</v>
      </c>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8"/>
      <c r="AY723" s="98"/>
      <c r="AZ723" s="98"/>
      <c r="BA723" s="98"/>
      <c r="BB723" s="98"/>
      <c r="BC723" s="98"/>
      <c r="BD723" s="98"/>
      <c r="BE723" s="98"/>
      <c r="BF723" s="98"/>
      <c r="BG723" s="98"/>
      <c r="BH723" s="98"/>
      <c r="BI723" s="98" cm="1">
        <f t="array" ref="BI723">SUM(IF('HABILITADOS Y RECHAZADOS LOTE 1'!$AX723:$BH723&lt;&gt;"", 'HABILITADOS Y RECHAZADOS LOTE 1'!$AX723:$BH723, 0))</f>
        <v>0</v>
      </c>
      <c r="BJ723" s="98" t="s">
        <v>112</v>
      </c>
      <c r="BK723" s="98" t="s">
        <v>85</v>
      </c>
      <c r="BL723" s="63" t="s">
        <v>85</v>
      </c>
    </row>
    <row r="724" spans="1:64" s="52" customFormat="1" ht="27.6" hidden="1">
      <c r="A724" s="108">
        <v>1722</v>
      </c>
      <c r="B724" s="139" t="s">
        <v>3145</v>
      </c>
      <c r="C724" s="142" t="s">
        <v>3146</v>
      </c>
      <c r="D724" s="133" t="s">
        <v>89</v>
      </c>
      <c r="E724" s="126" t="s">
        <v>3147</v>
      </c>
      <c r="F724" s="136" t="s">
        <v>1176</v>
      </c>
      <c r="G724" s="136" t="s">
        <v>1176</v>
      </c>
      <c r="H724" s="128" t="s">
        <v>91</v>
      </c>
      <c r="I724" s="134" t="s">
        <v>494</v>
      </c>
      <c r="J724" s="133" t="s">
        <v>3147</v>
      </c>
      <c r="K724" s="134" t="s">
        <v>494</v>
      </c>
      <c r="L724" s="64"/>
      <c r="M724" s="64" t="s">
        <v>85</v>
      </c>
      <c r="N724" s="128" t="s">
        <v>91</v>
      </c>
      <c r="O724" s="64" t="s">
        <v>85</v>
      </c>
      <c r="P724" s="129" t="str" cm="1">
        <f t="array" ref="P724">_xlfn.TEXTJOIN(", ", TRUE, IF('HABILITADOS Y RECHAZADOS LOTE 1'!$Q724:$AN724="SI", 'HABILITADOS Y RECHAZADOS LOTE 1'!$Q$2:$AN$2, ""))</f>
        <v>Huevos, Bebidas</v>
      </c>
      <c r="Q724" s="96"/>
      <c r="R724" s="96"/>
      <c r="S724" s="96"/>
      <c r="T724" s="96" t="s">
        <v>2</v>
      </c>
      <c r="U724" s="96"/>
      <c r="V724" s="96"/>
      <c r="W724" s="96"/>
      <c r="X724" s="96"/>
      <c r="Y724" s="96"/>
      <c r="Z724" s="96"/>
      <c r="AA724" s="96"/>
      <c r="AB724" s="96"/>
      <c r="AC724" s="96"/>
      <c r="AD724" s="96"/>
      <c r="AE724" s="96"/>
      <c r="AF724" s="96"/>
      <c r="AG724" s="96"/>
      <c r="AH724" s="96"/>
      <c r="AI724" s="96"/>
      <c r="AJ724" s="96"/>
      <c r="AK724" s="96"/>
      <c r="AL724" s="96"/>
      <c r="AM724" s="96"/>
      <c r="AN724" s="96" t="s">
        <v>2</v>
      </c>
      <c r="AO724" s="96" t="s">
        <v>1</v>
      </c>
      <c r="AP724" s="96" t="s">
        <v>1</v>
      </c>
      <c r="AQ724" s="96" t="s">
        <v>1</v>
      </c>
      <c r="AR724" s="96" t="s">
        <v>1</v>
      </c>
      <c r="AS724" s="96" t="s">
        <v>1</v>
      </c>
      <c r="AT724" s="96" t="s">
        <v>1</v>
      </c>
      <c r="AU724" s="96" t="s">
        <v>2</v>
      </c>
      <c r="AV724" s="96" t="s">
        <v>1</v>
      </c>
      <c r="AW724" s="96" t="s">
        <v>99</v>
      </c>
      <c r="AX724" s="98">
        <v>0</v>
      </c>
      <c r="AY724" s="98">
        <v>0</v>
      </c>
      <c r="AZ724" s="98">
        <v>0</v>
      </c>
      <c r="BA724" s="98">
        <v>0</v>
      </c>
      <c r="BB724" s="98">
        <v>0</v>
      </c>
      <c r="BC724" s="98">
        <v>3</v>
      </c>
      <c r="BD724" s="98">
        <v>0</v>
      </c>
      <c r="BE724" s="98">
        <v>0</v>
      </c>
      <c r="BF724" s="98">
        <v>0</v>
      </c>
      <c r="BG724" s="98">
        <v>0.25</v>
      </c>
      <c r="BH724" s="98">
        <v>0</v>
      </c>
      <c r="BI724" s="98" cm="1">
        <f t="array" ref="BI724">SUM(IF('HABILITADOS Y RECHAZADOS LOTE 1'!$AX724:$BH724&lt;&gt;"", 'HABILITADOS Y RECHAZADOS LOTE 1'!$AX724:$BH724, 0))</f>
        <v>3.25</v>
      </c>
      <c r="BJ724" s="98" t="s">
        <v>112</v>
      </c>
      <c r="BK724" s="98" t="s">
        <v>85</v>
      </c>
      <c r="BL724" s="63" t="s">
        <v>85</v>
      </c>
    </row>
    <row r="725" spans="1:64" s="52" customFormat="1" ht="27.6" hidden="1">
      <c r="A725" s="93">
        <v>1723</v>
      </c>
      <c r="B725" s="143" t="s">
        <v>3148</v>
      </c>
      <c r="C725" s="124" t="s">
        <v>3149</v>
      </c>
      <c r="D725" s="125" t="s">
        <v>89</v>
      </c>
      <c r="E725" s="126" t="s">
        <v>3150</v>
      </c>
      <c r="F725" s="133" t="s">
        <v>77</v>
      </c>
      <c r="G725" s="133" t="s">
        <v>78</v>
      </c>
      <c r="H725" s="128" t="s">
        <v>79</v>
      </c>
      <c r="I725" s="129" t="s">
        <v>97</v>
      </c>
      <c r="J725" s="64" t="s">
        <v>3150</v>
      </c>
      <c r="K725" s="129" t="s">
        <v>477</v>
      </c>
      <c r="L725" s="64"/>
      <c r="M725" s="64" t="s">
        <v>2</v>
      </c>
      <c r="N725" s="130" t="s">
        <v>91</v>
      </c>
      <c r="O725" s="64" t="s">
        <v>85</v>
      </c>
      <c r="P725" s="129" t="str" cm="1">
        <f t="array" ref="P725">_xlfn.TEXTJOIN(", ", TRUE, IF('HABILITADOS Y RECHAZADOS LOTE 1'!$Q725:$AN725="SI", 'HABILITADOS Y RECHAZADOS LOTE 1'!$Q$2:$AN$2, ""))</f>
        <v>Cereales y derivados, Grasas, aceites y derivados, Leguminosas y derivados</v>
      </c>
      <c r="Q725" s="96" t="s">
        <v>1</v>
      </c>
      <c r="R725" s="96" t="s">
        <v>1</v>
      </c>
      <c r="S725" s="96" t="s">
        <v>1</v>
      </c>
      <c r="T725" s="96" t="s">
        <v>1</v>
      </c>
      <c r="U725" s="96" t="s">
        <v>2</v>
      </c>
      <c r="V725" s="96" t="s">
        <v>1</v>
      </c>
      <c r="W725" s="96" t="s">
        <v>1</v>
      </c>
      <c r="X725" s="96" t="s">
        <v>1</v>
      </c>
      <c r="Y725" s="96" t="s">
        <v>1</v>
      </c>
      <c r="Z725" s="96" t="s">
        <v>1</v>
      </c>
      <c r="AA725" s="96" t="s">
        <v>1</v>
      </c>
      <c r="AB725" s="96" t="s">
        <v>1</v>
      </c>
      <c r="AC725" s="96" t="s">
        <v>1</v>
      </c>
      <c r="AD725" s="96" t="s">
        <v>1</v>
      </c>
      <c r="AE725" s="96" t="s">
        <v>1</v>
      </c>
      <c r="AF725" s="96" t="s">
        <v>2</v>
      </c>
      <c r="AG725" s="96" t="s">
        <v>1</v>
      </c>
      <c r="AH725" s="96" t="s">
        <v>1</v>
      </c>
      <c r="AI725" s="96" t="s">
        <v>1</v>
      </c>
      <c r="AJ725" s="96" t="s">
        <v>2</v>
      </c>
      <c r="AK725" s="96" t="s">
        <v>1</v>
      </c>
      <c r="AL725" s="96" t="s">
        <v>1</v>
      </c>
      <c r="AM725" s="96" t="s">
        <v>1</v>
      </c>
      <c r="AN725" s="96" t="s">
        <v>1</v>
      </c>
      <c r="AO725" s="96" t="s">
        <v>1</v>
      </c>
      <c r="AP725" s="96" t="s">
        <v>1</v>
      </c>
      <c r="AQ725" s="96" t="s">
        <v>1</v>
      </c>
      <c r="AR725" s="96" t="s">
        <v>1</v>
      </c>
      <c r="AS725" s="96" t="s">
        <v>1</v>
      </c>
      <c r="AT725" s="96" t="s">
        <v>1</v>
      </c>
      <c r="AU725" s="96" t="s">
        <v>2</v>
      </c>
      <c r="AV725" s="96" t="s">
        <v>1</v>
      </c>
      <c r="AW725" s="96" t="s">
        <v>99</v>
      </c>
      <c r="AX725" s="98">
        <v>0</v>
      </c>
      <c r="AY725" s="98">
        <v>0</v>
      </c>
      <c r="AZ725" s="98">
        <v>0</v>
      </c>
      <c r="BA725" s="98">
        <v>0</v>
      </c>
      <c r="BB725" s="98">
        <v>0</v>
      </c>
      <c r="BC725" s="98">
        <v>10</v>
      </c>
      <c r="BD725" s="98">
        <v>0</v>
      </c>
      <c r="BE725" s="98">
        <v>0</v>
      </c>
      <c r="BF725" s="98">
        <v>0.25</v>
      </c>
      <c r="BG725" s="98">
        <v>0.25</v>
      </c>
      <c r="BH725" s="98">
        <v>0</v>
      </c>
      <c r="BI725" s="98" cm="1">
        <f t="array" ref="BI725">SUM(IF('HABILITADOS Y RECHAZADOS LOTE 1'!$AX725:$BH725&lt;&gt;"", 'HABILITADOS Y RECHAZADOS LOTE 1'!$AX725:$BH725, 0))</f>
        <v>10.5</v>
      </c>
      <c r="BJ725" s="98" t="s">
        <v>112</v>
      </c>
      <c r="BK725" s="98" t="s">
        <v>85</v>
      </c>
      <c r="BL725" s="63" t="s">
        <v>85</v>
      </c>
    </row>
    <row r="726" spans="1:64" s="52" customFormat="1" ht="220.8" hidden="1">
      <c r="A726" s="93">
        <v>1724</v>
      </c>
      <c r="B726" s="143" t="s">
        <v>3151</v>
      </c>
      <c r="C726" s="124" t="s">
        <v>3152</v>
      </c>
      <c r="D726" s="125" t="s">
        <v>89</v>
      </c>
      <c r="E726" s="126" t="s">
        <v>3153</v>
      </c>
      <c r="F726" s="133" t="s">
        <v>77</v>
      </c>
      <c r="G726" s="133" t="s">
        <v>77</v>
      </c>
      <c r="H726" s="128" t="s">
        <v>79</v>
      </c>
      <c r="I726" s="129" t="s">
        <v>3154</v>
      </c>
      <c r="J726" s="64" t="s">
        <v>3155</v>
      </c>
      <c r="K726" s="129" t="s">
        <v>3156</v>
      </c>
      <c r="L726" s="64"/>
      <c r="M726" s="64" t="s">
        <v>1</v>
      </c>
      <c r="N726" s="130" t="s">
        <v>83</v>
      </c>
      <c r="O726" s="129" t="s">
        <v>2090</v>
      </c>
      <c r="P726" s="64" t="s">
        <v>85</v>
      </c>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8"/>
      <c r="AY726" s="98"/>
      <c r="AZ726" s="98"/>
      <c r="BA726" s="98"/>
      <c r="BB726" s="98"/>
      <c r="BC726" s="98"/>
      <c r="BD726" s="98"/>
      <c r="BE726" s="98"/>
      <c r="BF726" s="98"/>
      <c r="BG726" s="98"/>
      <c r="BH726" s="98"/>
      <c r="BI726" s="98" cm="1">
        <f t="array" ref="BI726">SUM(IF('HABILITADOS Y RECHAZADOS LOTE 1'!$AX726:$BH726&lt;&gt;"", 'HABILITADOS Y RECHAZADOS LOTE 1'!$AX726:$BH726, 0))</f>
        <v>0</v>
      </c>
      <c r="BJ726" s="98" t="s">
        <v>112</v>
      </c>
      <c r="BK726" s="98" t="s">
        <v>85</v>
      </c>
      <c r="BL726" s="63" t="s">
        <v>85</v>
      </c>
    </row>
    <row r="727" spans="1:64" s="52" customFormat="1" ht="303.60000000000002" hidden="1">
      <c r="A727" s="93">
        <v>1725</v>
      </c>
      <c r="B727" s="143" t="s">
        <v>3157</v>
      </c>
      <c r="C727" s="124" t="s">
        <v>3158</v>
      </c>
      <c r="D727" s="125" t="s">
        <v>75</v>
      </c>
      <c r="E727" s="126" t="s">
        <v>3159</v>
      </c>
      <c r="F727" s="127" t="s">
        <v>77</v>
      </c>
      <c r="G727" s="127" t="s">
        <v>77</v>
      </c>
      <c r="H727" s="128" t="s">
        <v>79</v>
      </c>
      <c r="I727" s="129" t="s">
        <v>3160</v>
      </c>
      <c r="J727" s="64" t="s">
        <v>3159</v>
      </c>
      <c r="K727" s="129" t="s">
        <v>3161</v>
      </c>
      <c r="L727" s="64" t="s">
        <v>1</v>
      </c>
      <c r="M727" s="64" t="s">
        <v>1</v>
      </c>
      <c r="N727" s="130" t="s">
        <v>83</v>
      </c>
      <c r="O727" s="129" t="s">
        <v>3162</v>
      </c>
      <c r="P727" s="64" t="s">
        <v>85</v>
      </c>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8"/>
      <c r="AY727" s="98"/>
      <c r="AZ727" s="98"/>
      <c r="BA727" s="98"/>
      <c r="BB727" s="98"/>
      <c r="BC727" s="98"/>
      <c r="BD727" s="98"/>
      <c r="BE727" s="98"/>
      <c r="BF727" s="98"/>
      <c r="BG727" s="98"/>
      <c r="BH727" s="98"/>
      <c r="BI727" s="98" cm="1">
        <f t="array" ref="BI727">SUM(IF('HABILITADOS Y RECHAZADOS LOTE 1'!$AX727:$BH727&lt;&gt;"", 'HABILITADOS Y RECHAZADOS LOTE 1'!$AX727:$BH727, 0))</f>
        <v>0</v>
      </c>
      <c r="BJ727" s="98" t="s">
        <v>1244</v>
      </c>
      <c r="BK727" s="98" t="s">
        <v>85</v>
      </c>
      <c r="BL727" s="63" t="s">
        <v>85</v>
      </c>
    </row>
    <row r="728" spans="1:64" s="52" customFormat="1" ht="55.2" hidden="1">
      <c r="A728" s="108">
        <v>1726</v>
      </c>
      <c r="B728" s="139" t="s">
        <v>3163</v>
      </c>
      <c r="C728" s="142" t="s">
        <v>3164</v>
      </c>
      <c r="D728" s="133" t="s">
        <v>89</v>
      </c>
      <c r="E728" s="126" t="s">
        <v>3165</v>
      </c>
      <c r="F728" s="136" t="s">
        <v>1176</v>
      </c>
      <c r="G728" s="136" t="s">
        <v>1176</v>
      </c>
      <c r="H728" s="128" t="s">
        <v>91</v>
      </c>
      <c r="I728" s="134" t="s">
        <v>494</v>
      </c>
      <c r="J728" s="133" t="s">
        <v>3165</v>
      </c>
      <c r="K728" s="134" t="s">
        <v>494</v>
      </c>
      <c r="L728" s="64"/>
      <c r="M728" s="64" t="s">
        <v>85</v>
      </c>
      <c r="N728" s="128" t="s">
        <v>91</v>
      </c>
      <c r="O728" s="64" t="s">
        <v>85</v>
      </c>
      <c r="P728" s="129" t="str" cm="1">
        <f t="array" ref="P728">_xlfn.TEXTJOIN(", ", TRUE, IF('HABILITADOS Y RECHAZADOS LOTE 1'!$Q728:$AN728="SI", 'HABILITADOS Y RECHAZADOS LOTE 1'!$Q$2:$AN$2, ""))</f>
        <v>Huevos, Frutas frescas, Pescados y mariscos, Verduras, hortalizas y derivados</v>
      </c>
      <c r="Q728" s="96"/>
      <c r="R728" s="96"/>
      <c r="S728" s="96"/>
      <c r="T728" s="96" t="s">
        <v>2</v>
      </c>
      <c r="U728" s="96"/>
      <c r="V728" s="96"/>
      <c r="W728" s="96"/>
      <c r="X728" s="96"/>
      <c r="Y728" s="96"/>
      <c r="Z728" s="96"/>
      <c r="AA728" s="96" t="s">
        <v>2</v>
      </c>
      <c r="AB728" s="96"/>
      <c r="AC728" s="96"/>
      <c r="AD728" s="96"/>
      <c r="AE728" s="96"/>
      <c r="AF728" s="96"/>
      <c r="AG728" s="96"/>
      <c r="AH728" s="96"/>
      <c r="AI728" s="96"/>
      <c r="AJ728" s="96"/>
      <c r="AK728" s="96" t="s">
        <v>2</v>
      </c>
      <c r="AL728" s="96"/>
      <c r="AM728" s="96" t="s">
        <v>2</v>
      </c>
      <c r="AN728" s="96"/>
      <c r="AO728" s="96" t="s">
        <v>1</v>
      </c>
      <c r="AP728" s="96" t="s">
        <v>1</v>
      </c>
      <c r="AQ728" s="96" t="s">
        <v>1</v>
      </c>
      <c r="AR728" s="96" t="s">
        <v>1</v>
      </c>
      <c r="AS728" s="96" t="s">
        <v>1</v>
      </c>
      <c r="AT728" s="96" t="s">
        <v>1</v>
      </c>
      <c r="AU728" s="96" t="s">
        <v>2</v>
      </c>
      <c r="AV728" s="96" t="s">
        <v>1</v>
      </c>
      <c r="AW728" s="96" t="s">
        <v>92</v>
      </c>
      <c r="AX728" s="98">
        <v>0</v>
      </c>
      <c r="AY728" s="98">
        <v>6</v>
      </c>
      <c r="AZ728" s="98">
        <v>0</v>
      </c>
      <c r="BA728" s="98">
        <v>0</v>
      </c>
      <c r="BB728" s="98">
        <v>0</v>
      </c>
      <c r="BC728" s="98">
        <v>0</v>
      </c>
      <c r="BD728" s="98">
        <v>0</v>
      </c>
      <c r="BE728" s="98">
        <v>0</v>
      </c>
      <c r="BF728" s="98">
        <v>0</v>
      </c>
      <c r="BG728" s="98">
        <v>0</v>
      </c>
      <c r="BH728" s="98">
        <v>10</v>
      </c>
      <c r="BI728" s="98" cm="1">
        <f t="array" ref="BI728">SUM(IF('HABILITADOS Y RECHAZADOS LOTE 1'!$AX728:$BH728&lt;&gt;"", 'HABILITADOS Y RECHAZADOS LOTE 1'!$AX728:$BH728, 0))</f>
        <v>16</v>
      </c>
      <c r="BJ728" s="98" t="s">
        <v>181</v>
      </c>
      <c r="BK728" s="98" t="s">
        <v>85</v>
      </c>
      <c r="BL728" s="63" t="s">
        <v>85</v>
      </c>
    </row>
    <row r="729" spans="1:64" s="52" customFormat="1" ht="55.2" hidden="1">
      <c r="A729" s="108">
        <v>1727</v>
      </c>
      <c r="B729" s="139" t="s">
        <v>3166</v>
      </c>
      <c r="C729" s="142" t="s">
        <v>3167</v>
      </c>
      <c r="D729" s="133" t="s">
        <v>75</v>
      </c>
      <c r="E729" s="126" t="s">
        <v>3168</v>
      </c>
      <c r="F729" s="136" t="s">
        <v>77</v>
      </c>
      <c r="G729" s="136" t="s">
        <v>77</v>
      </c>
      <c r="H729" s="128" t="s">
        <v>79</v>
      </c>
      <c r="I729" s="134" t="s">
        <v>3169</v>
      </c>
      <c r="J729" s="133" t="s">
        <v>3168</v>
      </c>
      <c r="K729" s="134" t="s">
        <v>3170</v>
      </c>
      <c r="L729" s="64"/>
      <c r="M729" s="64" t="s">
        <v>2</v>
      </c>
      <c r="N729" s="130" t="s">
        <v>91</v>
      </c>
      <c r="O729" s="64" t="s">
        <v>85</v>
      </c>
      <c r="P729" s="129" t="str" cm="1">
        <f t="array" ref="P729">_xlfn.TEXTJOIN(", ", TRUE, IF('HABILITADOS Y RECHAZADOS LOTE 1'!$Q729:$AN729="SI", 'HABILITADOS Y RECHAZADOS LOTE 1'!$Q$2:$AN$2, ""))</f>
        <v>Frutas frescas, Quesos, Verduras, hortalizas y derivados</v>
      </c>
      <c r="Q729" s="96" t="s">
        <v>1</v>
      </c>
      <c r="R729" s="96" t="s">
        <v>1</v>
      </c>
      <c r="S729" s="96" t="s">
        <v>1</v>
      </c>
      <c r="T729" s="96" t="s">
        <v>1</v>
      </c>
      <c r="U729" s="96" t="s">
        <v>1</v>
      </c>
      <c r="V729" s="96" t="s">
        <v>1</v>
      </c>
      <c r="W729" s="96" t="s">
        <v>1</v>
      </c>
      <c r="X729" s="96" t="s">
        <v>1</v>
      </c>
      <c r="Y729" s="96" t="s">
        <v>1</v>
      </c>
      <c r="Z729" s="96" t="s">
        <v>1</v>
      </c>
      <c r="AA729" s="96" t="s">
        <v>2</v>
      </c>
      <c r="AB729" s="96" t="s">
        <v>1</v>
      </c>
      <c r="AC729" s="96" t="s">
        <v>1</v>
      </c>
      <c r="AD729" s="96" t="s">
        <v>1</v>
      </c>
      <c r="AE729" s="96" t="s">
        <v>1</v>
      </c>
      <c r="AF729" s="96" t="s">
        <v>1</v>
      </c>
      <c r="AG729" s="96" t="s">
        <v>1</v>
      </c>
      <c r="AH729" s="96" t="s">
        <v>1</v>
      </c>
      <c r="AI729" s="96" t="s">
        <v>2</v>
      </c>
      <c r="AJ729" s="96" t="s">
        <v>1</v>
      </c>
      <c r="AK729" s="96" t="s">
        <v>1</v>
      </c>
      <c r="AL729" s="96" t="s">
        <v>1</v>
      </c>
      <c r="AM729" s="96" t="s">
        <v>2</v>
      </c>
      <c r="AN729" s="96" t="s">
        <v>1</v>
      </c>
      <c r="AO729" s="96" t="s">
        <v>1</v>
      </c>
      <c r="AP729" s="96" t="s">
        <v>1</v>
      </c>
      <c r="AQ729" s="96" t="s">
        <v>1</v>
      </c>
      <c r="AR729" s="96" t="s">
        <v>1</v>
      </c>
      <c r="AS729" s="96" t="s">
        <v>1</v>
      </c>
      <c r="AT729" s="96" t="s">
        <v>1</v>
      </c>
      <c r="AU729" s="96" t="s">
        <v>1</v>
      </c>
      <c r="AV729" s="96" t="s">
        <v>1</v>
      </c>
      <c r="AW729" s="96" t="s">
        <v>92</v>
      </c>
      <c r="AX729" s="98">
        <v>6</v>
      </c>
      <c r="AY729" s="98">
        <v>6</v>
      </c>
      <c r="AZ729" s="98">
        <v>0</v>
      </c>
      <c r="BA729" s="98">
        <v>0</v>
      </c>
      <c r="BB729" s="98">
        <v>0</v>
      </c>
      <c r="BC729" s="98">
        <v>0</v>
      </c>
      <c r="BD729" s="98">
        <v>0</v>
      </c>
      <c r="BE729" s="98">
        <v>0</v>
      </c>
      <c r="BF729" s="98">
        <v>0</v>
      </c>
      <c r="BG729" s="98">
        <v>0.25</v>
      </c>
      <c r="BH729" s="98">
        <v>10</v>
      </c>
      <c r="BI729" s="98" cm="1">
        <f t="array" ref="BI729">SUM(IF('HABILITADOS Y RECHAZADOS LOTE 1'!$AX729:$BH729&lt;&gt;"", 'HABILITADOS Y RECHAZADOS LOTE 1'!$AX729:$BH729, 0))</f>
        <v>22.25</v>
      </c>
      <c r="BJ729" s="98" t="s">
        <v>112</v>
      </c>
      <c r="BK729" s="98" t="s">
        <v>85</v>
      </c>
      <c r="BL729" s="63" t="s">
        <v>85</v>
      </c>
    </row>
    <row r="730" spans="1:64" s="52" customFormat="1" ht="27.6" hidden="1">
      <c r="A730" s="108">
        <v>1728</v>
      </c>
      <c r="B730" s="139" t="s">
        <v>3171</v>
      </c>
      <c r="C730" s="142" t="s">
        <v>3172</v>
      </c>
      <c r="D730" s="133" t="s">
        <v>89</v>
      </c>
      <c r="E730" s="126" t="s">
        <v>3173</v>
      </c>
      <c r="F730" s="136" t="s">
        <v>77</v>
      </c>
      <c r="G730" s="136" t="s">
        <v>1176</v>
      </c>
      <c r="H730" s="128" t="s">
        <v>79</v>
      </c>
      <c r="I730" s="134" t="s">
        <v>3174</v>
      </c>
      <c r="J730" s="133" t="s">
        <v>3173</v>
      </c>
      <c r="K730" s="134" t="s">
        <v>3175</v>
      </c>
      <c r="L730" s="64"/>
      <c r="M730" s="64" t="s">
        <v>2</v>
      </c>
      <c r="N730" s="130" t="s">
        <v>91</v>
      </c>
      <c r="O730" s="64" t="s">
        <v>85</v>
      </c>
      <c r="P730" s="129" t="str" cm="1">
        <f t="array" ref="P730">_xlfn.TEXTJOIN(", ", TRUE, IF('HABILITADOS Y RECHAZADOS LOTE 1'!$Q730:$AN730="SI", 'HABILITADOS Y RECHAZADOS LOTE 1'!$Q$2:$AN$2, ""))</f>
        <v>Frutas frescas, Fruta procesada, Verduras, hortalizas y derivados</v>
      </c>
      <c r="Q730" s="96" t="s">
        <v>1</v>
      </c>
      <c r="R730" s="96" t="s">
        <v>1</v>
      </c>
      <c r="S730" s="96" t="s">
        <v>1</v>
      </c>
      <c r="T730" s="96" t="s">
        <v>1</v>
      </c>
      <c r="U730" s="96" t="s">
        <v>1</v>
      </c>
      <c r="V730" s="96" t="s">
        <v>1</v>
      </c>
      <c r="W730" s="96" t="s">
        <v>1</v>
      </c>
      <c r="X730" s="96" t="s">
        <v>1</v>
      </c>
      <c r="Y730" s="96" t="s">
        <v>1</v>
      </c>
      <c r="Z730" s="96" t="s">
        <v>1</v>
      </c>
      <c r="AA730" s="96" t="s">
        <v>2</v>
      </c>
      <c r="AB730" s="96" t="s">
        <v>2</v>
      </c>
      <c r="AC730" s="96" t="s">
        <v>1</v>
      </c>
      <c r="AD730" s="96" t="s">
        <v>1</v>
      </c>
      <c r="AE730" s="96" t="s">
        <v>1</v>
      </c>
      <c r="AF730" s="96" t="s">
        <v>1</v>
      </c>
      <c r="AG730" s="96" t="s">
        <v>1</v>
      </c>
      <c r="AH730" s="96" t="s">
        <v>1</v>
      </c>
      <c r="AI730" s="96" t="s">
        <v>1</v>
      </c>
      <c r="AJ730" s="96" t="s">
        <v>1</v>
      </c>
      <c r="AK730" s="96" t="s">
        <v>1</v>
      </c>
      <c r="AL730" s="96" t="s">
        <v>1</v>
      </c>
      <c r="AM730" s="96" t="s">
        <v>2</v>
      </c>
      <c r="AN730" s="96" t="s">
        <v>1</v>
      </c>
      <c r="AO730" s="96" t="s">
        <v>1</v>
      </c>
      <c r="AP730" s="96" t="s">
        <v>1</v>
      </c>
      <c r="AQ730" s="96" t="s">
        <v>1</v>
      </c>
      <c r="AR730" s="96" t="s">
        <v>1</v>
      </c>
      <c r="AS730" s="96" t="s">
        <v>1</v>
      </c>
      <c r="AT730" s="96" t="s">
        <v>1</v>
      </c>
      <c r="AU730" s="96" t="s">
        <v>2</v>
      </c>
      <c r="AV730" s="96" t="s">
        <v>1</v>
      </c>
      <c r="AW730" s="96" t="s">
        <v>92</v>
      </c>
      <c r="AX730" s="98">
        <v>0</v>
      </c>
      <c r="AY730" s="98">
        <v>6</v>
      </c>
      <c r="AZ730" s="98">
        <v>0</v>
      </c>
      <c r="BA730" s="98">
        <v>0</v>
      </c>
      <c r="BB730" s="98">
        <v>0</v>
      </c>
      <c r="BC730" s="98">
        <v>0</v>
      </c>
      <c r="BD730" s="98">
        <v>0</v>
      </c>
      <c r="BE730" s="98">
        <v>0</v>
      </c>
      <c r="BF730" s="98">
        <v>0</v>
      </c>
      <c r="BG730" s="98">
        <v>0</v>
      </c>
      <c r="BH730" s="98">
        <v>10</v>
      </c>
      <c r="BI730" s="98" cm="1">
        <f t="array" ref="BI730">SUM(IF('HABILITADOS Y RECHAZADOS LOTE 1'!$AX730:$BH730&lt;&gt;"", 'HABILITADOS Y RECHAZADOS LOTE 1'!$AX730:$BH730, 0))</f>
        <v>16</v>
      </c>
      <c r="BJ730" s="98" t="s">
        <v>112</v>
      </c>
      <c r="BK730" s="98" t="s">
        <v>85</v>
      </c>
      <c r="BL730" s="63" t="s">
        <v>85</v>
      </c>
    </row>
    <row r="731" spans="1:64" s="52" customFormat="1" ht="138" hidden="1">
      <c r="A731" s="108">
        <v>1729</v>
      </c>
      <c r="B731" s="139" t="s">
        <v>3176</v>
      </c>
      <c r="C731" s="142" t="s">
        <v>3177</v>
      </c>
      <c r="D731" s="133" t="s">
        <v>89</v>
      </c>
      <c r="E731" s="126" t="s">
        <v>3178</v>
      </c>
      <c r="F731" s="136" t="s">
        <v>1176</v>
      </c>
      <c r="G731" s="136" t="s">
        <v>77</v>
      </c>
      <c r="H731" s="128" t="s">
        <v>79</v>
      </c>
      <c r="I731" s="134" t="s">
        <v>209</v>
      </c>
      <c r="J731" s="133" t="s">
        <v>3178</v>
      </c>
      <c r="K731" s="134" t="s">
        <v>3179</v>
      </c>
      <c r="L731" s="64"/>
      <c r="M731" s="64" t="s">
        <v>2</v>
      </c>
      <c r="N731" s="130" t="s">
        <v>91</v>
      </c>
      <c r="O731" s="64" t="s">
        <v>85</v>
      </c>
      <c r="P731" s="129" t="str" cm="1">
        <f t="array" ref="P731">_xlfn.TEXTJOIN(", ", TRUE, IF('HABILITADOS Y RECHAZADOS LOTE 1'!$Q731:$AN731="SI", 'HABILITADOS Y RECHAZADOS LOTE 1'!$Q$2:$AN$2, ""))</f>
        <v>Carnes Frescas (Refrigeradas o Congeladas), Derivados cárnicos, Cereales y derivados,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Q731" s="96" t="s">
        <v>1</v>
      </c>
      <c r="R731" s="96" t="s">
        <v>2</v>
      </c>
      <c r="S731" s="96" t="s">
        <v>2</v>
      </c>
      <c r="T731" s="96" t="s">
        <v>1</v>
      </c>
      <c r="U731" s="96" t="s">
        <v>2</v>
      </c>
      <c r="V731" s="96" t="s">
        <v>1</v>
      </c>
      <c r="W731" s="96" t="s">
        <v>2</v>
      </c>
      <c r="X731" s="96" t="s">
        <v>2</v>
      </c>
      <c r="Y731" s="96" t="s">
        <v>2</v>
      </c>
      <c r="Z731" s="96" t="s">
        <v>2</v>
      </c>
      <c r="AA731" s="96" t="s">
        <v>2</v>
      </c>
      <c r="AB731" s="96" t="s">
        <v>2</v>
      </c>
      <c r="AC731" s="96" t="s">
        <v>1</v>
      </c>
      <c r="AD731" s="96" t="s">
        <v>2</v>
      </c>
      <c r="AE731" s="96" t="s">
        <v>2</v>
      </c>
      <c r="AF731" s="96" t="s">
        <v>2</v>
      </c>
      <c r="AG731" s="96" t="s">
        <v>2</v>
      </c>
      <c r="AH731" s="96" t="s">
        <v>2</v>
      </c>
      <c r="AI731" s="96" t="s">
        <v>2</v>
      </c>
      <c r="AJ731" s="96" t="s">
        <v>2</v>
      </c>
      <c r="AK731" s="96" t="s">
        <v>2</v>
      </c>
      <c r="AL731" s="96" t="s">
        <v>2</v>
      </c>
      <c r="AM731" s="96" t="s">
        <v>2</v>
      </c>
      <c r="AN731" s="96" t="s">
        <v>2</v>
      </c>
      <c r="AO731" s="96" t="s">
        <v>2</v>
      </c>
      <c r="AP731" s="96" t="s">
        <v>1</v>
      </c>
      <c r="AQ731" s="96" t="s">
        <v>1</v>
      </c>
      <c r="AR731" s="96" t="s">
        <v>1</v>
      </c>
      <c r="AS731" s="96" t="s">
        <v>1</v>
      </c>
      <c r="AT731" s="96" t="s">
        <v>1</v>
      </c>
      <c r="AU731" s="96" t="s">
        <v>2</v>
      </c>
      <c r="AV731" s="96" t="s">
        <v>1</v>
      </c>
      <c r="AW731" s="96" t="s">
        <v>92</v>
      </c>
      <c r="AX731" s="98">
        <v>6</v>
      </c>
      <c r="AY731" s="98">
        <v>6</v>
      </c>
      <c r="AZ731" s="98">
        <v>0</v>
      </c>
      <c r="BA731" s="98">
        <v>6</v>
      </c>
      <c r="BB731" s="98">
        <v>0</v>
      </c>
      <c r="BC731" s="98">
        <v>10</v>
      </c>
      <c r="BD731" s="98">
        <v>0</v>
      </c>
      <c r="BE731" s="98">
        <v>0</v>
      </c>
      <c r="BF731" s="98">
        <v>0.25</v>
      </c>
      <c r="BG731" s="98">
        <v>0.25</v>
      </c>
      <c r="BH731" s="98">
        <v>10</v>
      </c>
      <c r="BI731" s="98" cm="1">
        <f t="array" ref="BI731">SUM(IF('HABILITADOS Y RECHAZADOS LOTE 1'!$AX731:$BH731&lt;&gt;"", 'HABILITADOS Y RECHAZADOS LOTE 1'!$AX731:$BH731, 0))</f>
        <v>38.5</v>
      </c>
      <c r="BJ731" s="98" t="s">
        <v>837</v>
      </c>
      <c r="BK731" s="98" t="s">
        <v>85</v>
      </c>
      <c r="BL731" s="63" t="s">
        <v>85</v>
      </c>
    </row>
    <row r="732" spans="1:64" s="52" customFormat="1" ht="372.6" hidden="1">
      <c r="A732" s="93">
        <v>1730</v>
      </c>
      <c r="B732" s="143" t="s">
        <v>3180</v>
      </c>
      <c r="C732" s="142" t="s">
        <v>3181</v>
      </c>
      <c r="D732" s="127" t="s">
        <v>89</v>
      </c>
      <c r="E732" s="126" t="s">
        <v>3182</v>
      </c>
      <c r="F732" s="127"/>
      <c r="G732" s="127"/>
      <c r="H732" s="144" t="s">
        <v>83</v>
      </c>
      <c r="I732" s="134" t="s">
        <v>1182</v>
      </c>
      <c r="J732" s="133" t="s">
        <v>3182</v>
      </c>
      <c r="K732" s="143"/>
      <c r="L732" s="64"/>
      <c r="M732" s="64" t="s">
        <v>85</v>
      </c>
      <c r="N732" s="144" t="s">
        <v>83</v>
      </c>
      <c r="O732" s="129" t="s">
        <v>3183</v>
      </c>
      <c r="P732" s="64" t="s">
        <v>85</v>
      </c>
      <c r="Q732" s="96" t="s">
        <v>1</v>
      </c>
      <c r="R732" s="96" t="s">
        <v>1</v>
      </c>
      <c r="S732" s="96" t="s">
        <v>1</v>
      </c>
      <c r="T732" s="96" t="s">
        <v>1</v>
      </c>
      <c r="U732" s="96" t="s">
        <v>1</v>
      </c>
      <c r="V732" s="96" t="s">
        <v>1</v>
      </c>
      <c r="W732" s="96" t="s">
        <v>1</v>
      </c>
      <c r="X732" s="96" t="s">
        <v>1</v>
      </c>
      <c r="Y732" s="96" t="s">
        <v>1</v>
      </c>
      <c r="Z732" s="96" t="s">
        <v>1</v>
      </c>
      <c r="AA732" s="96" t="s">
        <v>1</v>
      </c>
      <c r="AB732" s="96" t="s">
        <v>1</v>
      </c>
      <c r="AC732" s="96" t="s">
        <v>1</v>
      </c>
      <c r="AD732" s="96" t="s">
        <v>1</v>
      </c>
      <c r="AE732" s="96" t="s">
        <v>1</v>
      </c>
      <c r="AF732" s="96" t="s">
        <v>1</v>
      </c>
      <c r="AG732" s="96" t="s">
        <v>1</v>
      </c>
      <c r="AH732" s="96" t="s">
        <v>1</v>
      </c>
      <c r="AI732" s="96" t="s">
        <v>1</v>
      </c>
      <c r="AJ732" s="96" t="s">
        <v>1</v>
      </c>
      <c r="AK732" s="96" t="s">
        <v>1</v>
      </c>
      <c r="AL732" s="96" t="s">
        <v>1</v>
      </c>
      <c r="AM732" s="96" t="s">
        <v>1</v>
      </c>
      <c r="AN732" s="96" t="s">
        <v>1</v>
      </c>
      <c r="AO732" s="96"/>
      <c r="AP732" s="96"/>
      <c r="AQ732" s="96"/>
      <c r="AR732" s="96"/>
      <c r="AS732" s="96"/>
      <c r="AT732" s="96"/>
      <c r="AU732" s="96"/>
      <c r="AV732" s="96"/>
      <c r="AW732" s="96"/>
      <c r="AX732" s="98"/>
      <c r="AY732" s="98"/>
      <c r="AZ732" s="98"/>
      <c r="BA732" s="98"/>
      <c r="BB732" s="98"/>
      <c r="BC732" s="98"/>
      <c r="BD732" s="98"/>
      <c r="BE732" s="98"/>
      <c r="BF732" s="98"/>
      <c r="BG732" s="98"/>
      <c r="BH732" s="98"/>
      <c r="BI732" s="98" cm="1">
        <f t="array" ref="BI732">SUM(IF('HABILITADOS Y RECHAZADOS LOTE 1'!$AX732:$BH732&lt;&gt;"", 'HABILITADOS Y RECHAZADOS LOTE 1'!$AX732:$BH732, 0))</f>
        <v>0</v>
      </c>
      <c r="BJ732" s="98" t="s">
        <v>541</v>
      </c>
      <c r="BK732" s="98" t="s">
        <v>85</v>
      </c>
      <c r="BL732" s="63" t="s">
        <v>85</v>
      </c>
    </row>
    <row r="733" spans="1:64" s="52" customFormat="1" ht="41.4" hidden="1">
      <c r="A733" s="108">
        <v>1731</v>
      </c>
      <c r="B733" s="139" t="s">
        <v>3184</v>
      </c>
      <c r="C733" s="142" t="s">
        <v>3185</v>
      </c>
      <c r="D733" s="133" t="s">
        <v>75</v>
      </c>
      <c r="E733" s="126">
        <v>700089902</v>
      </c>
      <c r="F733" s="136" t="s">
        <v>1176</v>
      </c>
      <c r="G733" s="136" t="s">
        <v>1176</v>
      </c>
      <c r="H733" s="128" t="s">
        <v>91</v>
      </c>
      <c r="I733" s="134" t="s">
        <v>494</v>
      </c>
      <c r="J733" s="133" t="s">
        <v>3186</v>
      </c>
      <c r="K733" s="134" t="s">
        <v>494</v>
      </c>
      <c r="L733" s="64"/>
      <c r="M733" s="64" t="s">
        <v>85</v>
      </c>
      <c r="N733" s="128" t="s">
        <v>91</v>
      </c>
      <c r="O733" s="64" t="s">
        <v>85</v>
      </c>
      <c r="P733" s="129" t="str" cm="1">
        <f t="array" ref="P733">_xlfn.TEXTJOIN(", ", TRUE, IF('HABILITADOS Y RECHAZADOS LOTE 1'!$Q733:$AN733="SI", 'HABILITADOS Y RECHAZADOS LOTE 1'!$Q$2:$AN$2, ""))</f>
        <v>Productos azucarados</v>
      </c>
      <c r="Q733" s="96"/>
      <c r="R733" s="96"/>
      <c r="S733" s="96"/>
      <c r="T733" s="96"/>
      <c r="U733" s="96"/>
      <c r="V733" s="96"/>
      <c r="W733" s="96"/>
      <c r="X733" s="96"/>
      <c r="Y733" s="96"/>
      <c r="Z733" s="96"/>
      <c r="AA733" s="96"/>
      <c r="AB733" s="96"/>
      <c r="AC733" s="96"/>
      <c r="AD733" s="96"/>
      <c r="AE733" s="96"/>
      <c r="AF733" s="96"/>
      <c r="AG733" s="96"/>
      <c r="AH733" s="96"/>
      <c r="AI733" s="96"/>
      <c r="AJ733" s="96"/>
      <c r="AK733" s="96"/>
      <c r="AL733" s="96" t="s">
        <v>2</v>
      </c>
      <c r="AM733" s="96"/>
      <c r="AN733" s="96"/>
      <c r="AO733" s="96" t="s">
        <v>1</v>
      </c>
      <c r="AP733" s="96" t="s">
        <v>1</v>
      </c>
      <c r="AQ733" s="96" t="s">
        <v>1</v>
      </c>
      <c r="AR733" s="96" t="s">
        <v>1</v>
      </c>
      <c r="AS733" s="96" t="s">
        <v>1</v>
      </c>
      <c r="AT733" s="96" t="s">
        <v>1</v>
      </c>
      <c r="AU733" s="96" t="s">
        <v>2</v>
      </c>
      <c r="AV733" s="96" t="s">
        <v>1</v>
      </c>
      <c r="AW733" s="96" t="s">
        <v>92</v>
      </c>
      <c r="AX733" s="98">
        <v>0</v>
      </c>
      <c r="AY733" s="98">
        <v>0</v>
      </c>
      <c r="AZ733" s="98">
        <v>0</v>
      </c>
      <c r="BA733" s="98">
        <v>0</v>
      </c>
      <c r="BB733" s="98">
        <v>0</v>
      </c>
      <c r="BC733" s="98">
        <v>10</v>
      </c>
      <c r="BD733" s="98">
        <v>0</v>
      </c>
      <c r="BE733" s="98">
        <v>0</v>
      </c>
      <c r="BF733" s="98">
        <v>0</v>
      </c>
      <c r="BG733" s="98">
        <v>0</v>
      </c>
      <c r="BH733" s="98">
        <v>10</v>
      </c>
      <c r="BI733" s="98" cm="1">
        <f t="array" ref="BI733">SUM(IF('HABILITADOS Y RECHAZADOS LOTE 1'!$AX733:$BH733&lt;&gt;"", 'HABILITADOS Y RECHAZADOS LOTE 1'!$AX733:$BH733, 0))</f>
        <v>20</v>
      </c>
      <c r="BJ733" s="98" t="s">
        <v>181</v>
      </c>
      <c r="BK733" s="98" t="s">
        <v>85</v>
      </c>
      <c r="BL733" s="63" t="s">
        <v>85</v>
      </c>
    </row>
    <row r="734" spans="1:64" s="52" customFormat="1" ht="69" hidden="1">
      <c r="A734" s="93">
        <v>1732</v>
      </c>
      <c r="B734" s="143" t="s">
        <v>3187</v>
      </c>
      <c r="C734" s="142" t="s">
        <v>3188</v>
      </c>
      <c r="D734" s="127" t="s">
        <v>89</v>
      </c>
      <c r="E734" s="142" t="s">
        <v>3189</v>
      </c>
      <c r="F734" s="127"/>
      <c r="G734" s="127"/>
      <c r="H734" s="144" t="s">
        <v>83</v>
      </c>
      <c r="I734" s="134" t="s">
        <v>1182</v>
      </c>
      <c r="J734" s="133" t="s">
        <v>3189</v>
      </c>
      <c r="K734" s="143"/>
      <c r="L734" s="64"/>
      <c r="M734" s="64" t="s">
        <v>85</v>
      </c>
      <c r="N734" s="144" t="s">
        <v>83</v>
      </c>
      <c r="O734" s="134" t="s">
        <v>1182</v>
      </c>
      <c r="P734" s="64" t="s">
        <v>85</v>
      </c>
      <c r="Q734" s="96" t="s">
        <v>1</v>
      </c>
      <c r="R734" s="96" t="s">
        <v>1</v>
      </c>
      <c r="S734" s="96" t="s">
        <v>1</v>
      </c>
      <c r="T734" s="96" t="s">
        <v>1</v>
      </c>
      <c r="U734" s="96" t="s">
        <v>1</v>
      </c>
      <c r="V734" s="96" t="s">
        <v>1</v>
      </c>
      <c r="W734" s="96" t="s">
        <v>1</v>
      </c>
      <c r="X734" s="96" t="s">
        <v>1</v>
      </c>
      <c r="Y734" s="96" t="s">
        <v>1</v>
      </c>
      <c r="Z734" s="96" t="s">
        <v>1</v>
      </c>
      <c r="AA734" s="96" t="s">
        <v>1</v>
      </c>
      <c r="AB734" s="96" t="s">
        <v>1</v>
      </c>
      <c r="AC734" s="96" t="s">
        <v>1</v>
      </c>
      <c r="AD734" s="96" t="s">
        <v>1</v>
      </c>
      <c r="AE734" s="96" t="s">
        <v>1</v>
      </c>
      <c r="AF734" s="96" t="s">
        <v>1</v>
      </c>
      <c r="AG734" s="96" t="s">
        <v>1</v>
      </c>
      <c r="AH734" s="96" t="s">
        <v>1</v>
      </c>
      <c r="AI734" s="96" t="s">
        <v>1</v>
      </c>
      <c r="AJ734" s="96" t="s">
        <v>1</v>
      </c>
      <c r="AK734" s="96" t="s">
        <v>1</v>
      </c>
      <c r="AL734" s="96" t="s">
        <v>1</v>
      </c>
      <c r="AM734" s="96" t="s">
        <v>1</v>
      </c>
      <c r="AN734" s="96" t="s">
        <v>1</v>
      </c>
      <c r="AO734" s="96"/>
      <c r="AP734" s="96"/>
      <c r="AQ734" s="96"/>
      <c r="AR734" s="96"/>
      <c r="AS734" s="96"/>
      <c r="AT734" s="96"/>
      <c r="AU734" s="96"/>
      <c r="AV734" s="96"/>
      <c r="AW734" s="96" t="s">
        <v>650</v>
      </c>
      <c r="AX734" s="98"/>
      <c r="AY734" s="98"/>
      <c r="AZ734" s="98"/>
      <c r="BA734" s="98"/>
      <c r="BB734" s="98"/>
      <c r="BC734" s="98"/>
      <c r="BD734" s="98"/>
      <c r="BE734" s="98"/>
      <c r="BF734" s="98"/>
      <c r="BG734" s="98"/>
      <c r="BH734" s="98"/>
      <c r="BI734" s="98" cm="1">
        <f t="array" ref="BI734">SUM(IF('HABILITADOS Y RECHAZADOS LOTE 1'!$AX734:$BH734&lt;&gt;"", 'HABILITADOS Y RECHAZADOS LOTE 1'!$AX734:$BH734, 0))</f>
        <v>0</v>
      </c>
      <c r="BJ734" s="98" t="s">
        <v>784</v>
      </c>
      <c r="BK734" s="98" t="s">
        <v>85</v>
      </c>
      <c r="BL734" s="63" t="s">
        <v>85</v>
      </c>
    </row>
    <row r="735" spans="1:64" s="52" customFormat="1" ht="69" hidden="1">
      <c r="A735" s="108">
        <v>1733</v>
      </c>
      <c r="B735" s="139" t="s">
        <v>1266</v>
      </c>
      <c r="C735" s="144" t="s">
        <v>3190</v>
      </c>
      <c r="D735" s="133" t="s">
        <v>89</v>
      </c>
      <c r="E735" s="124" t="s">
        <v>3191</v>
      </c>
      <c r="F735" s="136" t="s">
        <v>77</v>
      </c>
      <c r="G735" s="136" t="s">
        <v>1176</v>
      </c>
      <c r="H735" s="128" t="s">
        <v>79</v>
      </c>
      <c r="I735" s="134" t="s">
        <v>3192</v>
      </c>
      <c r="J735" s="151" t="s">
        <v>3191</v>
      </c>
      <c r="K735" s="134" t="s">
        <v>3193</v>
      </c>
      <c r="L735" s="64"/>
      <c r="M735" s="64" t="s">
        <v>2</v>
      </c>
      <c r="N735" s="130" t="s">
        <v>91</v>
      </c>
      <c r="O735" s="64" t="s">
        <v>85</v>
      </c>
      <c r="P735" s="129" t="str" cm="1">
        <f t="array" ref="P735">_xlfn.TEXTJOIN(", ", TRUE, IF('HABILITADOS Y RECHAZADOS LOTE 1'!$Q735:$AN735="SI", 'HABILITADOS Y RECHAZADOS LOTE 1'!$Q$2:$AN$2, ""))</f>
        <v>Pescados y mariscos</v>
      </c>
      <c r="Q735" s="96" t="s">
        <v>1</v>
      </c>
      <c r="R735" s="96" t="s">
        <v>1</v>
      </c>
      <c r="S735" s="96" t="s">
        <v>1</v>
      </c>
      <c r="T735" s="96" t="s">
        <v>1</v>
      </c>
      <c r="U735" s="96" t="s">
        <v>1</v>
      </c>
      <c r="V735" s="96" t="s">
        <v>1</v>
      </c>
      <c r="W735" s="96" t="s">
        <v>1</v>
      </c>
      <c r="X735" s="96" t="s">
        <v>1</v>
      </c>
      <c r="Y735" s="96" t="s">
        <v>1</v>
      </c>
      <c r="Z735" s="96" t="s">
        <v>1</v>
      </c>
      <c r="AA735" s="96" t="s">
        <v>1</v>
      </c>
      <c r="AB735" s="96" t="s">
        <v>1</v>
      </c>
      <c r="AC735" s="96" t="s">
        <v>1</v>
      </c>
      <c r="AD735" s="96" t="s">
        <v>1</v>
      </c>
      <c r="AE735" s="96" t="s">
        <v>1</v>
      </c>
      <c r="AF735" s="96" t="s">
        <v>1</v>
      </c>
      <c r="AG735" s="96" t="s">
        <v>1</v>
      </c>
      <c r="AH735" s="96" t="s">
        <v>1</v>
      </c>
      <c r="AI735" s="96" t="s">
        <v>1</v>
      </c>
      <c r="AJ735" s="96" t="s">
        <v>1</v>
      </c>
      <c r="AK735" s="96" t="s">
        <v>2</v>
      </c>
      <c r="AL735" s="96" t="s">
        <v>1</v>
      </c>
      <c r="AM735" s="96" t="s">
        <v>1</v>
      </c>
      <c r="AN735" s="96" t="s">
        <v>1</v>
      </c>
      <c r="AO735" s="96" t="s">
        <v>1</v>
      </c>
      <c r="AP735" s="96" t="s">
        <v>1</v>
      </c>
      <c r="AQ735" s="96" t="s">
        <v>1</v>
      </c>
      <c r="AR735" s="96" t="s">
        <v>1</v>
      </c>
      <c r="AS735" s="96" t="s">
        <v>1</v>
      </c>
      <c r="AT735" s="96" t="s">
        <v>1</v>
      </c>
      <c r="AU735" s="96" t="s">
        <v>2</v>
      </c>
      <c r="AV735" s="96" t="s">
        <v>1</v>
      </c>
      <c r="AW735" s="96" t="s">
        <v>92</v>
      </c>
      <c r="AX735" s="98">
        <v>0</v>
      </c>
      <c r="AY735" s="98">
        <v>0</v>
      </c>
      <c r="AZ735" s="98">
        <v>0</v>
      </c>
      <c r="BA735" s="98">
        <v>0</v>
      </c>
      <c r="BB735" s="98">
        <v>0</v>
      </c>
      <c r="BC735" s="98">
        <v>0</v>
      </c>
      <c r="BD735" s="98">
        <v>0</v>
      </c>
      <c r="BE735" s="98">
        <v>0</v>
      </c>
      <c r="BF735" s="98">
        <v>0</v>
      </c>
      <c r="BG735" s="98">
        <v>0.25</v>
      </c>
      <c r="BH735" s="98">
        <v>0</v>
      </c>
      <c r="BI735" s="98" cm="1">
        <f t="array" ref="BI735">SUM(IF('HABILITADOS Y RECHAZADOS LOTE 1'!$AX735:$BH735&lt;&gt;"", 'HABILITADOS Y RECHAZADOS LOTE 1'!$AX735:$BH735, 0))</f>
        <v>0.25</v>
      </c>
      <c r="BJ735" s="98" t="s">
        <v>541</v>
      </c>
      <c r="BK735" s="98" t="s">
        <v>85</v>
      </c>
      <c r="BL735" s="63" t="s">
        <v>85</v>
      </c>
    </row>
    <row r="736" spans="1:64" s="52" customFormat="1" ht="69" hidden="1">
      <c r="A736" s="93">
        <v>1734</v>
      </c>
      <c r="B736" s="143" t="s">
        <v>3194</v>
      </c>
      <c r="C736" s="142" t="s">
        <v>3195</v>
      </c>
      <c r="D736" s="127" t="s">
        <v>75</v>
      </c>
      <c r="E736" s="142" t="s">
        <v>3196</v>
      </c>
      <c r="F736" s="127"/>
      <c r="G736" s="127"/>
      <c r="H736" s="144" t="s">
        <v>83</v>
      </c>
      <c r="I736" s="134" t="s">
        <v>1182</v>
      </c>
      <c r="J736" s="133" t="s">
        <v>3196</v>
      </c>
      <c r="K736" s="143"/>
      <c r="L736" s="64"/>
      <c r="M736" s="64" t="s">
        <v>85</v>
      </c>
      <c r="N736" s="144" t="s">
        <v>83</v>
      </c>
      <c r="O736" s="134" t="s">
        <v>1182</v>
      </c>
      <c r="P736" s="64" t="s">
        <v>85</v>
      </c>
      <c r="Q736" s="96" t="s">
        <v>1</v>
      </c>
      <c r="R736" s="96" t="s">
        <v>1</v>
      </c>
      <c r="S736" s="96" t="s">
        <v>1</v>
      </c>
      <c r="T736" s="96" t="s">
        <v>1</v>
      </c>
      <c r="U736" s="96" t="s">
        <v>1</v>
      </c>
      <c r="V736" s="96" t="s">
        <v>1</v>
      </c>
      <c r="W736" s="96" t="s">
        <v>1</v>
      </c>
      <c r="X736" s="96" t="s">
        <v>1</v>
      </c>
      <c r="Y736" s="96" t="s">
        <v>1</v>
      </c>
      <c r="Z736" s="96" t="s">
        <v>1</v>
      </c>
      <c r="AA736" s="96" t="s">
        <v>1</v>
      </c>
      <c r="AB736" s="96" t="s">
        <v>1</v>
      </c>
      <c r="AC736" s="96" t="s">
        <v>1</v>
      </c>
      <c r="AD736" s="96" t="s">
        <v>1</v>
      </c>
      <c r="AE736" s="96" t="s">
        <v>1</v>
      </c>
      <c r="AF736" s="96" t="s">
        <v>1</v>
      </c>
      <c r="AG736" s="96" t="s">
        <v>1</v>
      </c>
      <c r="AH736" s="96" t="s">
        <v>1</v>
      </c>
      <c r="AI736" s="96" t="s">
        <v>1</v>
      </c>
      <c r="AJ736" s="96" t="s">
        <v>1</v>
      </c>
      <c r="AK736" s="96" t="s">
        <v>1</v>
      </c>
      <c r="AL736" s="96" t="s">
        <v>1</v>
      </c>
      <c r="AM736" s="96" t="s">
        <v>1</v>
      </c>
      <c r="AN736" s="96" t="s">
        <v>1</v>
      </c>
      <c r="AO736" s="96"/>
      <c r="AP736" s="96"/>
      <c r="AQ736" s="96"/>
      <c r="AR736" s="96"/>
      <c r="AS736" s="96"/>
      <c r="AT736" s="96"/>
      <c r="AU736" s="96"/>
      <c r="AV736" s="96"/>
      <c r="AW736" s="96" t="s">
        <v>650</v>
      </c>
      <c r="AX736" s="98"/>
      <c r="AY736" s="98"/>
      <c r="AZ736" s="98"/>
      <c r="BA736" s="98"/>
      <c r="BB736" s="98"/>
      <c r="BC736" s="98"/>
      <c r="BD736" s="98"/>
      <c r="BE736" s="98"/>
      <c r="BF736" s="98"/>
      <c r="BG736" s="98"/>
      <c r="BH736" s="98"/>
      <c r="BI736" s="98" cm="1">
        <f t="array" ref="BI736">SUM(IF('HABILITADOS Y RECHAZADOS LOTE 1'!$AX736:$BH736&lt;&gt;"", 'HABILITADOS Y RECHAZADOS LOTE 1'!$AX736:$BH736, 0))</f>
        <v>0</v>
      </c>
      <c r="BJ736" s="98" t="s">
        <v>784</v>
      </c>
      <c r="BK736" s="98" t="s">
        <v>85</v>
      </c>
      <c r="BL736" s="63" t="s">
        <v>85</v>
      </c>
    </row>
    <row r="737" spans="1:64" s="52" customFormat="1" ht="276" hidden="1">
      <c r="A737" s="93">
        <v>1735</v>
      </c>
      <c r="B737" s="143" t="s">
        <v>3197</v>
      </c>
      <c r="C737" s="124" t="s">
        <v>3198</v>
      </c>
      <c r="D737" s="125" t="s">
        <v>89</v>
      </c>
      <c r="E737" s="126" t="s">
        <v>3199</v>
      </c>
      <c r="F737" s="127" t="s">
        <v>78</v>
      </c>
      <c r="G737" s="127" t="s">
        <v>77</v>
      </c>
      <c r="H737" s="128" t="s">
        <v>79</v>
      </c>
      <c r="I737" s="129" t="s">
        <v>209</v>
      </c>
      <c r="J737" s="64" t="s">
        <v>3199</v>
      </c>
      <c r="K737" s="129" t="s">
        <v>3200</v>
      </c>
      <c r="L737" s="64" t="s">
        <v>1</v>
      </c>
      <c r="M737" s="64" t="s">
        <v>2</v>
      </c>
      <c r="N737" s="130" t="s">
        <v>83</v>
      </c>
      <c r="O737" s="64" t="s">
        <v>194</v>
      </c>
      <c r="P737" s="64" t="s">
        <v>85</v>
      </c>
      <c r="Q737" s="96"/>
      <c r="R737" s="96"/>
      <c r="S737" s="96"/>
      <c r="T737" s="96" t="s">
        <v>2</v>
      </c>
      <c r="U737" s="96"/>
      <c r="V737" s="96"/>
      <c r="W737" s="96"/>
      <c r="X737" s="96"/>
      <c r="Y737" s="96"/>
      <c r="Z737" s="96"/>
      <c r="AA737" s="96" t="s">
        <v>2</v>
      </c>
      <c r="AB737" s="96"/>
      <c r="AC737" s="96"/>
      <c r="AD737" s="96"/>
      <c r="AE737" s="96"/>
      <c r="AF737" s="96"/>
      <c r="AG737" s="96"/>
      <c r="AH737" s="96"/>
      <c r="AI737" s="96" t="s">
        <v>2</v>
      </c>
      <c r="AJ737" s="96"/>
      <c r="AK737" s="96"/>
      <c r="AL737" s="96"/>
      <c r="AM737" s="96" t="s">
        <v>2</v>
      </c>
      <c r="AN737" s="96"/>
      <c r="AO737" s="96" t="s">
        <v>1</v>
      </c>
      <c r="AP737" s="96" t="s">
        <v>1</v>
      </c>
      <c r="AQ737" s="96" t="s">
        <v>1</v>
      </c>
      <c r="AR737" s="96" t="s">
        <v>1</v>
      </c>
      <c r="AS737" s="96" t="s">
        <v>1</v>
      </c>
      <c r="AT737" s="96" t="s">
        <v>1</v>
      </c>
      <c r="AU737" s="96" t="s">
        <v>2</v>
      </c>
      <c r="AV737" s="96" t="s">
        <v>1</v>
      </c>
      <c r="AW737" s="96" t="s">
        <v>99</v>
      </c>
      <c r="AX737" s="98">
        <v>0</v>
      </c>
      <c r="AY737" s="98">
        <v>6</v>
      </c>
      <c r="AZ737" s="98">
        <v>0</v>
      </c>
      <c r="BA737" s="98">
        <v>0</v>
      </c>
      <c r="BB737" s="98">
        <v>0</v>
      </c>
      <c r="BC737" s="98">
        <v>0</v>
      </c>
      <c r="BD737" s="98">
        <v>0</v>
      </c>
      <c r="BE737" s="98">
        <v>0</v>
      </c>
      <c r="BF737" s="98">
        <v>0</v>
      </c>
      <c r="BG737" s="98">
        <v>0.25</v>
      </c>
      <c r="BH737" s="98">
        <v>0</v>
      </c>
      <c r="BI737" s="98" cm="1">
        <f t="array" ref="BI737">SUM(IF('HABILITADOS Y RECHAZADOS LOTE 1'!$AX737:$BH737&lt;&gt;"", 'HABILITADOS Y RECHAZADOS LOTE 1'!$AX737:$BH737, 0))</f>
        <v>6.25</v>
      </c>
      <c r="BJ737" s="98" t="s">
        <v>195</v>
      </c>
      <c r="BK737" s="98" t="s">
        <v>85</v>
      </c>
      <c r="BL737" s="63" t="s">
        <v>85</v>
      </c>
    </row>
    <row r="738" spans="1:64" s="52" customFormat="1" ht="124.2" hidden="1">
      <c r="A738" s="93">
        <v>1736</v>
      </c>
      <c r="B738" s="143" t="s">
        <v>1549</v>
      </c>
      <c r="C738" s="124" t="s">
        <v>3201</v>
      </c>
      <c r="D738" s="125" t="s">
        <v>75</v>
      </c>
      <c r="E738" s="126">
        <v>66866923</v>
      </c>
      <c r="F738" s="127" t="s">
        <v>77</v>
      </c>
      <c r="G738" s="127" t="s">
        <v>77</v>
      </c>
      <c r="H738" s="128" t="s">
        <v>79</v>
      </c>
      <c r="I738" s="129" t="s">
        <v>3202</v>
      </c>
      <c r="J738" s="64" t="s">
        <v>3203</v>
      </c>
      <c r="K738" s="129" t="s">
        <v>3204</v>
      </c>
      <c r="L738" s="64"/>
      <c r="M738" s="64" t="s">
        <v>2</v>
      </c>
      <c r="N738" s="130" t="s">
        <v>91</v>
      </c>
      <c r="O738" s="64" t="s">
        <v>85</v>
      </c>
      <c r="P738" s="129" t="str" cm="1">
        <f t="array" ref="P738">_xlfn.TEXTJOIN(", ", TRUE, IF('HABILITADOS Y RECHAZADOS LOTE 1'!$Q738:$AN738="SI", 'HABILITADOS Y RECHAZADOS LOTE 1'!$Q$2:$AN$2, ""))</f>
        <v>Frutas frescas, Verduras, hortalizas y derivados</v>
      </c>
      <c r="Q738" s="96" t="s">
        <v>1</v>
      </c>
      <c r="R738" s="96" t="s">
        <v>1</v>
      </c>
      <c r="S738" s="96" t="s">
        <v>1</v>
      </c>
      <c r="T738" s="96" t="s">
        <v>1</v>
      </c>
      <c r="U738" s="96" t="s">
        <v>1</v>
      </c>
      <c r="V738" s="96" t="s">
        <v>1</v>
      </c>
      <c r="W738" s="96" t="s">
        <v>1</v>
      </c>
      <c r="X738" s="96" t="s">
        <v>1</v>
      </c>
      <c r="Y738" s="96" t="s">
        <v>1</v>
      </c>
      <c r="Z738" s="96" t="s">
        <v>1</v>
      </c>
      <c r="AA738" s="96" t="s">
        <v>2</v>
      </c>
      <c r="AB738" s="96" t="s">
        <v>1</v>
      </c>
      <c r="AC738" s="96" t="s">
        <v>1</v>
      </c>
      <c r="AD738" s="96" t="s">
        <v>1</v>
      </c>
      <c r="AE738" s="96" t="s">
        <v>1</v>
      </c>
      <c r="AF738" s="96" t="s">
        <v>1</v>
      </c>
      <c r="AG738" s="96" t="s">
        <v>1</v>
      </c>
      <c r="AH738" s="96" t="s">
        <v>1</v>
      </c>
      <c r="AI738" s="96" t="s">
        <v>1</v>
      </c>
      <c r="AJ738" s="96" t="s">
        <v>1</v>
      </c>
      <c r="AK738" s="96" t="s">
        <v>1</v>
      </c>
      <c r="AL738" s="96" t="s">
        <v>1</v>
      </c>
      <c r="AM738" s="96" t="s">
        <v>2</v>
      </c>
      <c r="AN738" s="96" t="s">
        <v>1</v>
      </c>
      <c r="AO738" s="96" t="s">
        <v>2</v>
      </c>
      <c r="AP738" s="96" t="s">
        <v>1</v>
      </c>
      <c r="AQ738" s="96" t="s">
        <v>1</v>
      </c>
      <c r="AR738" s="96" t="s">
        <v>1</v>
      </c>
      <c r="AS738" s="96" t="s">
        <v>1</v>
      </c>
      <c r="AT738" s="96" t="s">
        <v>1</v>
      </c>
      <c r="AU738" s="96" t="s">
        <v>1</v>
      </c>
      <c r="AV738" s="96" t="s">
        <v>1</v>
      </c>
      <c r="AW738" s="96" t="s">
        <v>92</v>
      </c>
      <c r="AX738" s="98">
        <v>0</v>
      </c>
      <c r="AY738" s="98">
        <v>0</v>
      </c>
      <c r="AZ738" s="98">
        <v>0</v>
      </c>
      <c r="BA738" s="98">
        <v>0</v>
      </c>
      <c r="BB738" s="98">
        <v>0</v>
      </c>
      <c r="BC738" s="98">
        <v>0</v>
      </c>
      <c r="BD738" s="98">
        <v>0</v>
      </c>
      <c r="BE738" s="98">
        <v>0</v>
      </c>
      <c r="BF738" s="98">
        <v>0.25</v>
      </c>
      <c r="BG738" s="98">
        <v>0.25</v>
      </c>
      <c r="BH738" s="98">
        <v>0</v>
      </c>
      <c r="BI738" s="98" cm="1">
        <f t="array" ref="BI738">SUM(IF('HABILITADOS Y RECHAZADOS LOTE 1'!$AX738:$BH738&lt;&gt;"", 'HABILITADOS Y RECHAZADOS LOTE 1'!$AX738:$BH738, 0))</f>
        <v>0.5</v>
      </c>
      <c r="BJ738" s="98" t="s">
        <v>362</v>
      </c>
      <c r="BK738" s="98" t="s">
        <v>85</v>
      </c>
      <c r="BL738" s="63" t="s">
        <v>85</v>
      </c>
    </row>
    <row r="739" spans="1:64" s="52" customFormat="1" ht="69" hidden="1">
      <c r="A739" s="93">
        <v>1737</v>
      </c>
      <c r="B739" s="139" t="s">
        <v>1195</v>
      </c>
      <c r="C739" s="142" t="s">
        <v>3205</v>
      </c>
      <c r="D739" s="127" t="s">
        <v>2395</v>
      </c>
      <c r="E739" s="142" t="s">
        <v>3206</v>
      </c>
      <c r="F739" s="127"/>
      <c r="G739" s="127"/>
      <c r="H739" s="144" t="s">
        <v>83</v>
      </c>
      <c r="I739" s="134" t="s">
        <v>1182</v>
      </c>
      <c r="J739" s="133" t="s">
        <v>3206</v>
      </c>
      <c r="K739" s="143"/>
      <c r="L739" s="64"/>
      <c r="M739" s="64" t="s">
        <v>85</v>
      </c>
      <c r="N739" s="144" t="s">
        <v>83</v>
      </c>
      <c r="O739" s="134" t="s">
        <v>1182</v>
      </c>
      <c r="P739" s="64" t="s">
        <v>85</v>
      </c>
      <c r="Q739" s="96" t="s">
        <v>1</v>
      </c>
      <c r="R739" s="96" t="s">
        <v>1</v>
      </c>
      <c r="S739" s="96" t="s">
        <v>1</v>
      </c>
      <c r="T739" s="96" t="s">
        <v>1</v>
      </c>
      <c r="U739" s="96" t="s">
        <v>1</v>
      </c>
      <c r="V739" s="96" t="s">
        <v>1</v>
      </c>
      <c r="W739" s="96" t="s">
        <v>1</v>
      </c>
      <c r="X739" s="96" t="s">
        <v>1</v>
      </c>
      <c r="Y739" s="96" t="s">
        <v>1</v>
      </c>
      <c r="Z739" s="96" t="s">
        <v>1</v>
      </c>
      <c r="AA739" s="96" t="s">
        <v>1</v>
      </c>
      <c r="AB739" s="96" t="s">
        <v>1</v>
      </c>
      <c r="AC739" s="96" t="s">
        <v>1</v>
      </c>
      <c r="AD739" s="96" t="s">
        <v>1</v>
      </c>
      <c r="AE739" s="96" t="s">
        <v>1</v>
      </c>
      <c r="AF739" s="96" t="s">
        <v>1</v>
      </c>
      <c r="AG739" s="96" t="s">
        <v>1</v>
      </c>
      <c r="AH739" s="96" t="s">
        <v>1</v>
      </c>
      <c r="AI739" s="96" t="s">
        <v>1</v>
      </c>
      <c r="AJ739" s="96" t="s">
        <v>1</v>
      </c>
      <c r="AK739" s="96" t="s">
        <v>1</v>
      </c>
      <c r="AL739" s="96" t="s">
        <v>1</v>
      </c>
      <c r="AM739" s="96" t="s">
        <v>1</v>
      </c>
      <c r="AN739" s="96" t="s">
        <v>1</v>
      </c>
      <c r="AO739" s="96"/>
      <c r="AP739" s="96"/>
      <c r="AQ739" s="96"/>
      <c r="AR739" s="96"/>
      <c r="AS739" s="96"/>
      <c r="AT739" s="96"/>
      <c r="AU739" s="96"/>
      <c r="AV739" s="96"/>
      <c r="AW739" s="96" t="s">
        <v>650</v>
      </c>
      <c r="AX739" s="98"/>
      <c r="AY739" s="98"/>
      <c r="AZ739" s="98"/>
      <c r="BA739" s="98"/>
      <c r="BB739" s="98"/>
      <c r="BC739" s="98"/>
      <c r="BD739" s="98"/>
      <c r="BE739" s="98"/>
      <c r="BF739" s="98"/>
      <c r="BG739" s="98"/>
      <c r="BH739" s="98"/>
      <c r="BI739" s="98" cm="1">
        <f t="array" ref="BI739">SUM(IF('HABILITADOS Y RECHAZADOS LOTE 1'!$AX739:$BH739&lt;&gt;"", 'HABILITADOS Y RECHAZADOS LOTE 1'!$AX739:$BH739, 0))</f>
        <v>0</v>
      </c>
      <c r="BJ739" s="98" t="s">
        <v>784</v>
      </c>
      <c r="BK739" s="98" t="s">
        <v>85</v>
      </c>
      <c r="BL739" s="63" t="s">
        <v>85</v>
      </c>
    </row>
    <row r="740" spans="1:64" s="52" customFormat="1" ht="234.6" hidden="1">
      <c r="A740" s="93">
        <v>1738</v>
      </c>
      <c r="B740" s="143" t="s">
        <v>3207</v>
      </c>
      <c r="C740" s="124" t="s">
        <v>3208</v>
      </c>
      <c r="D740" s="125" t="s">
        <v>75</v>
      </c>
      <c r="E740" s="126" t="s">
        <v>3209</v>
      </c>
      <c r="F740" s="127" t="s">
        <v>77</v>
      </c>
      <c r="G740" s="127" t="s">
        <v>77</v>
      </c>
      <c r="H740" s="128" t="s">
        <v>79</v>
      </c>
      <c r="I740" s="129" t="s">
        <v>2566</v>
      </c>
      <c r="J740" s="64" t="s">
        <v>3209</v>
      </c>
      <c r="K740" s="129" t="s">
        <v>2782</v>
      </c>
      <c r="L740" s="64" t="s">
        <v>1</v>
      </c>
      <c r="M740" s="64" t="s">
        <v>1</v>
      </c>
      <c r="N740" s="130" t="s">
        <v>83</v>
      </c>
      <c r="O740" s="129" t="s">
        <v>3210</v>
      </c>
      <c r="P740" s="64" t="s">
        <v>85</v>
      </c>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8"/>
      <c r="AY740" s="98"/>
      <c r="AZ740" s="98"/>
      <c r="BA740" s="98"/>
      <c r="BB740" s="98"/>
      <c r="BC740" s="98"/>
      <c r="BD740" s="98"/>
      <c r="BE740" s="98"/>
      <c r="BF740" s="98"/>
      <c r="BG740" s="98"/>
      <c r="BH740" s="98"/>
      <c r="BI740" s="98" cm="1">
        <f t="array" ref="BI740">SUM(IF('HABILITADOS Y RECHAZADOS LOTE 1'!$AX740:$BH740&lt;&gt;"", 'HABILITADOS Y RECHAZADOS LOTE 1'!$AX740:$BH740, 0))</f>
        <v>0</v>
      </c>
      <c r="BJ740" s="98" t="s">
        <v>327</v>
      </c>
      <c r="BK740" s="98" t="s">
        <v>85</v>
      </c>
      <c r="BL740" s="63" t="s">
        <v>85</v>
      </c>
    </row>
    <row r="741" spans="1:64" s="52" customFormat="1" ht="110.4" hidden="1">
      <c r="A741" s="108">
        <v>1739</v>
      </c>
      <c r="B741" s="139" t="s">
        <v>3211</v>
      </c>
      <c r="C741" s="142" t="s">
        <v>3212</v>
      </c>
      <c r="D741" s="133"/>
      <c r="E741" s="126" t="s">
        <v>3213</v>
      </c>
      <c r="F741" s="136" t="s">
        <v>77</v>
      </c>
      <c r="G741" s="136" t="s">
        <v>77</v>
      </c>
      <c r="H741" s="144" t="s">
        <v>79</v>
      </c>
      <c r="I741" s="134" t="s">
        <v>3214</v>
      </c>
      <c r="J741" s="133" t="s">
        <v>3213</v>
      </c>
      <c r="K741" s="134" t="s">
        <v>3215</v>
      </c>
      <c r="L741" s="64"/>
      <c r="M741" s="64" t="s">
        <v>1</v>
      </c>
      <c r="N741" s="130" t="s">
        <v>83</v>
      </c>
      <c r="O741" s="129" t="s">
        <v>3216</v>
      </c>
      <c r="P741" s="64" t="s">
        <v>85</v>
      </c>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8"/>
      <c r="AY741" s="98"/>
      <c r="AZ741" s="98"/>
      <c r="BA741" s="98"/>
      <c r="BB741" s="98"/>
      <c r="BC741" s="98"/>
      <c r="BD741" s="98"/>
      <c r="BE741" s="98"/>
      <c r="BF741" s="98"/>
      <c r="BG741" s="98"/>
      <c r="BH741" s="98"/>
      <c r="BI741" s="98" cm="1">
        <f t="array" ref="BI741">SUM(IF('HABILITADOS Y RECHAZADOS LOTE 1'!$AX741:$BH741&lt;&gt;"", 'HABILITADOS Y RECHAZADOS LOTE 1'!$AX741:$BH741, 0))</f>
        <v>0</v>
      </c>
      <c r="BJ741" s="98" t="s">
        <v>244</v>
      </c>
      <c r="BK741" s="98" t="s">
        <v>85</v>
      </c>
      <c r="BL741" s="63" t="s">
        <v>85</v>
      </c>
    </row>
    <row r="742" spans="1:64" s="52" customFormat="1" ht="110.4" hidden="1">
      <c r="A742" s="108">
        <v>1740</v>
      </c>
      <c r="B742" s="139" t="s">
        <v>486</v>
      </c>
      <c r="C742" s="142" t="s">
        <v>3217</v>
      </c>
      <c r="D742" s="133"/>
      <c r="E742" s="126" t="s">
        <v>3218</v>
      </c>
      <c r="F742" s="136" t="s">
        <v>77</v>
      </c>
      <c r="G742" s="136" t="s">
        <v>78</v>
      </c>
      <c r="H742" s="144" t="s">
        <v>79</v>
      </c>
      <c r="I742" s="134" t="s">
        <v>721</v>
      </c>
      <c r="J742" s="133" t="s">
        <v>3218</v>
      </c>
      <c r="K742" s="134" t="s">
        <v>3219</v>
      </c>
      <c r="L742" s="64" t="s">
        <v>1</v>
      </c>
      <c r="M742" s="64" t="s">
        <v>1</v>
      </c>
      <c r="N742" s="130" t="s">
        <v>83</v>
      </c>
      <c r="O742" s="129" t="s">
        <v>3220</v>
      </c>
      <c r="P742" s="64" t="s">
        <v>85</v>
      </c>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8"/>
      <c r="AY742" s="98"/>
      <c r="AZ742" s="98"/>
      <c r="BA742" s="98"/>
      <c r="BB742" s="98"/>
      <c r="BC742" s="98"/>
      <c r="BD742" s="98"/>
      <c r="BE742" s="98"/>
      <c r="BF742" s="98"/>
      <c r="BG742" s="98"/>
      <c r="BH742" s="98"/>
      <c r="BI742" s="98" cm="1">
        <f t="array" ref="BI742">SUM(IF('HABILITADOS Y RECHAZADOS LOTE 1'!$AX742:$BH742&lt;&gt;"", 'HABILITADOS Y RECHAZADOS LOTE 1'!$AX742:$BH742, 0))</f>
        <v>0</v>
      </c>
      <c r="BJ742" s="98" t="s">
        <v>1339</v>
      </c>
      <c r="BK742" s="98" t="s">
        <v>85</v>
      </c>
      <c r="BL742" s="63" t="s">
        <v>85</v>
      </c>
    </row>
    <row r="743" spans="1:64" s="52" customFormat="1" ht="234.6" hidden="1">
      <c r="A743" s="108">
        <v>1741</v>
      </c>
      <c r="B743" s="139" t="s">
        <v>3221</v>
      </c>
      <c r="C743" s="142" t="s">
        <v>3222</v>
      </c>
      <c r="D743" s="133" t="s">
        <v>494</v>
      </c>
      <c r="E743" s="126" t="s">
        <v>3223</v>
      </c>
      <c r="F743" s="136" t="s">
        <v>77</v>
      </c>
      <c r="G743" s="136" t="s">
        <v>1176</v>
      </c>
      <c r="H743" s="128" t="s">
        <v>79</v>
      </c>
      <c r="I743" s="134" t="s">
        <v>3224</v>
      </c>
      <c r="J743" s="133">
        <v>2969324</v>
      </c>
      <c r="K743" s="134" t="s">
        <v>3225</v>
      </c>
      <c r="L743" s="64" t="s">
        <v>1</v>
      </c>
      <c r="M743" s="64" t="s">
        <v>1</v>
      </c>
      <c r="N743" s="130" t="s">
        <v>83</v>
      </c>
      <c r="O743" s="129" t="s">
        <v>3226</v>
      </c>
      <c r="P743" s="64" t="s">
        <v>85</v>
      </c>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8"/>
      <c r="AY743" s="98"/>
      <c r="AZ743" s="98"/>
      <c r="BA743" s="98"/>
      <c r="BB743" s="98"/>
      <c r="BC743" s="98"/>
      <c r="BD743" s="98"/>
      <c r="BE743" s="98"/>
      <c r="BF743" s="98"/>
      <c r="BG743" s="98"/>
      <c r="BH743" s="98"/>
      <c r="BI743" s="98" cm="1">
        <f t="array" ref="BI743">SUM(IF('HABILITADOS Y RECHAZADOS LOTE 1'!$AX743:$BH743&lt;&gt;"", 'HABILITADOS Y RECHAZADOS LOTE 1'!$AX743:$BH743, 0))</f>
        <v>0</v>
      </c>
      <c r="BJ743" s="98" t="s">
        <v>244</v>
      </c>
      <c r="BK743" s="98" t="s">
        <v>85</v>
      </c>
      <c r="BL743" s="63" t="s">
        <v>85</v>
      </c>
    </row>
    <row r="744" spans="1:64" s="52" customFormat="1" ht="41.4" hidden="1">
      <c r="A744" s="108">
        <v>1742</v>
      </c>
      <c r="B744" s="139" t="s">
        <v>3227</v>
      </c>
      <c r="C744" s="142" t="s">
        <v>3228</v>
      </c>
      <c r="D744" s="133" t="s">
        <v>494</v>
      </c>
      <c r="E744" s="126" t="s">
        <v>3229</v>
      </c>
      <c r="F744" s="136" t="s">
        <v>1176</v>
      </c>
      <c r="G744" s="136" t="s">
        <v>77</v>
      </c>
      <c r="H744" s="128" t="s">
        <v>79</v>
      </c>
      <c r="I744" s="134" t="s">
        <v>209</v>
      </c>
      <c r="J744" s="133" t="s">
        <v>3230</v>
      </c>
      <c r="K744" s="134" t="s">
        <v>3231</v>
      </c>
      <c r="L744" s="64"/>
      <c r="M744" s="64" t="s">
        <v>2</v>
      </c>
      <c r="N744" s="130" t="s">
        <v>91</v>
      </c>
      <c r="O744" s="64" t="s">
        <v>85</v>
      </c>
      <c r="P744" s="129" t="str" cm="1">
        <f t="array" ref="P744">_xlfn.TEXTJOIN(", ", TRUE, IF('HABILITADOS Y RECHAZADOS LOTE 1'!$Q744:$AN744="SI", 'HABILITADOS Y RECHAZADOS LOTE 1'!$Q$2:$AN$2, ""))</f>
        <v>Frutas frescas, Verduras, hortalizas y derivados</v>
      </c>
      <c r="Q744" s="96" t="s">
        <v>1</v>
      </c>
      <c r="R744" s="96" t="s">
        <v>1</v>
      </c>
      <c r="S744" s="96" t="s">
        <v>1</v>
      </c>
      <c r="T744" s="96" t="s">
        <v>1</v>
      </c>
      <c r="U744" s="96" t="s">
        <v>1</v>
      </c>
      <c r="V744" s="96" t="s">
        <v>1</v>
      </c>
      <c r="W744" s="96" t="s">
        <v>1</v>
      </c>
      <c r="X744" s="96" t="s">
        <v>1</v>
      </c>
      <c r="Y744" s="96" t="s">
        <v>1</v>
      </c>
      <c r="Z744" s="96" t="s">
        <v>1</v>
      </c>
      <c r="AA744" s="96" t="s">
        <v>2</v>
      </c>
      <c r="AB744" s="96" t="s">
        <v>1</v>
      </c>
      <c r="AC744" s="96" t="s">
        <v>1</v>
      </c>
      <c r="AD744" s="96" t="s">
        <v>1</v>
      </c>
      <c r="AE744" s="96" t="s">
        <v>1</v>
      </c>
      <c r="AF744" s="96" t="s">
        <v>1</v>
      </c>
      <c r="AG744" s="96" t="s">
        <v>1</v>
      </c>
      <c r="AH744" s="96" t="s">
        <v>1</v>
      </c>
      <c r="AI744" s="96" t="s">
        <v>1</v>
      </c>
      <c r="AJ744" s="96" t="s">
        <v>1</v>
      </c>
      <c r="AK744" s="96" t="s">
        <v>1</v>
      </c>
      <c r="AL744" s="96" t="s">
        <v>1</v>
      </c>
      <c r="AM744" s="96" t="s">
        <v>2</v>
      </c>
      <c r="AN744" s="96" t="s">
        <v>1</v>
      </c>
      <c r="AO744" s="96" t="s">
        <v>1</v>
      </c>
      <c r="AP744" s="96" t="s">
        <v>1</v>
      </c>
      <c r="AQ744" s="96" t="s">
        <v>1</v>
      </c>
      <c r="AR744" s="96" t="s">
        <v>1</v>
      </c>
      <c r="AS744" s="96" t="s">
        <v>1</v>
      </c>
      <c r="AT744" s="96" t="s">
        <v>1</v>
      </c>
      <c r="AU744" s="96" t="s">
        <v>1</v>
      </c>
      <c r="AV744" s="96" t="s">
        <v>1</v>
      </c>
      <c r="AW744" s="96" t="s">
        <v>92</v>
      </c>
      <c r="AX744" s="98">
        <v>0</v>
      </c>
      <c r="AY744" s="98">
        <v>6</v>
      </c>
      <c r="AZ744" s="98">
        <v>0</v>
      </c>
      <c r="BA744" s="98">
        <v>0</v>
      </c>
      <c r="BB744" s="98">
        <v>0</v>
      </c>
      <c r="BC744" s="98">
        <v>0</v>
      </c>
      <c r="BD744" s="98">
        <v>0</v>
      </c>
      <c r="BE744" s="98">
        <v>0</v>
      </c>
      <c r="BF744" s="98">
        <v>0</v>
      </c>
      <c r="BG744" s="98">
        <v>0.25</v>
      </c>
      <c r="BH744" s="98">
        <v>10</v>
      </c>
      <c r="BI744" s="98" cm="1">
        <f t="array" ref="BI744">SUM(IF('HABILITADOS Y RECHAZADOS LOTE 1'!$AX744:$BH744&lt;&gt;"", 'HABILITADOS Y RECHAZADOS LOTE 1'!$AX744:$BH744, 0))</f>
        <v>16.25</v>
      </c>
      <c r="BJ744" s="98" t="s">
        <v>362</v>
      </c>
      <c r="BK744" s="98" t="s">
        <v>85</v>
      </c>
      <c r="BL744" s="63" t="s">
        <v>85</v>
      </c>
    </row>
    <row r="745" spans="1:64" s="52" customFormat="1" ht="69" hidden="1">
      <c r="A745" s="93">
        <v>1743</v>
      </c>
      <c r="B745" s="143" t="s">
        <v>3232</v>
      </c>
      <c r="C745" s="124" t="s">
        <v>3233</v>
      </c>
      <c r="D745" s="125" t="s">
        <v>89</v>
      </c>
      <c r="E745" s="126">
        <v>1003275730</v>
      </c>
      <c r="F745" s="127" t="s">
        <v>77</v>
      </c>
      <c r="G745" s="127" t="s">
        <v>77</v>
      </c>
      <c r="H745" s="128" t="s">
        <v>79</v>
      </c>
      <c r="I745" s="129" t="s">
        <v>3234</v>
      </c>
      <c r="J745" s="64" t="s">
        <v>3235</v>
      </c>
      <c r="K745" s="129" t="s">
        <v>3236</v>
      </c>
      <c r="L745" s="64"/>
      <c r="M745" s="64" t="s">
        <v>2</v>
      </c>
      <c r="N745" s="130" t="s">
        <v>91</v>
      </c>
      <c r="O745" s="64" t="s">
        <v>85</v>
      </c>
      <c r="P745" s="129" t="str" cm="1">
        <f t="array" ref="P745">_xlfn.TEXTJOIN(", ", TRUE, IF('HABILITADOS Y RECHAZADOS LOTE 1'!$Q745:$AN745="SI", 'HABILITADOS Y RECHAZADOS LOTE 1'!$Q$2:$AN$2, ""))</f>
        <v>Sector defensa, Productos azucarados</v>
      </c>
      <c r="Q745" s="96" t="s">
        <v>1</v>
      </c>
      <c r="R745" s="96" t="s">
        <v>1</v>
      </c>
      <c r="S745" s="96" t="s">
        <v>1</v>
      </c>
      <c r="T745" s="96" t="s">
        <v>1</v>
      </c>
      <c r="U745" s="96" t="s">
        <v>1</v>
      </c>
      <c r="V745" s="96" t="s">
        <v>1</v>
      </c>
      <c r="W745" s="96" t="s">
        <v>1</v>
      </c>
      <c r="X745" s="96" t="s">
        <v>1</v>
      </c>
      <c r="Y745" s="96" t="s">
        <v>1</v>
      </c>
      <c r="Z745" s="96" t="s">
        <v>2</v>
      </c>
      <c r="AA745" s="96" t="s">
        <v>1</v>
      </c>
      <c r="AB745" s="96" t="s">
        <v>1</v>
      </c>
      <c r="AC745" s="96" t="s">
        <v>1</v>
      </c>
      <c r="AD745" s="96" t="s">
        <v>1</v>
      </c>
      <c r="AE745" s="96" t="s">
        <v>1</v>
      </c>
      <c r="AF745" s="96" t="s">
        <v>1</v>
      </c>
      <c r="AG745" s="96" t="s">
        <v>1</v>
      </c>
      <c r="AH745" s="96" t="s">
        <v>1</v>
      </c>
      <c r="AI745" s="96" t="s">
        <v>1</v>
      </c>
      <c r="AJ745" s="96" t="s">
        <v>1</v>
      </c>
      <c r="AK745" s="96" t="s">
        <v>1</v>
      </c>
      <c r="AL745" s="96" t="s">
        <v>2</v>
      </c>
      <c r="AM745" s="96" t="s">
        <v>1</v>
      </c>
      <c r="AN745" s="96" t="s">
        <v>1</v>
      </c>
      <c r="AO745" s="96" t="s">
        <v>1</v>
      </c>
      <c r="AP745" s="96" t="s">
        <v>1</v>
      </c>
      <c r="AQ745" s="96" t="s">
        <v>1</v>
      </c>
      <c r="AR745" s="96" t="s">
        <v>1</v>
      </c>
      <c r="AS745" s="96" t="s">
        <v>1</v>
      </c>
      <c r="AT745" s="96" t="s">
        <v>1</v>
      </c>
      <c r="AU745" s="96" t="s">
        <v>1</v>
      </c>
      <c r="AV745" s="96" t="s">
        <v>1</v>
      </c>
      <c r="AW745" s="96" t="s">
        <v>99</v>
      </c>
      <c r="AX745" s="98">
        <v>0</v>
      </c>
      <c r="AY745" s="98">
        <v>0</v>
      </c>
      <c r="AZ745" s="98">
        <v>0</v>
      </c>
      <c r="BA745" s="98">
        <v>0</v>
      </c>
      <c r="BB745" s="98">
        <v>0</v>
      </c>
      <c r="BC745" s="98">
        <v>0</v>
      </c>
      <c r="BD745" s="98">
        <v>0</v>
      </c>
      <c r="BE745" s="98">
        <v>0</v>
      </c>
      <c r="BF745" s="98">
        <v>0</v>
      </c>
      <c r="BG745" s="98">
        <v>0</v>
      </c>
      <c r="BH745" s="98">
        <v>0</v>
      </c>
      <c r="BI745" s="98" cm="1">
        <f t="array" ref="BI745">SUM(IF('HABILITADOS Y RECHAZADOS LOTE 1'!$AX745:$BH745&lt;&gt;"", 'HABILITADOS Y RECHAZADOS LOTE 1'!$AX745:$BH745, 0))</f>
        <v>0</v>
      </c>
      <c r="BJ745" s="98" t="s">
        <v>244</v>
      </c>
      <c r="BK745" s="98" t="s">
        <v>85</v>
      </c>
      <c r="BL745" s="63" t="s">
        <v>85</v>
      </c>
    </row>
    <row r="746" spans="1:64" s="52" customFormat="1" ht="151.80000000000001" hidden="1">
      <c r="A746" s="93">
        <v>1744</v>
      </c>
      <c r="B746" s="143" t="s">
        <v>3237</v>
      </c>
      <c r="C746" s="124" t="s">
        <v>3238</v>
      </c>
      <c r="D746" s="125" t="s">
        <v>75</v>
      </c>
      <c r="E746" s="126">
        <v>1112128585</v>
      </c>
      <c r="F746" s="64" t="s">
        <v>77</v>
      </c>
      <c r="G746" s="64" t="s">
        <v>77</v>
      </c>
      <c r="H746" s="128" t="s">
        <v>79</v>
      </c>
      <c r="I746" s="129" t="s">
        <v>3239</v>
      </c>
      <c r="J746" s="64" t="s">
        <v>3240</v>
      </c>
      <c r="K746" s="129" t="s">
        <v>3241</v>
      </c>
      <c r="L746" s="64" t="s">
        <v>1</v>
      </c>
      <c r="M746" s="64"/>
      <c r="N746" s="130" t="s">
        <v>83</v>
      </c>
      <c r="O746" s="129" t="s">
        <v>2090</v>
      </c>
      <c r="P746" s="64" t="s">
        <v>85</v>
      </c>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8"/>
      <c r="AY746" s="98"/>
      <c r="AZ746" s="98"/>
      <c r="BA746" s="98"/>
      <c r="BB746" s="98"/>
      <c r="BC746" s="98"/>
      <c r="BD746" s="98"/>
      <c r="BE746" s="98"/>
      <c r="BF746" s="98"/>
      <c r="BG746" s="98"/>
      <c r="BH746" s="98"/>
      <c r="BI746" s="98" cm="1">
        <f t="array" ref="BI746">SUM(IF('HABILITADOS Y RECHAZADOS LOTE 1'!$AX746:$BH746&lt;&gt;"", 'HABILITADOS Y RECHAZADOS LOTE 1'!$AX746:$BH746, 0))</f>
        <v>0</v>
      </c>
      <c r="BJ746" s="98" t="s">
        <v>3242</v>
      </c>
      <c r="BK746" s="98" t="s">
        <v>85</v>
      </c>
      <c r="BL746" s="63" t="s">
        <v>85</v>
      </c>
    </row>
    <row r="747" spans="1:64" s="52" customFormat="1" ht="69" hidden="1">
      <c r="A747" s="113">
        <v>1745</v>
      </c>
      <c r="B747" s="139" t="s">
        <v>1195</v>
      </c>
      <c r="C747" s="142" t="s">
        <v>3243</v>
      </c>
      <c r="D747" s="127" t="s">
        <v>2395</v>
      </c>
      <c r="E747" s="142" t="s">
        <v>3244</v>
      </c>
      <c r="F747" s="127"/>
      <c r="G747" s="127"/>
      <c r="H747" s="144" t="s">
        <v>83</v>
      </c>
      <c r="I747" s="134" t="s">
        <v>1182</v>
      </c>
      <c r="J747" s="133" t="s">
        <v>3245</v>
      </c>
      <c r="K747" s="143"/>
      <c r="L747" s="64"/>
      <c r="M747" s="64" t="s">
        <v>85</v>
      </c>
      <c r="N747" s="144" t="s">
        <v>83</v>
      </c>
      <c r="O747" s="134" t="s">
        <v>1182</v>
      </c>
      <c r="P747" s="64" t="s">
        <v>85</v>
      </c>
      <c r="Q747" s="114" t="s">
        <v>1</v>
      </c>
      <c r="R747" s="114" t="s">
        <v>1</v>
      </c>
      <c r="S747" s="114" t="s">
        <v>1</v>
      </c>
      <c r="T747" s="114" t="s">
        <v>1</v>
      </c>
      <c r="U747" s="114" t="s">
        <v>1</v>
      </c>
      <c r="V747" s="114" t="s">
        <v>1</v>
      </c>
      <c r="W747" s="114" t="s">
        <v>1</v>
      </c>
      <c r="X747" s="114" t="s">
        <v>1</v>
      </c>
      <c r="Y747" s="114" t="s">
        <v>1</v>
      </c>
      <c r="Z747" s="114" t="s">
        <v>1</v>
      </c>
      <c r="AA747" s="114" t="s">
        <v>1</v>
      </c>
      <c r="AB747" s="114" t="s">
        <v>1</v>
      </c>
      <c r="AC747" s="114" t="s">
        <v>1</v>
      </c>
      <c r="AD747" s="114" t="s">
        <v>1</v>
      </c>
      <c r="AE747" s="114" t="s">
        <v>1</v>
      </c>
      <c r="AF747" s="114" t="s">
        <v>1</v>
      </c>
      <c r="AG747" s="114" t="s">
        <v>1</v>
      </c>
      <c r="AH747" s="114" t="s">
        <v>1</v>
      </c>
      <c r="AI747" s="114" t="s">
        <v>1</v>
      </c>
      <c r="AJ747" s="114" t="s">
        <v>1</v>
      </c>
      <c r="AK747" s="114" t="s">
        <v>1</v>
      </c>
      <c r="AL747" s="114" t="s">
        <v>1</v>
      </c>
      <c r="AM747" s="114" t="s">
        <v>1</v>
      </c>
      <c r="AN747" s="114" t="s">
        <v>1</v>
      </c>
      <c r="AO747" s="114"/>
      <c r="AP747" s="114"/>
      <c r="AQ747" s="114"/>
      <c r="AR747" s="114"/>
      <c r="AS747" s="114"/>
      <c r="AT747" s="114"/>
      <c r="AU747" s="114"/>
      <c r="AV747" s="114"/>
      <c r="AW747" s="114" t="s">
        <v>650</v>
      </c>
      <c r="AX747" s="121"/>
      <c r="AY747" s="121"/>
      <c r="AZ747" s="121"/>
      <c r="BA747" s="121"/>
      <c r="BB747" s="121"/>
      <c r="BC747" s="121"/>
      <c r="BD747" s="121"/>
      <c r="BE747" s="121"/>
      <c r="BF747" s="121"/>
      <c r="BG747" s="121"/>
      <c r="BH747" s="121"/>
      <c r="BI747" s="121" cm="1">
        <f t="array" ref="BI747">SUM(IF('HABILITADOS Y RECHAZADOS LOTE 1'!$AX747:$BH747&lt;&gt;"", 'HABILITADOS Y RECHAZADOS LOTE 1'!$AX747:$BH747, 0))</f>
        <v>0</v>
      </c>
      <c r="BJ747" s="121" t="s">
        <v>784</v>
      </c>
      <c r="BK747" s="121" t="s">
        <v>85</v>
      </c>
      <c r="BL747" s="62" t="s">
        <v>85</v>
      </c>
    </row>
    <row r="748" spans="1:64" s="52" customFormat="1" ht="55.2" hidden="1">
      <c r="A748" s="75">
        <v>1746</v>
      </c>
      <c r="B748" s="47" t="s">
        <v>3246</v>
      </c>
      <c r="C748" s="44" t="s">
        <v>3247</v>
      </c>
      <c r="D748" s="36" t="s">
        <v>89</v>
      </c>
      <c r="E748" s="42" t="s">
        <v>3248</v>
      </c>
      <c r="F748" s="37" t="s">
        <v>77</v>
      </c>
      <c r="G748" s="37" t="s">
        <v>78</v>
      </c>
      <c r="H748" s="56" t="s">
        <v>79</v>
      </c>
      <c r="I748" s="45" t="s">
        <v>3249</v>
      </c>
      <c r="J748" s="46" t="s">
        <v>3248</v>
      </c>
      <c r="K748" s="45"/>
      <c r="L748" s="46"/>
      <c r="M748" s="46" t="s">
        <v>2</v>
      </c>
      <c r="N748" s="54" t="s">
        <v>91</v>
      </c>
      <c r="O748" s="64" t="s">
        <v>85</v>
      </c>
      <c r="P748" s="45" t="str" cm="1">
        <f t="array" ref="P748">_xlfn.TEXTJOIN(", ", TRUE, IF('HABILITADOS Y RECHAZADOS LOTE 1'!$Q748:$AN748="SI", 'HABILITADOS Y RECHAZADOS LOTE 1'!$Q$2:$AN$2, ""))</f>
        <v>Lácteos no fermentados, Productos azucarados, Verduras, hortalizas y derivados</v>
      </c>
      <c r="Q748" s="47"/>
      <c r="R748" s="47"/>
      <c r="S748" s="47"/>
      <c r="T748" s="47"/>
      <c r="U748" s="47"/>
      <c r="V748" s="47"/>
      <c r="W748" s="47"/>
      <c r="X748" s="47"/>
      <c r="Y748" s="47"/>
      <c r="Z748" s="47"/>
      <c r="AA748" s="47"/>
      <c r="AB748" s="47"/>
      <c r="AC748" s="47"/>
      <c r="AD748" s="47"/>
      <c r="AE748" s="47"/>
      <c r="AF748" s="47"/>
      <c r="AG748" s="47" t="s">
        <v>2</v>
      </c>
      <c r="AH748" s="47"/>
      <c r="AI748" s="47"/>
      <c r="AJ748" s="47"/>
      <c r="AK748" s="47"/>
      <c r="AL748" s="47" t="s">
        <v>2</v>
      </c>
      <c r="AM748" s="47" t="s">
        <v>2</v>
      </c>
      <c r="AN748" s="47"/>
      <c r="AO748" s="47" t="s">
        <v>2</v>
      </c>
      <c r="AP748" s="47" t="s">
        <v>1</v>
      </c>
      <c r="AQ748" s="47" t="s">
        <v>1</v>
      </c>
      <c r="AR748" s="47" t="s">
        <v>1</v>
      </c>
      <c r="AS748" s="47" t="s">
        <v>1</v>
      </c>
      <c r="AT748" s="47" t="s">
        <v>1</v>
      </c>
      <c r="AU748" s="47" t="s">
        <v>2</v>
      </c>
      <c r="AV748" s="47" t="s">
        <v>1</v>
      </c>
      <c r="AW748" s="47" t="s">
        <v>99</v>
      </c>
      <c r="AX748" s="51">
        <v>10</v>
      </c>
      <c r="AY748" s="51">
        <v>6</v>
      </c>
      <c r="AZ748" s="51">
        <v>0</v>
      </c>
      <c r="BA748" s="51">
        <v>5</v>
      </c>
      <c r="BB748" s="51">
        <v>0</v>
      </c>
      <c r="BC748" s="51">
        <v>10</v>
      </c>
      <c r="BD748" s="51">
        <v>0</v>
      </c>
      <c r="BE748" s="51">
        <v>0</v>
      </c>
      <c r="BF748" s="51">
        <v>0</v>
      </c>
      <c r="BG748" s="51">
        <v>0.25</v>
      </c>
      <c r="BH748" s="51">
        <v>0</v>
      </c>
      <c r="BI748" s="51" cm="1">
        <f t="array" ref="BI748">SUM(IF('HABILITADOS Y RECHAZADOS LOTE 1'!$AX748:$BH748&lt;&gt;"", 'HABILITADOS Y RECHAZADOS LOTE 1'!$AX748:$BH748, 0))</f>
        <v>31.25</v>
      </c>
      <c r="BJ748" s="51" t="s">
        <v>244</v>
      </c>
      <c r="BK748" s="51" t="s">
        <v>85</v>
      </c>
      <c r="BL748" s="62" t="s">
        <v>85</v>
      </c>
    </row>
    <row r="749" spans="1:64" s="52" customFormat="1" ht="27.6" hidden="1">
      <c r="A749" s="76">
        <v>1747</v>
      </c>
      <c r="B749" s="50" t="s">
        <v>3250</v>
      </c>
      <c r="C749" s="43" t="s">
        <v>3251</v>
      </c>
      <c r="D749" s="35" t="s">
        <v>89</v>
      </c>
      <c r="E749" s="42" t="s">
        <v>3252</v>
      </c>
      <c r="F749" s="49" t="s">
        <v>1176</v>
      </c>
      <c r="G749" s="49" t="s">
        <v>1176</v>
      </c>
      <c r="H749" s="56" t="s">
        <v>91</v>
      </c>
      <c r="I749" s="48" t="s">
        <v>494</v>
      </c>
      <c r="J749" s="35" t="s">
        <v>3253</v>
      </c>
      <c r="K749" s="48"/>
      <c r="L749" s="46"/>
      <c r="M749" s="46" t="s">
        <v>85</v>
      </c>
      <c r="N749" s="56" t="s">
        <v>91</v>
      </c>
      <c r="O749" s="64" t="s">
        <v>85</v>
      </c>
      <c r="P749" s="45" t="str" cm="1">
        <f t="array" ref="P749">_xlfn.TEXTJOIN(", ", TRUE, IF('HABILITADOS Y RECHAZADOS LOTE 1'!$Q749:$AN749="SI", 'HABILITADOS Y RECHAZADOS LOTE 1'!$Q$2:$AN$2, ""))</f>
        <v>Galletas, Productos azucarados</v>
      </c>
      <c r="Q749" s="47"/>
      <c r="R749" s="47"/>
      <c r="S749" s="47"/>
      <c r="T749" s="47"/>
      <c r="U749" s="47"/>
      <c r="V749" s="47"/>
      <c r="W749" s="47"/>
      <c r="X749" s="47"/>
      <c r="Y749" s="47"/>
      <c r="Z749" s="47"/>
      <c r="AA749" s="47"/>
      <c r="AB749" s="47"/>
      <c r="AC749" s="47"/>
      <c r="AD749" s="47" t="s">
        <v>2</v>
      </c>
      <c r="AE749" s="47"/>
      <c r="AF749" s="47"/>
      <c r="AG749" s="47"/>
      <c r="AH749" s="47"/>
      <c r="AI749" s="47"/>
      <c r="AJ749" s="47"/>
      <c r="AK749" s="47"/>
      <c r="AL749" s="47" t="s">
        <v>2</v>
      </c>
      <c r="AM749" s="47"/>
      <c r="AN749" s="47"/>
      <c r="AO749" s="47" t="s">
        <v>1</v>
      </c>
      <c r="AP749" s="47" t="s">
        <v>1</v>
      </c>
      <c r="AQ749" s="47" t="s">
        <v>1</v>
      </c>
      <c r="AR749" s="47" t="s">
        <v>1</v>
      </c>
      <c r="AS749" s="47" t="s">
        <v>1</v>
      </c>
      <c r="AT749" s="47" t="s">
        <v>1</v>
      </c>
      <c r="AU749" s="47" t="s">
        <v>1</v>
      </c>
      <c r="AV749" s="47" t="s">
        <v>1</v>
      </c>
      <c r="AW749" s="47" t="s">
        <v>99</v>
      </c>
      <c r="AX749" s="51">
        <v>0</v>
      </c>
      <c r="AY749" s="51">
        <v>0</v>
      </c>
      <c r="AZ749" s="51">
        <v>0</v>
      </c>
      <c r="BA749" s="51">
        <v>0</v>
      </c>
      <c r="BB749" s="51">
        <v>0</v>
      </c>
      <c r="BC749" s="51">
        <v>10</v>
      </c>
      <c r="BD749" s="51">
        <v>0</v>
      </c>
      <c r="BE749" s="51">
        <v>0</v>
      </c>
      <c r="BF749" s="51">
        <v>0</v>
      </c>
      <c r="BG749" s="51">
        <v>0.25</v>
      </c>
      <c r="BH749" s="51">
        <v>0</v>
      </c>
      <c r="BI749" s="51" cm="1">
        <f t="array" ref="BI749">SUM(IF('HABILITADOS Y RECHAZADOS LOTE 1'!$AX749:$BH749&lt;&gt;"", 'HABILITADOS Y RECHAZADOS LOTE 1'!$AX749:$BH749, 0))</f>
        <v>10.25</v>
      </c>
      <c r="BJ749" s="51" t="s">
        <v>244</v>
      </c>
      <c r="BK749" s="60" t="s">
        <v>85</v>
      </c>
      <c r="BL749" s="63" t="s">
        <v>85</v>
      </c>
    </row>
    <row r="755" spans="5:10" ht="15" customHeight="1">
      <c r="E755" s="57"/>
      <c r="H755" s="58"/>
      <c r="I755" s="4"/>
      <c r="J755" s="40"/>
    </row>
    <row r="756" spans="5:10" ht="15" customHeight="1">
      <c r="E756" s="57"/>
      <c r="H756" s="58"/>
      <c r="I756" s="4"/>
      <c r="J756" s="40"/>
    </row>
    <row r="1048557" spans="16:58" ht="15" customHeight="1">
      <c r="P1048557" s="39" t="s">
        <v>91</v>
      </c>
      <c r="AX1048557" s="40">
        <v>0</v>
      </c>
      <c r="BA1048557" s="40">
        <v>0</v>
      </c>
      <c r="BB1048557" s="40">
        <v>0</v>
      </c>
      <c r="BC1048557" s="40">
        <v>0</v>
      </c>
      <c r="BF1048557" s="40">
        <v>0</v>
      </c>
    </row>
    <row r="1048558" spans="16:58" ht="15" customHeight="1">
      <c r="P1048558" s="39" t="s">
        <v>147</v>
      </c>
      <c r="AX1048558" s="40">
        <v>6</v>
      </c>
      <c r="BA1048558" s="40">
        <v>6</v>
      </c>
      <c r="BB1048558" s="40">
        <v>8</v>
      </c>
      <c r="BC1048558" s="40">
        <v>10</v>
      </c>
      <c r="BF1048558" s="40">
        <v>0.25</v>
      </c>
    </row>
    <row r="1048559" spans="16:58" ht="15" customHeight="1">
      <c r="P1048559" s="39" t="s">
        <v>83</v>
      </c>
    </row>
    <row r="1048560" spans="16:58" ht="15" customHeight="1">
      <c r="P1048560" s="39" t="s">
        <v>3254</v>
      </c>
    </row>
    <row r="1048561" spans="50:55" ht="15" customHeight="1">
      <c r="AX1048561" s="40">
        <v>0</v>
      </c>
      <c r="BA1048561" s="40">
        <v>0</v>
      </c>
      <c r="BB1048561" s="40">
        <v>0</v>
      </c>
      <c r="BC1048561" s="40">
        <v>0</v>
      </c>
    </row>
    <row r="1048562" spans="50:55" ht="15" customHeight="1">
      <c r="AX1048562" s="40">
        <v>10</v>
      </c>
      <c r="BA1048562" s="40">
        <v>1</v>
      </c>
      <c r="BB1048562" s="40">
        <v>5</v>
      </c>
      <c r="BC1048562" s="40">
        <v>3</v>
      </c>
    </row>
    <row r="1048563" spans="50:55" ht="15" customHeight="1">
      <c r="BA1048563" s="40">
        <v>3</v>
      </c>
      <c r="BC1048563" s="40">
        <v>6</v>
      </c>
    </row>
    <row r="1048564" spans="50:55" ht="15" customHeight="1">
      <c r="BA1048564" s="40">
        <v>5</v>
      </c>
      <c r="BC1048564" s="40">
        <v>10</v>
      </c>
    </row>
  </sheetData>
  <sheetProtection algorithmName="SHA-512" hashValue="Yci6LfKknNiuCEfObSOtCe9FZmDS9mWT4BDlk6dV0PQ9PjN+7jp6E200AR/cvFgT8tToroPMjpLvL2yz44R9jg==" saltValue="r1h44Zdtq+N0bmuMgqmyEw==" spinCount="100000" sheet="1" objects="1" scenarios="1" autoFilter="0"/>
  <autoFilter ref="A2:BL749" xr:uid="{11344A3E-087C-46C6-8862-0E6F6CC7674B}">
    <filterColumn colId="2">
      <filters>
        <filter val="ASOCIACION GENERAL DE UNIVERSITARIOS Y PROFESIONALES DE COLOMBIA ASOUPC"/>
      </filters>
    </filterColumn>
  </autoFilter>
  <mergeCells count="3">
    <mergeCell ref="AO1:AV1"/>
    <mergeCell ref="AX1:BI1"/>
    <mergeCell ref="F1:I1"/>
  </mergeCells>
  <conditionalFormatting sqref="E3:J749">
    <cfRule type="duplicateValues" priority="185"/>
  </conditionalFormatting>
  <conditionalFormatting sqref="N4">
    <cfRule type="duplicateValues" priority="184"/>
  </conditionalFormatting>
  <conditionalFormatting sqref="N21">
    <cfRule type="duplicateValues" priority="183"/>
  </conditionalFormatting>
  <conditionalFormatting sqref="N35">
    <cfRule type="duplicateValues" priority="182"/>
  </conditionalFormatting>
  <conditionalFormatting sqref="N54">
    <cfRule type="duplicateValues" priority="181"/>
  </conditionalFormatting>
  <conditionalFormatting sqref="N65">
    <cfRule type="duplicateValues" priority="180"/>
  </conditionalFormatting>
  <conditionalFormatting sqref="N74">
    <cfRule type="duplicateValues" priority="179"/>
  </conditionalFormatting>
  <conditionalFormatting sqref="N82">
    <cfRule type="duplicateValues" priority="178"/>
  </conditionalFormatting>
  <conditionalFormatting sqref="N84">
    <cfRule type="duplicateValues" priority="177"/>
  </conditionalFormatting>
  <conditionalFormatting sqref="N101">
    <cfRule type="duplicateValues" priority="176"/>
  </conditionalFormatting>
  <conditionalFormatting sqref="N113">
    <cfRule type="duplicateValues" priority="175"/>
  </conditionalFormatting>
  <conditionalFormatting sqref="N115">
    <cfRule type="duplicateValues" priority="174"/>
  </conditionalFormatting>
  <conditionalFormatting sqref="N129">
    <cfRule type="duplicateValues" priority="172"/>
  </conditionalFormatting>
  <conditionalFormatting sqref="N135">
    <cfRule type="duplicateValues" priority="171"/>
  </conditionalFormatting>
  <conditionalFormatting sqref="N188">
    <cfRule type="duplicateValues" priority="170"/>
  </conditionalFormatting>
  <conditionalFormatting sqref="N223">
    <cfRule type="duplicateValues" priority="169"/>
  </conditionalFormatting>
  <conditionalFormatting sqref="N228">
    <cfRule type="duplicateValues" priority="166"/>
  </conditionalFormatting>
  <conditionalFormatting sqref="N229">
    <cfRule type="duplicateValues" priority="165"/>
  </conditionalFormatting>
  <conditionalFormatting sqref="N232">
    <cfRule type="duplicateValues" priority="163"/>
  </conditionalFormatting>
  <conditionalFormatting sqref="N240">
    <cfRule type="duplicateValues" priority="159"/>
  </conditionalFormatting>
  <conditionalFormatting sqref="N244">
    <cfRule type="duplicateValues" priority="157"/>
  </conditionalFormatting>
  <conditionalFormatting sqref="N246">
    <cfRule type="duplicateValues" priority="156"/>
  </conditionalFormatting>
  <conditionalFormatting sqref="N247">
    <cfRule type="duplicateValues" priority="155"/>
  </conditionalFormatting>
  <conditionalFormatting sqref="N250">
    <cfRule type="duplicateValues" priority="154"/>
  </conditionalFormatting>
  <conditionalFormatting sqref="N252">
    <cfRule type="duplicateValues" priority="153"/>
  </conditionalFormatting>
  <conditionalFormatting sqref="N253">
    <cfRule type="duplicateValues" priority="152"/>
  </conditionalFormatting>
  <conditionalFormatting sqref="N255">
    <cfRule type="duplicateValues" priority="150"/>
  </conditionalFormatting>
  <conditionalFormatting sqref="N267">
    <cfRule type="duplicateValues" priority="146"/>
  </conditionalFormatting>
  <conditionalFormatting sqref="N269">
    <cfRule type="duplicateValues" priority="144"/>
  </conditionalFormatting>
  <conditionalFormatting sqref="N307">
    <cfRule type="duplicateValues" priority="132"/>
  </conditionalFormatting>
  <conditionalFormatting sqref="N324">
    <cfRule type="duplicateValues" priority="128"/>
  </conditionalFormatting>
  <conditionalFormatting sqref="N328">
    <cfRule type="duplicateValues" priority="126"/>
  </conditionalFormatting>
  <conditionalFormatting sqref="N348">
    <cfRule type="duplicateValues" priority="118"/>
  </conditionalFormatting>
  <conditionalFormatting sqref="N363">
    <cfRule type="duplicateValues" priority="112"/>
  </conditionalFormatting>
  <conditionalFormatting sqref="N379">
    <cfRule type="duplicateValues" priority="107"/>
  </conditionalFormatting>
  <conditionalFormatting sqref="N383">
    <cfRule type="duplicateValues" priority="105"/>
  </conditionalFormatting>
  <conditionalFormatting sqref="N385">
    <cfRule type="duplicateValues" priority="104"/>
  </conditionalFormatting>
  <conditionalFormatting sqref="N389">
    <cfRule type="duplicateValues" priority="103"/>
  </conditionalFormatting>
  <conditionalFormatting sqref="N405">
    <cfRule type="duplicateValues" priority="99"/>
  </conditionalFormatting>
  <conditionalFormatting sqref="N412">
    <cfRule type="duplicateValues" priority="96"/>
  </conditionalFormatting>
  <conditionalFormatting sqref="N424">
    <cfRule type="duplicateValues" priority="92"/>
  </conditionalFormatting>
  <conditionalFormatting sqref="N426">
    <cfRule type="duplicateValues" priority="91"/>
  </conditionalFormatting>
  <conditionalFormatting sqref="N437">
    <cfRule type="duplicateValues" priority="89"/>
  </conditionalFormatting>
  <conditionalFormatting sqref="N438">
    <cfRule type="duplicateValues" priority="88"/>
  </conditionalFormatting>
  <conditionalFormatting sqref="N439">
    <cfRule type="duplicateValues" priority="87"/>
  </conditionalFormatting>
  <conditionalFormatting sqref="N441">
    <cfRule type="duplicateValues" priority="86"/>
  </conditionalFormatting>
  <conditionalFormatting sqref="N463">
    <cfRule type="duplicateValues" priority="79"/>
  </conditionalFormatting>
  <conditionalFormatting sqref="N504:N506">
    <cfRule type="duplicateValues" priority="71"/>
  </conditionalFormatting>
  <conditionalFormatting sqref="N515">
    <cfRule type="duplicateValues" priority="66"/>
  </conditionalFormatting>
  <conditionalFormatting sqref="N529">
    <cfRule type="duplicateValues" priority="60"/>
  </conditionalFormatting>
  <conditionalFormatting sqref="N551:N552">
    <cfRule type="duplicateValues" priority="53"/>
  </conditionalFormatting>
  <conditionalFormatting sqref="N555">
    <cfRule type="duplicateValues" priority="52"/>
  </conditionalFormatting>
  <conditionalFormatting sqref="N569:N570">
    <cfRule type="duplicateValues" priority="49"/>
  </conditionalFormatting>
  <conditionalFormatting sqref="N617">
    <cfRule type="duplicateValues" priority="40"/>
  </conditionalFormatting>
  <conditionalFormatting sqref="N619">
    <cfRule type="duplicateValues" priority="39"/>
  </conditionalFormatting>
  <conditionalFormatting sqref="N632">
    <cfRule type="duplicateValues" priority="35"/>
  </conditionalFormatting>
  <conditionalFormatting sqref="N634">
    <cfRule type="duplicateValues" priority="34"/>
  </conditionalFormatting>
  <conditionalFormatting sqref="N636">
    <cfRule type="duplicateValues" priority="33"/>
  </conditionalFormatting>
  <conditionalFormatting sqref="N648">
    <cfRule type="duplicateValues" priority="29"/>
  </conditionalFormatting>
  <conditionalFormatting sqref="N704">
    <cfRule type="duplicateValues" priority="16"/>
  </conditionalFormatting>
  <conditionalFormatting sqref="N716">
    <cfRule type="duplicateValues" priority="12"/>
  </conditionalFormatting>
  <conditionalFormatting sqref="N717">
    <cfRule type="duplicateValues" priority="11"/>
  </conditionalFormatting>
  <conditionalFormatting sqref="N724">
    <cfRule type="duplicateValues" priority="9"/>
  </conditionalFormatting>
  <conditionalFormatting sqref="N728">
    <cfRule type="duplicateValues" priority="8"/>
  </conditionalFormatting>
  <conditionalFormatting sqref="N732">
    <cfRule type="duplicateValues" priority="7"/>
  </conditionalFormatting>
  <conditionalFormatting sqref="N733">
    <cfRule type="duplicateValues" priority="6"/>
  </conditionalFormatting>
  <conditionalFormatting sqref="N749">
    <cfRule type="duplicateValues" priority="1"/>
  </conditionalFormatting>
  <conditionalFormatting sqref="N226:O226">
    <cfRule type="duplicateValues" priority="167"/>
  </conditionalFormatting>
  <conditionalFormatting sqref="N231:O231">
    <cfRule type="duplicateValues" priority="164"/>
  </conditionalFormatting>
  <conditionalFormatting sqref="N233:O233">
    <cfRule type="duplicateValues" priority="162"/>
  </conditionalFormatting>
  <conditionalFormatting sqref="N236:O236">
    <cfRule type="duplicateValues" priority="161"/>
  </conditionalFormatting>
  <conditionalFormatting sqref="N239:O239">
    <cfRule type="duplicateValues" priority="160"/>
  </conditionalFormatting>
  <conditionalFormatting sqref="N241:O242">
    <cfRule type="duplicateValues" priority="158"/>
  </conditionalFormatting>
  <conditionalFormatting sqref="N254:O254">
    <cfRule type="duplicateValues" priority="151"/>
  </conditionalFormatting>
  <conditionalFormatting sqref="N256:O256">
    <cfRule type="duplicateValues" priority="149"/>
  </conditionalFormatting>
  <conditionalFormatting sqref="N258:O258">
    <cfRule type="duplicateValues" priority="148"/>
  </conditionalFormatting>
  <conditionalFormatting sqref="N266:O266">
    <cfRule type="duplicateValues" priority="147"/>
  </conditionalFormatting>
  <conditionalFormatting sqref="N268:O268">
    <cfRule type="duplicateValues" priority="145"/>
  </conditionalFormatting>
  <conditionalFormatting sqref="N270:O270">
    <cfRule type="duplicateValues" priority="143"/>
  </conditionalFormatting>
  <conditionalFormatting sqref="N271:O271">
    <cfRule type="duplicateValues" priority="142"/>
  </conditionalFormatting>
  <conditionalFormatting sqref="N277:O277">
    <cfRule type="duplicateValues" priority="141"/>
  </conditionalFormatting>
  <conditionalFormatting sqref="N279:O279">
    <cfRule type="duplicateValues" priority="140"/>
  </conditionalFormatting>
  <conditionalFormatting sqref="N280:O280">
    <cfRule type="duplicateValues" priority="139"/>
  </conditionalFormatting>
  <conditionalFormatting sqref="N281:O281">
    <cfRule type="duplicateValues" priority="138"/>
  </conditionalFormatting>
  <conditionalFormatting sqref="N282:O282">
    <cfRule type="duplicateValues" priority="137"/>
  </conditionalFormatting>
  <conditionalFormatting sqref="N287:O288">
    <cfRule type="duplicateValues" priority="136"/>
  </conditionalFormatting>
  <conditionalFormatting sqref="N290:O290">
    <cfRule type="duplicateValues" priority="135"/>
  </conditionalFormatting>
  <conditionalFormatting sqref="N303:O303">
    <cfRule type="duplicateValues" priority="134"/>
  </conditionalFormatting>
  <conditionalFormatting sqref="N305:O305">
    <cfRule type="duplicateValues" priority="133"/>
  </conditionalFormatting>
  <conditionalFormatting sqref="N314:O314">
    <cfRule type="duplicateValues" priority="131"/>
  </conditionalFormatting>
  <conditionalFormatting sqref="N316:O316">
    <cfRule type="duplicateValues" priority="130"/>
  </conditionalFormatting>
  <conditionalFormatting sqref="N320:O320">
    <cfRule type="duplicateValues" priority="129"/>
  </conditionalFormatting>
  <conditionalFormatting sqref="N327:O327">
    <cfRule type="duplicateValues" priority="127"/>
  </conditionalFormatting>
  <conditionalFormatting sqref="N330:O330">
    <cfRule type="duplicateValues" priority="125"/>
  </conditionalFormatting>
  <conditionalFormatting sqref="N332:O332">
    <cfRule type="duplicateValues" priority="124"/>
  </conditionalFormatting>
  <conditionalFormatting sqref="N337:O337">
    <cfRule type="duplicateValues" priority="123"/>
  </conditionalFormatting>
  <conditionalFormatting sqref="N338:O338">
    <cfRule type="duplicateValues" priority="122"/>
  </conditionalFormatting>
  <conditionalFormatting sqref="N339:O339">
    <cfRule type="duplicateValues" priority="121"/>
  </conditionalFormatting>
  <conditionalFormatting sqref="N343:O344">
    <cfRule type="duplicateValues" priority="120"/>
  </conditionalFormatting>
  <conditionalFormatting sqref="N346:O346">
    <cfRule type="duplicateValues" priority="119"/>
  </conditionalFormatting>
  <conditionalFormatting sqref="N350:O350">
    <cfRule type="duplicateValues" priority="117"/>
  </conditionalFormatting>
  <conditionalFormatting sqref="N355:O356">
    <cfRule type="duplicateValues" priority="116"/>
  </conditionalFormatting>
  <conditionalFormatting sqref="N357:O358">
    <cfRule type="duplicateValues" priority="115"/>
  </conditionalFormatting>
  <conditionalFormatting sqref="N359:O359">
    <cfRule type="duplicateValues" priority="114"/>
  </conditionalFormatting>
  <conditionalFormatting sqref="N361:O361">
    <cfRule type="duplicateValues" priority="113"/>
  </conditionalFormatting>
  <conditionalFormatting sqref="N365:O366">
    <cfRule type="duplicateValues" priority="111"/>
  </conditionalFormatting>
  <conditionalFormatting sqref="N367:O367">
    <cfRule type="duplicateValues" priority="110"/>
  </conditionalFormatting>
  <conditionalFormatting sqref="N370:O370">
    <cfRule type="duplicateValues" priority="109"/>
  </conditionalFormatting>
  <conditionalFormatting sqref="N376:O376">
    <cfRule type="duplicateValues" priority="108"/>
  </conditionalFormatting>
  <conditionalFormatting sqref="N382:O382">
    <cfRule type="duplicateValues" priority="106"/>
  </conditionalFormatting>
  <conditionalFormatting sqref="N393:O394">
    <cfRule type="duplicateValues" priority="102"/>
  </conditionalFormatting>
  <conditionalFormatting sqref="N399:O399">
    <cfRule type="duplicateValues" priority="101"/>
  </conditionalFormatting>
  <conditionalFormatting sqref="N401:O403">
    <cfRule type="duplicateValues" priority="100"/>
  </conditionalFormatting>
  <conditionalFormatting sqref="N407:O407">
    <cfRule type="duplicateValues" priority="98"/>
  </conditionalFormatting>
  <conditionalFormatting sqref="N410:O410">
    <cfRule type="duplicateValues" priority="97"/>
  </conditionalFormatting>
  <conditionalFormatting sqref="N416:O416">
    <cfRule type="duplicateValues" priority="95"/>
  </conditionalFormatting>
  <conditionalFormatting sqref="N418:O420">
    <cfRule type="duplicateValues" priority="94"/>
  </conditionalFormatting>
  <conditionalFormatting sqref="N423:O423">
    <cfRule type="duplicateValues" priority="93"/>
  </conditionalFormatting>
  <conditionalFormatting sqref="N435:O435">
    <cfRule type="duplicateValues" priority="90"/>
  </conditionalFormatting>
  <conditionalFormatting sqref="N443:O444">
    <cfRule type="duplicateValues" priority="85"/>
  </conditionalFormatting>
  <conditionalFormatting sqref="N447:O447">
    <cfRule type="duplicateValues" priority="84"/>
  </conditionalFormatting>
  <conditionalFormatting sqref="N450:O450">
    <cfRule type="duplicateValues" priority="83"/>
  </conditionalFormatting>
  <conditionalFormatting sqref="N452:O453">
    <cfRule type="duplicateValues" priority="81"/>
  </conditionalFormatting>
  <conditionalFormatting sqref="N462:O462">
    <cfRule type="duplicateValues" priority="80"/>
  </conditionalFormatting>
  <conditionalFormatting sqref="N466:O466">
    <cfRule type="duplicateValues" priority="78"/>
  </conditionalFormatting>
  <conditionalFormatting sqref="N468:O468">
    <cfRule type="duplicateValues" priority="77"/>
  </conditionalFormatting>
  <conditionalFormatting sqref="N476:O479">
    <cfRule type="duplicateValues" priority="76"/>
  </conditionalFormatting>
  <conditionalFormatting sqref="N482:O484">
    <cfRule type="duplicateValues" priority="75"/>
  </conditionalFormatting>
  <conditionalFormatting sqref="N487:O489">
    <cfRule type="duplicateValues" priority="74"/>
  </conditionalFormatting>
  <conditionalFormatting sqref="N494:O494">
    <cfRule type="duplicateValues" priority="73"/>
  </conditionalFormatting>
  <conditionalFormatting sqref="N499:O499">
    <cfRule type="duplicateValues" priority="72"/>
  </conditionalFormatting>
  <conditionalFormatting sqref="N507:O507">
    <cfRule type="duplicateValues" priority="70"/>
  </conditionalFormatting>
  <conditionalFormatting sqref="N509:O509">
    <cfRule type="duplicateValues" priority="69"/>
  </conditionalFormatting>
  <conditionalFormatting sqref="N511:O511">
    <cfRule type="duplicateValues" priority="68"/>
  </conditionalFormatting>
  <conditionalFormatting sqref="N513:O513">
    <cfRule type="duplicateValues" priority="67"/>
  </conditionalFormatting>
  <conditionalFormatting sqref="N517:O517">
    <cfRule type="duplicateValues" priority="65"/>
  </conditionalFormatting>
  <conditionalFormatting sqref="N519:O519">
    <cfRule type="duplicateValues" priority="64"/>
  </conditionalFormatting>
  <conditionalFormatting sqref="N522:O522">
    <cfRule type="duplicateValues" priority="63"/>
  </conditionalFormatting>
  <conditionalFormatting sqref="N526:O526">
    <cfRule type="duplicateValues" priority="62"/>
  </conditionalFormatting>
  <conditionalFormatting sqref="N527:O527">
    <cfRule type="duplicateValues" priority="61"/>
  </conditionalFormatting>
  <conditionalFormatting sqref="N531:O533">
    <cfRule type="duplicateValues" priority="59"/>
  </conditionalFormatting>
  <conditionalFormatting sqref="N535:O535">
    <cfRule type="duplicateValues" priority="58"/>
  </conditionalFormatting>
  <conditionalFormatting sqref="N538:O539">
    <cfRule type="duplicateValues" priority="57"/>
  </conditionalFormatting>
  <conditionalFormatting sqref="N541:O541">
    <cfRule type="duplicateValues" priority="56"/>
  </conditionalFormatting>
  <conditionalFormatting sqref="N545:O545">
    <cfRule type="duplicateValues" priority="55"/>
  </conditionalFormatting>
  <conditionalFormatting sqref="N547:O549">
    <cfRule type="duplicateValues" priority="54"/>
  </conditionalFormatting>
  <conditionalFormatting sqref="N561:O561">
    <cfRule type="duplicateValues" priority="51"/>
  </conditionalFormatting>
  <conditionalFormatting sqref="N566:O566">
    <cfRule type="duplicateValues" priority="50"/>
  </conditionalFormatting>
  <conditionalFormatting sqref="N573:O573">
    <cfRule type="duplicateValues" priority="48"/>
  </conditionalFormatting>
  <conditionalFormatting sqref="N578:O579">
    <cfRule type="duplicateValues" priority="47"/>
  </conditionalFormatting>
  <conditionalFormatting sqref="N582:O586">
    <cfRule type="duplicateValues" priority="46"/>
  </conditionalFormatting>
  <conditionalFormatting sqref="N589:O592">
    <cfRule type="duplicateValues" priority="45"/>
  </conditionalFormatting>
  <conditionalFormatting sqref="N601:O603">
    <cfRule type="duplicateValues" priority="44"/>
  </conditionalFormatting>
  <conditionalFormatting sqref="N608:O609">
    <cfRule type="duplicateValues" priority="43"/>
  </conditionalFormatting>
  <conditionalFormatting sqref="N611:O611">
    <cfRule type="duplicateValues" priority="42"/>
  </conditionalFormatting>
  <conditionalFormatting sqref="N613:O614">
    <cfRule type="duplicateValues" priority="41"/>
  </conditionalFormatting>
  <conditionalFormatting sqref="N622:O622">
    <cfRule type="duplicateValues" priority="38"/>
  </conditionalFormatting>
  <conditionalFormatting sqref="N624:O624">
    <cfRule type="duplicateValues" priority="37"/>
  </conditionalFormatting>
  <conditionalFormatting sqref="N626:O626">
    <cfRule type="duplicateValues" priority="36"/>
  </conditionalFormatting>
  <conditionalFormatting sqref="N639:O640">
    <cfRule type="duplicateValues" priority="31"/>
  </conditionalFormatting>
  <conditionalFormatting sqref="N646:O646">
    <cfRule type="duplicateValues" priority="30"/>
  </conditionalFormatting>
  <conditionalFormatting sqref="N650:O653">
    <cfRule type="duplicateValues" priority="28"/>
  </conditionalFormatting>
  <conditionalFormatting sqref="N656:O656">
    <cfRule type="duplicateValues" priority="27"/>
  </conditionalFormatting>
  <conditionalFormatting sqref="N660:O660">
    <cfRule type="duplicateValues" priority="26"/>
  </conditionalFormatting>
  <conditionalFormatting sqref="N664:O665">
    <cfRule type="duplicateValues" priority="25"/>
  </conditionalFormatting>
  <conditionalFormatting sqref="N668:O669">
    <cfRule type="duplicateValues" priority="24"/>
  </conditionalFormatting>
  <conditionalFormatting sqref="N671:O673">
    <cfRule type="duplicateValues" priority="23"/>
  </conditionalFormatting>
  <conditionalFormatting sqref="N675:O676">
    <cfRule type="duplicateValues" priority="22"/>
  </conditionalFormatting>
  <conditionalFormatting sqref="N681:O681">
    <cfRule type="duplicateValues" priority="21"/>
  </conditionalFormatting>
  <conditionalFormatting sqref="N687:O689">
    <cfRule type="duplicateValues" priority="20"/>
  </conditionalFormatting>
  <conditionalFormatting sqref="N691:O691">
    <cfRule type="duplicateValues" priority="19"/>
  </conditionalFormatting>
  <conditionalFormatting sqref="N693:O695">
    <cfRule type="duplicateValues" priority="18"/>
  </conditionalFormatting>
  <conditionalFormatting sqref="N700:O701">
    <cfRule type="duplicateValues" priority="17"/>
  </conditionalFormatting>
  <conditionalFormatting sqref="N706:O709">
    <cfRule type="duplicateValues" priority="15"/>
  </conditionalFormatting>
  <conditionalFormatting sqref="N711:O711">
    <cfRule type="duplicateValues" priority="14"/>
  </conditionalFormatting>
  <conditionalFormatting sqref="N713:O713">
    <cfRule type="duplicateValues" priority="13"/>
  </conditionalFormatting>
  <conditionalFormatting sqref="N718:O718">
    <cfRule type="duplicateValues" priority="10"/>
  </conditionalFormatting>
  <conditionalFormatting sqref="N734:O734">
    <cfRule type="duplicateValues" priority="5"/>
  </conditionalFormatting>
  <conditionalFormatting sqref="N736:O736">
    <cfRule type="duplicateValues" priority="4"/>
  </conditionalFormatting>
  <conditionalFormatting sqref="N739:O739">
    <cfRule type="duplicateValues" priority="3"/>
  </conditionalFormatting>
  <conditionalFormatting sqref="N747:O747">
    <cfRule type="duplicateValues" priority="2"/>
  </conditionalFormatting>
  <conditionalFormatting sqref="O115">
    <cfRule type="duplicateValues" priority="173"/>
  </conditionalFormatting>
  <conditionalFormatting sqref="O223">
    <cfRule type="duplicateValues" priority="168"/>
  </conditionalFormatting>
  <dataValidations count="29">
    <dataValidation type="list" allowBlank="1" showInputMessage="1" showErrorMessage="1" sqref="I337 H580 H576:H578 H593 H702 H748:H749 H587 H617 H619 H632 H634 H636 H648 H650 H653 H675 H687:H688 H610 H704 H706 H709 H716:H717 H724 H728 H733 H3:H216 N385 N4 N21 N35 N54 N65 N74 N82 N84 N101 N113 N115 N129 N188 N223 N226 N228:N229 N231:N233 N236 N239:N242 N244 N246:N247 N250 N252:N256 N258 N266:N271 N277 N279:N282 N287:N288 N290 N303 N305 N307 N314 N316 N320 N324 N327:N328 N330 N332 N337:O337 N338:N339 N343:N344 N346 N348 N350 N355:N359 N361 N363 N365:N367 N370 N376 N379 N382:N383 H218:H572 N389 N393:N394 N399 N401:N403 N405 N407 N410 N412 N416 N418:N420 N423:N424 N426 N435 N437:N439 N441 N443:N444 N447 N749 N462:N463 N466 N468 N476:N479 N482:N484 N487:N489 N494 N499 N504:N507 N509 N511 N513 N515 N517 N519 N522 N526:N527 N529 N531:N533 N535 N538:N539 N541 N545 N547:N549 N551:N552 N555 N561 N566 N569:N570 N578 N617 N619 N632 N634 N636 N648 N650 N653 N675 N687:N688 N704 N706 N709 N716:N717 N724 N728 N733 N450 N452:N453" xr:uid="{E4324BDC-64B2-4657-8CAF-FBA3F2304C81}">
      <formula1>"HABILITADO,NO HABILITADO,RECHAZADO"</formula1>
    </dataValidation>
    <dataValidation allowBlank="1" showInputMessage="1" showErrorMessage="1" sqref="I357:J357 I330:J332 O230 I347:J348 H251 O136:O140 K344 O83 O278 O257 O454:P454 O574:O577 J337 O748 O340:O342 O362 O130:O134 O289 O534 O523:O525 O543:O544 O553:O554 O75:O81 O357 O556:O560 O159:O161 O36:O53 O142:O156 O163:O173 O175:O177 O181:P181 O179 O390:O392 O540:P540 O571:O572 O3 O5:O20 O22:O34 O66 O68:O73 O86:O93 O95:O100 O102:O112 O114 O116:O128 O203:O216 O218:O222 O224:O225 O243:P243 O237:O238 O245 O259:O265 O329:O336 O272:O276 O283:O286 O291:O302 O304 O306 O308:O313 O315 O317:O319 O321:O323 O325:O326 P541:P749 O345:P345 P244:P344 O349:P349 O351:O354 O360 O364 O368:O369 O371:O375 O377:O378 O347 O380:O381 O386:O388 O395:O398 O404:P404 O400 O408:O409 O411:P411 O406 O413:O415 O417 O425:P425 O421:O422 O436:P436 O427:O434 O440 O442 O445:O446 O448:O449 O456:O461 O464:O465 O467 O469:O475 O480:O481 O485:O486 O490:O493 O495:O498 O508:P508 O500:O503 O512:P512 O510 O514 O516 O518 O520:O521 O528:P528 O530 O536:O537 O550 O567:O568 O581 O593:O595 O189:O200 O183:O186 O55:O57 O59:O61 O63:O64 O234:O235 O562:O563 O587:O588 O597:O598 O604 O606:O607 O610 O616 O618 O620:O621 O623 O625 O628:O631 O635 O638 O641:O645 O654 O657:O659 O662 O679 O683:O686 O692 O696 O698:O699 O702 O705 O714:O715 O721 O725 O729:O731 O735 O737:O738 O744:O745 P437:P453 P455:P507 P182:P242 O251 P412:P424 P426:P435 P350:P403 P405:P410 P509:P511 P513:P527 P529:P539 P3:P180 O227 P346:P348 O384 O248:O249 O505" xr:uid="{5F952738-74DE-4D07-999F-20DED8111498}"/>
    <dataValidation type="list" allowBlank="1" showInputMessage="1" showErrorMessage="1" sqref="L3:L216 L218:L749" xr:uid="{56EACF98-7419-446F-9EE7-84945F959F6A}">
      <formula1>"SI,NO"</formula1>
    </dataValidation>
    <dataValidation type="list" allowBlank="1" showInputMessage="1" showErrorMessage="1" sqref="AS396:AV396 AO396:AQ396 AO397:AV446 AP447:AV447 AO235:AW235 AO236:AV395 AO83:AV216 AO448:AV749 AO218:AV234 Q83:AM216 Q3:AM81 AN3:AN216 AO3:AV81 AL218:AL470 AL482:AL749 Q218:AK749 AM218:AN749" xr:uid="{E9812052-462A-45C2-84FB-D491EE23D677}">
      <formula1>"SI, NO"</formula1>
    </dataValidation>
    <dataValidation allowBlank="1" showInputMessage="1" showErrorMessage="1" prompt="Proveedor directo ACFC si el proponente es ACFC, o  Certificaciones prácticas sostenibles y socialmente responsables (18.5.1, p. 216) si es microempresa." sqref="AX2" xr:uid="{C789EF3B-5BC3-4A60-B9F7-C570B00E4CCB}"/>
    <dataValidation allowBlank="1" showInputMessage="1" showErrorMessage="1" prompt="Zonificación de aptitud productiva (UPRA) si el proponente es ACFC, o  Cumplimiento de parafiscales (Decreto 248/2021) (18.5.2, p. 216) si es microempresa." sqref="AY2" xr:uid="{A9ACEACE-AF4C-4AF2-AB04-6EE7143A96C9}"/>
    <dataValidation allowBlank="1" showInputMessage="1" showErrorMessage="1" prompt="Usuarios del sistema de extensión agropecuaria (EPSEA) si el proponente es ACFC, o  Sello de alimento ecológico (18.5.3, p. 217) si es microempresa" sqref="AZ2" xr:uid="{B0C0B31D-27BD-4404-8B99-FA84AF480727}"/>
    <dataValidation allowBlank="1" showInputMessage="1" showErrorMessage="1" prompt="Calidad de productor agropecuario local (Tenencia de la tierra) si el proponente es ACFC, o  Encadenamiento con microempresas/Zasca (18.5.4, p. 218) si es microempresa" sqref="BA2" xr:uid="{1857F8FB-E621-48FD-B2D2-86A027274507}"/>
    <dataValidation allowBlank="1" showInputMessage="1" showErrorMessage="1" prompt="Certificados de Calidad e Inocuidad si el proponente es ACFC, Beneficiarios de programas del Ministerio de Comercio (18.5.5, p. 220) si es microempresa" sqref="BB2" xr:uid="{B6C3F470-C6DD-4CE1-9980-967A127C0660}"/>
    <dataValidation allowBlank="1" showInputMessage="1" showErrorMessage="1" prompt="Certificaciones de 2 o más contratos ejecutados en el término del último año del grupo de alimentos al que se pretende presentar. si el proponente es ACFC, o  Contratos de proveeduría adicionales (18.5.6, p. 221) si es microempresa" sqref="BC2" xr:uid="{AD991475-CCB6-40F1-A201-0BE1585E5468}"/>
    <dataValidation allowBlank="1" showInputMessage="1" showErrorMessage="1" prompt="Puntaje para estimular la industria nacional" sqref="BD2" xr:uid="{5A2DA8B6-662C-4BDE-BC84-17E4B5C9F61B}"/>
    <dataValidation allowBlank="1" showInputMessage="1" showErrorMessage="1" prompt="Puntaje por vinculación de personas en condición de discapacidad" sqref="BE2" xr:uid="{C89F7BF2-1F8D-4576-B58C-7ECD667E76B4}"/>
    <dataValidation allowBlank="1" showInputMessage="1" showErrorMessage="1" prompt="Puntaje para fomento a Emprendimientos o Empresas de mujeres" sqref="BF2" xr:uid="{E71796BB-BB2F-4709-B748-E1B94DEC27AD}"/>
    <dataValidation allowBlank="1" showInputMessage="1" showErrorMessage="1" prompt="Puntaje para fomento de las MiPymes (Pequeño productor de ingresos bajos y pequeño productor)" sqref="BG2" xr:uid="{D13360E0-E2F2-4350-811E-659470B17DF5}"/>
    <dataValidation type="list" allowBlank="1" showInputMessage="1" showErrorMessage="1" sqref="AY218:AZ234 AZ235 AY236:AZ749 AX103 BA103:BH103 AY88:AZ216 AY3:AZ81 AY83:AZ86" xr:uid="{ED0664AF-007E-4F85-9B50-069886364E96}">
      <formula1>"0, 6"</formula1>
    </dataValidation>
    <dataValidation type="list" allowBlank="1" showInputMessage="1" showErrorMessage="1" sqref="BE218:BE749 BE88:BE102 BE104:BE216 BE3:BE81 BE83:BE86" xr:uid="{52E0D9CC-3E67-461D-80AF-F0D83A2F596E}">
      <formula1>"0, 1"</formula1>
    </dataValidation>
    <dataValidation type="list" allowBlank="1" showInputMessage="1" showErrorMessage="1" sqref="BH104:BH749 BH88:BH102 BH3:BH81 BH83:BH86" xr:uid="{FBC462CA-7730-46AA-B469-5EC47B7C85A5}">
      <formula1>"0, 10"</formula1>
    </dataValidation>
    <dataValidation type="list" allowBlank="1" showInputMessage="1" showErrorMessage="1" sqref="AX235 AW236:AW749 AW218:AW234 AW3:AW81 AW83:AW216" xr:uid="{8E66155D-17BB-43A9-A62D-2359F4B29FE3}">
      <formula1>"8A, 8B"</formula1>
    </dataValidation>
    <dataValidation allowBlank="1" showInputMessage="1" showErrorMessage="1" prompt="Puntaje para estimular el productor local si el proponente es ACFC, o  Puntaje para promocionar productores locales (18.5.7, p. 222) si es microempresa" sqref="BH2" xr:uid="{81B77E4B-7A17-47B8-89FF-CD72C7DCE577}"/>
    <dataValidation type="list" allowBlank="1" showInputMessage="1" showErrorMessage="1" sqref="BD218:BD749 BD88:BD102 BD104:BD216 BD3:BD81 BD83:BD86" xr:uid="{0D52131C-BB76-44C4-9FA0-BC99BB408926}">
      <formula1>"0, 2, 4, 6, 8, 10"</formula1>
    </dataValidation>
    <dataValidation type="list" allowBlank="1" showInputMessage="1" showErrorMessage="1" sqref="M189:M216 M3 M5:M20 M22:M34 M36:M53 M55:M64 M66:M73 M75:M81 M83 M85:M100 M102:M112 M114 M116:M128 M130:M134 M136:M187 M218:M222 M224:M225 M227 M230 M234:M235 M237:M238 M243 M245 M259:M265 M251 M257 M333:M336 M272:M276 M278 M283:M286 M289 M291:M302 M304 M306 M308:M313 M315 M317:M319 M321:M323 M325:M326 M329 M331 M729:M731 M340:M342 M345 M347 M349 M351:M354 M360 M362 M364 M368:M369 M371:M375 M377:M378 M380:M381 M384 M386:M388 M390:M392 M395:M398 M400 M404 M406 M408:M409 M411 M413:M415 M417 M421:M422 M425 M427:M434 M436 M440 M442 M445:M446 M448:M449 M454:M461 M464:M465 M467 M469:M475 M480:M481 M485:M486 M490:M493 M495:M498 M500:M503 M508 M510 M512 M514 M516 M518 M520:M521 M523:M525 M528 M530 M534 M536:M537 M540 M542:M544 M546 M550 M553:M554 M556:M560 M562:M565 M567:M568 M571:M572 M574:M577 M580:M581 M587:M588 M593:M600 M604:M607 M610 M612 M615:M616 M618 M620:M621 M623 M625 M627:M631 M633 M635 M637:M638 M641:M645 M647 M649 M654:M655 M657:M659 M661:M663 M666:M667 M670 M674 M677:M680 M682:M686 M690 M692 M696:M699 M702:M703 M705 M710 M712 M714:M715 M719:M723 M725:M727 M748 M735 M737:M738 M740:M746 M248:M249" xr:uid="{307EA29F-0A3B-4F0E-A029-A9B86D2649FB}">
      <formula1>"SI,NO,PARCIALMENTE"</formula1>
    </dataValidation>
    <dataValidation type="list" allowBlank="1" showInputMessage="1" showErrorMessage="1" sqref="BF88:BG102 BF218:BF749 BF104:BF216 BG104:BG749 BF3:BG81 BF83:BG86" xr:uid="{3770B91B-7872-421F-B86A-E48C2177FA3D}">
      <formula1>$BF$1048557:$BF$1048558</formula1>
    </dataValidation>
    <dataValidation type="list" allowBlank="1" showInputMessage="1" showErrorMessage="1" sqref="AY235 AX218:AX234 AX104:AX216 AX236:AX749 AY87:BH87 AX3:AX81 AX83:AX102" xr:uid="{7BFA4D4C-F687-4181-9B75-96C0D5604B0F}">
      <formula1>IF($AW3="", $AP$1048554,IF($AW3="8A", $AX$1048557:$AX$1048558,$AX$1048561:$AX$1048562))</formula1>
    </dataValidation>
    <dataValidation type="list" allowBlank="1" showInputMessage="1" showErrorMessage="1" sqref="O4 N451 N729:N731 N725:N727 N719:N723 N714:N715 N702:N703 N647 N635 N633 N627:N631 N618 N615:N616 N567:N568 N553:N554 N550 N528 N514 N500:N503 N454:N461 N448:N449 N440 N436 N425 N421:N422 N411 N404 N386:N388 N384 N380:N381 N377:N378 N362 N347 N325:N326 N321:N323 N306 O267 N335:N336 O252:O253 N251 N262:N265 N245 N243 N237:N238 N230 N227 N136:N187 N116:N128 N102:N112 N85:N100 N83 N75:N81 N66:N73 N55:N64 N36:N53 N22:N34 N5:N20 N3 M21 O21 M35 O35 M54 O54 M65 O65 M74 O74 M82 O82 M84 O84 M101 O101 M113 O113 M115 N114 M129 O129 M135 N130:N134 M188 O188 M223 N189:N222 M226 N224:N225 M228:M229 O228:O229 M231:M233 O232 M236 N234:N235 M239:M242 O240 M244 O244 M246:M247 O246:O247 M250 O250 M252:M256 O255 M258 N257 M266:M271 O269 M277 N272:N276 M279:M282 N278 M287:M288 N283:N286 M290 N289 M303 N291:N302 M305 N304 M307 O307 M314 N308:N313 M316 N315 M320 N317:N319 M324 O324 M327:M328 O328 M330 N329 M332 N331 M337:M339 M4 M343:M344 N340:N342 M346 N345 M348 O348 M350 N349 M355:M359 N351:N354 M361 N360 M363 O363 M365:M367 N364 M370 N368:N369 M376 N371:N375 M379 O379 M382:M383 O383 M385 O385 M389 O389 M393:M394 N390:N392 M399 N395:N398 M401:M403 N400 M405 O405 M407 N406 M410 N408:N409 M412 O412 M416 N413:N415 M418:M420 N417 O424 M423:M424 O426 M426 N427:N434 M435 O437:O439 M437:M439 O441 M441 N442 M443:M444 N445:N446 M447 N748 M450:M453 O463 M462:M463 N464:N465 M466 N467 M468 N469:N475 M476:M479 N480:N481 M482:M484 N485:N486 M487:M489 N490:N493 M494 N495:N498 M499 N249 M504:M507 N508 M509 N510 M511 N512 M513 O515 M515 N516 M517 N518 M519 N520:N521 M522 N523:N525 M526:M527 O529 M529 N530 M531:M533 N534 M535 N536:N537 M538:M539 N540 M541 N542:N544 M545 N546 M547:M549 O551:O552 M551:M552 O555 M555 N556:N560 M561 N562:N565 M566 O569:O570 M569:M570 N571:N572 M573 N574:N577 M578:M579 N580:N581 M582:M586 N587:N588 M589:M592 N593:N600 M601:M603 N604:N607 M608:M609 N610 M611 N612 M613:M614 O617 M617 O619 M619 N620:N621 M622 N623 M624 N625 M626 O632 M632 O634 M634 O636 M636 N637:N638 M639:M640 N641:N645 M646 O648 M648 N649 M650:M653 N654:N655 M656 N657:N659 M660 N661:N663 M664:M665 N666:N667 M668:M669 N670 M671:M673 N674 M675:M676 N677:N680 M681 N682:N686 M687:M689 N690 M691 N692 M693:M695 N696:N699 M700:M701 O704 M704 N705 M706:M709 N710 M711 N712 M713 O716:O717 M716:M718 O724 M724 O728 M728 O733 M732:M734 N735 M736 N737:N738 M739 N740:N746 M747 O749 M749 N333 N259:N260 O504 O506" xr:uid="{D502361B-4587-4BA1-8830-A142A0053E48}">
      <formula1>IF(L3="SI", $P$1048557:$P$1048559, $P$1048558:$P$1048560)</formula1>
    </dataValidation>
    <dataValidation type="list" allowBlank="1" showInputMessage="1" showErrorMessage="1" sqref="BA88:BA102 BA218:BA749 BA104:BA216 BA3:BA81 BA83:BA86" xr:uid="{C7903EC4-EA02-46CA-9326-5C71CDD067B8}">
      <formula1>IF($AW3="", $AP$1048554,IF($AW3="8A", $BA$1048557:$BA$1048558,$BA$1048561:$BA$1048564))</formula1>
    </dataValidation>
    <dataValidation type="list" allowBlank="1" showInputMessage="1" showErrorMessage="1" sqref="BB3:BB8 BB218:BB749 BB104:BB216 BB88:BB102 BB10:BB81 BB83:BB86" xr:uid="{D82D15DB-86E5-4A63-ACE9-BFEC4FE23EBD}">
      <formula1>IF($AW3="", $AP$1048554,IF($AW3="8A",$BB$1048557:$BB$1048558,$BB$1048561:$BB$1048562))</formula1>
    </dataValidation>
    <dataValidation type="list" allowBlank="1" showInputMessage="1" showErrorMessage="1" sqref="BC88:BC102 BC218:BC749 BC104:BC216 BC3:BC81 BC83:BC86" xr:uid="{3A305114-493A-4049-BEBF-82422BFD9612}">
      <formula1>IF($AW3="", $AP$1048554,IF($AW3="8A", $BC$1048557:$BC$1048558, $BC$1048561:$BC$1048564))</formula1>
    </dataValidation>
    <dataValidation type="list" allowBlank="1" showInputMessage="1" showErrorMessage="1" sqref="N135" xr:uid="{3D3BCB4E-5E02-4ACB-9507-2A2A538D6E50}">
      <formula1>"HABILITADO,NO HABILITADO,RECHAZADO,HABILITADO PARCIALMENTE"</formula1>
    </dataValidation>
    <dataValidation type="list" allowBlank="1" showInputMessage="1" showErrorMessage="1" sqref="N334 N261 N248" xr:uid="{36FDF25A-835A-449F-9A1C-D5C06C0F4C11}">
      <formula1>IF(M248="SI", $Q$1048556:$Q$1048558, $Q$1048557:$Q$1048559)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306A133-6A05-4DF2-A80B-6EF58643B1F2}">
          <x14:formula1>
            <xm:f>Hoja2!$A$2:$A$3</xm:f>
          </x14:formula1>
          <xm:sqref>H593 H337:I337 F218:G391 H580 F572:G572 H576:H578 H702 H748:H749 N385 H587 H617 H619 H632 H634 H636 H648 H650 H653 H675 H687:H688 H610 H704 H706 H709 H716:H717 H724 H728 H733 F3:H216 H218:H336 N4 N21 N35 N54 N65 N74 N82 N84 N101 N113 N115 N129 N188 N223 N226 N228:N229 N231:N233 N236 N239:N242 N244 N246:N247 N250 N252:N256 N258 N266:N271 N277 N279:N282 N287:N288 N290 N303 N305 N307 N314 N316 N320 N324 N327:N328 N330 N332 N337:O337 N338:N339 N343:N344 N346 N348 N350 N355:N359 N361 N363 N365:N367 N370 N376 N379 N382:N383 H338:H572 N389 N393:N394 N399 N401:N403 N405 N407 N410 N412 N416 N418:N420 N423:N424 N426 N435 N437:N439 N441 N443:N444 N447 N749 N462:N463 N466 N468 N476:N479 N482:N484 N487:N489 N494 N499 N504:N507 N509 N511 N513 N515 N517 N519 N522 N526:N527 N529 N531:N533 N535 N538:N539 N541 N545 N547:N549 N551:N552 N555 N561 N566 N569:N570 N578 N617 N619 N632 N634 N636 N648 N650 N653 N675 N687:N688 N704 N706 N709 N716:N717 N724 N728 N733 N450 N452:N453</xm:sqref>
        </x14:dataValidation>
        <x14:dataValidation type="list" allowBlank="1" showInputMessage="1" showErrorMessage="1" xr:uid="{C2B1E9CC-DE45-49B5-96E7-775EAD3F13A5}">
          <x14:formula1>
            <xm:f>Hoja2!$A$5:$A$8</xm:f>
          </x14:formula1>
          <xm:sqref>D572 D3:D216 D218:D391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212B-630C-4850-AEAF-9E3D0824BFED}">
  <sheetPr codeName="Sheet5"/>
  <dimension ref="A3:E45"/>
  <sheetViews>
    <sheetView topLeftCell="A40" workbookViewId="0">
      <selection activeCell="H54" sqref="H54"/>
    </sheetView>
  </sheetViews>
  <sheetFormatPr baseColWidth="10" defaultColWidth="9.109375" defaultRowHeight="14.4"/>
  <cols>
    <col min="1" max="1" width="26.44140625" bestFit="1" customWidth="1"/>
    <col min="2" max="2" width="12.5546875" customWidth="1"/>
    <col min="3" max="3" width="25.44140625" bestFit="1" customWidth="1"/>
    <col min="4" max="4" width="26.44140625" bestFit="1" customWidth="1"/>
    <col min="5" max="5" width="14.5546875" customWidth="1"/>
    <col min="11" max="13" width="10.44140625" bestFit="1" customWidth="1"/>
  </cols>
  <sheetData>
    <row r="3" spans="1:5">
      <c r="A3" s="22" t="s">
        <v>3255</v>
      </c>
      <c r="B3" s="22" t="s">
        <v>2</v>
      </c>
      <c r="C3" s="22" t="s">
        <v>146</v>
      </c>
      <c r="D3" s="22" t="s">
        <v>1</v>
      </c>
      <c r="E3" s="22" t="s">
        <v>3256</v>
      </c>
    </row>
    <row r="4" spans="1:5">
      <c r="A4" s="20" t="s">
        <v>91</v>
      </c>
      <c r="B4" s="20">
        <f>COUNTIFS('HABILITADOS Y RECHAZADOS LOTE 1'!$H$3:$H$749, "NO HABILITADO", 'HABILITADOS Y RECHAZADOS LOTE 1'!$M$3:$M$749, 'Lote 1 BALANCE SUB'!B$3, 'HABILITADOS Y RECHAZADOS LOTE 1'!$N$3:$N$749, 'Lote 1 BALANCE SUB'!$A4)</f>
        <v>322</v>
      </c>
      <c r="C4" s="20">
        <f>COUNTIFS('HABILITADOS Y RECHAZADOS LOTE 1'!$H$3:$H$749, "NO HABILITADO", 'HABILITADOS Y RECHAZADOS LOTE 1'!$M$3:$M$749, 'Lote 1 BALANCE SUB'!C$3, 'HABILITADOS Y RECHAZADOS LOTE 1'!$N$3:$N$749, 'Lote 1 BALANCE SUB'!$A4)</f>
        <v>0</v>
      </c>
      <c r="D4" s="20">
        <f>COUNTIFS('HABILITADOS Y RECHAZADOS LOTE 1'!$H$3:$H$749, "NO HABILITADO", 'HABILITADOS Y RECHAZADOS LOTE 1'!$M$3:$M$749, 'Lote 1 BALANCE SUB'!D$3, 'HABILITADOS Y RECHAZADOS LOTE 1'!$N$3:$N$749, 'Lote 1 BALANCE SUB'!$A4)</f>
        <v>1</v>
      </c>
      <c r="E4" s="20">
        <f>SUM(B4:D4)</f>
        <v>323</v>
      </c>
    </row>
    <row r="5" spans="1:5">
      <c r="A5" s="20" t="s">
        <v>147</v>
      </c>
      <c r="B5" s="20">
        <f>COUNTIFS('HABILITADOS Y RECHAZADOS LOTE 1'!$H$3:$H$749, "NO HABILITADO", 'HABILITADOS Y RECHAZADOS LOTE 1'!$M$3:$M$749, 'Lote 1 BALANCE SUB'!B$3, 'HABILITADOS Y RECHAZADOS LOTE 1'!$N$3:$N$749, 'Lote 1 BALANCE SUB'!$A5)</f>
        <v>20</v>
      </c>
      <c r="C5" s="20">
        <f>COUNTIFS('HABILITADOS Y RECHAZADOS LOTE 1'!$H$3:$H$749, "NO HABILITADO", 'HABILITADOS Y RECHAZADOS LOTE 1'!$M$3:$M$749, 'Lote 1 BALANCE SUB'!C$3, 'HABILITADOS Y RECHAZADOS LOTE 1'!$N$3:$N$749, 'Lote 1 BALANCE SUB'!$A5)</f>
        <v>15</v>
      </c>
      <c r="D5" s="20">
        <f>COUNTIFS('HABILITADOS Y RECHAZADOS LOTE 1'!$H$3:$H$749, "NO HABILITADO", 'HABILITADOS Y RECHAZADOS LOTE 1'!$M$3:$M$749, 'Lote 1 BALANCE SUB'!D$3, 'HABILITADOS Y RECHAZADOS LOTE 1'!$N$3:$N$749, 'Lote 1 BALANCE SUB'!$A5)</f>
        <v>1</v>
      </c>
      <c r="E5" s="20">
        <f>SUM(B5:D5)</f>
        <v>36</v>
      </c>
    </row>
    <row r="6" spans="1:5">
      <c r="A6" s="20" t="s">
        <v>83</v>
      </c>
      <c r="B6" s="20">
        <f>COUNTIFS('HABILITADOS Y RECHAZADOS LOTE 1'!$H$3:$H$749, "NO HABILITADO", 'HABILITADOS Y RECHAZADOS LOTE 1'!$M$3:$M$749, 'Lote 1 BALANCE SUB'!B$3, 'HABILITADOS Y RECHAZADOS LOTE 1'!$N$3:$N$749, 'Lote 1 BALANCE SUB'!$A6)</f>
        <v>34</v>
      </c>
      <c r="C6" s="20">
        <f>COUNTIFS('HABILITADOS Y RECHAZADOS LOTE 1'!$H$3:$H$749, "NO HABILITADO", 'HABILITADOS Y RECHAZADOS LOTE 1'!$M$3:$M$749, 'Lote 1 BALANCE SUB'!C$3, 'HABILITADOS Y RECHAZADOS LOTE 1'!$N$3:$N$749, 'Lote 1 BALANCE SUB'!$A6)</f>
        <v>13</v>
      </c>
      <c r="D6" s="20">
        <f>COUNTIFS('HABILITADOS Y RECHAZADOS LOTE 1'!$H$3:$H$749, "NO HABILITADO", 'HABILITADOS Y RECHAZADOS LOTE 1'!$M$3:$M$749, 'Lote 1 BALANCE SUB'!D$3, 'HABILITADOS Y RECHAZADOS LOTE 1'!$N$3:$N$749, 'Lote 1 BALANCE SUB'!$A6)</f>
        <v>94</v>
      </c>
      <c r="E6" s="20">
        <f>SUM(B6:D6)</f>
        <v>141</v>
      </c>
    </row>
    <row r="7" spans="1:5">
      <c r="A7" s="21" t="s">
        <v>3256</v>
      </c>
      <c r="B7" s="21">
        <f>SUM(B4:B6)</f>
        <v>376</v>
      </c>
      <c r="C7" s="21">
        <f>SUM(C4:C6)</f>
        <v>28</v>
      </c>
      <c r="D7" s="21">
        <f>SUM(D4:D6)</f>
        <v>96</v>
      </c>
      <c r="E7" s="21">
        <f>SUM(E4:E6)</f>
        <v>500</v>
      </c>
    </row>
    <row r="8" spans="1:5">
      <c r="A8" s="20"/>
      <c r="B8" s="20"/>
      <c r="C8" s="20"/>
      <c r="D8" s="20"/>
      <c r="E8" s="20"/>
    </row>
    <row r="9" spans="1:5">
      <c r="A9" s="21" t="s">
        <v>3257</v>
      </c>
      <c r="B9" s="23">
        <f>E7/511</f>
        <v>0.97847358121330719</v>
      </c>
      <c r="C9" s="20"/>
      <c r="D9" s="20"/>
      <c r="E9" s="20"/>
    </row>
    <row r="10" spans="1:5">
      <c r="A10" s="20"/>
      <c r="B10" s="33"/>
      <c r="C10" s="20"/>
      <c r="D10" s="20"/>
      <c r="E10" s="20"/>
    </row>
    <row r="23" spans="1:5">
      <c r="A23" s="24"/>
      <c r="B23" s="25" t="s">
        <v>91</v>
      </c>
      <c r="C23" s="25" t="s">
        <v>3258</v>
      </c>
      <c r="D23" s="27" t="s">
        <v>3259</v>
      </c>
      <c r="E23" s="26" t="s">
        <v>3260</v>
      </c>
    </row>
    <row r="24" spans="1:5">
      <c r="A24" s="24" t="s">
        <v>3261</v>
      </c>
      <c r="B24" s="29">
        <f>COUNTIFS('HABILITADOS Y RECHAZADOS LOTE 1'!$H$3:$H$749, "HABILITADO")</f>
        <v>76</v>
      </c>
      <c r="C24" s="29">
        <f>COUNTIFS('HABILITADOS Y RECHAZADOS LOTE 1'!$N$3:$N$749, "HABILITADO")</f>
        <v>396</v>
      </c>
      <c r="D24" s="30">
        <f>COUNTIFS('HABILITADOS Y RECHAZADOS LOTE 1'!$N$3:$N$749, "HABILITADO PARCIALMENTE")</f>
        <v>39</v>
      </c>
      <c r="E24" s="31">
        <f t="shared" ref="E24:E45" si="0">SUM(B24:D24)/SUM($B$24:$D$24)</f>
        <v>1</v>
      </c>
    </row>
    <row r="25" spans="1:5">
      <c r="A25" s="24" t="s">
        <v>3262</v>
      </c>
      <c r="B25" s="29" t="e">
        <f>COUNTIFS('HABILITADOS Y RECHAZADOS LOTE 1'!$H$3:$H$749, "HABILITADO",'HABILITADOS Y RECHAZADOS LOTE 1'!#REF!, 11)</f>
        <v>#REF!</v>
      </c>
      <c r="C25" s="29" t="e">
        <f>COUNTIFS('HABILITADOS Y RECHAZADOS LOTE 1'!$N$3:$N$749, "HABILITADO",'HABILITADOS Y RECHAZADOS LOTE 1'!#REF!, 11)</f>
        <v>#REF!</v>
      </c>
      <c r="D25" s="29" t="e">
        <f>COUNTIFS('HABILITADOS Y RECHAZADOS LOTE 1'!$N$3:$N$749, "HABILITADO PARCIALMENTE",'HABILITADOS Y RECHAZADOS LOTE 1'!#REF!, 11)</f>
        <v>#REF!</v>
      </c>
      <c r="E25" s="31" t="e">
        <f t="shared" si="0"/>
        <v>#REF!</v>
      </c>
    </row>
    <row r="26" spans="1:5">
      <c r="A26" s="24" t="s">
        <v>3263</v>
      </c>
      <c r="B26" s="29">
        <f>MAX(B27:B37)</f>
        <v>76</v>
      </c>
      <c r="C26" s="29">
        <f>MAX(C27:C37)</f>
        <v>396</v>
      </c>
      <c r="D26" s="29">
        <f>MAX(D27:D37)</f>
        <v>39</v>
      </c>
      <c r="E26" s="31">
        <f t="shared" si="0"/>
        <v>1</v>
      </c>
    </row>
    <row r="27" spans="1:5">
      <c r="A27" s="28" t="s">
        <v>58</v>
      </c>
      <c r="B27" s="29">
        <f>COUNTIFS('HABILITADOS Y RECHAZADOS LOTE 1'!$H$3:$H$749, "HABILITADO", 'HABILITADOS Y RECHAZADOS LOTE 1'!$AX$3:$AX$749, "&gt;=0")</f>
        <v>76</v>
      </c>
      <c r="C27" s="29">
        <f>COUNTIFS('HABILITADOS Y RECHAZADOS LOTE 1'!$N$3:$N$749, "HABILITADO", 'HABILITADOS Y RECHAZADOS LOTE 1'!$AX$3:$AX$749, "&gt;=0")</f>
        <v>396</v>
      </c>
      <c r="D27" s="30">
        <f>COUNTIFS('HABILITADOS Y RECHAZADOS LOTE 1'!$N$3:$N$749, "HABILITADO PARCIALMENTE", 'HABILITADOS Y RECHAZADOS LOTE 1'!$AX$3:$AX$749, "&gt;=0")</f>
        <v>39</v>
      </c>
      <c r="E27" s="31">
        <f t="shared" si="0"/>
        <v>1</v>
      </c>
    </row>
    <row r="28" spans="1:5">
      <c r="A28" s="28" t="s">
        <v>59</v>
      </c>
      <c r="B28" s="29">
        <f>COUNTIFS('HABILITADOS Y RECHAZADOS LOTE 1'!$H$3:$H$749, "HABILITADO", 'HABILITADOS Y RECHAZADOS LOTE 1'!$AY$3:$AY$749, "&gt;=0")</f>
        <v>76</v>
      </c>
      <c r="C28" s="29">
        <f>COUNTIFS('HABILITADOS Y RECHAZADOS LOTE 1'!$N$3:$N$749, "HABILITADO", 'HABILITADOS Y RECHAZADOS LOTE 1'!$AY$3:$AY$749, "&gt;=0")</f>
        <v>396</v>
      </c>
      <c r="D28" s="30">
        <f>COUNTIFS('HABILITADOS Y RECHAZADOS LOTE 1'!$N$3:$N$749, "HABILITADO PARCIALMENTE", 'HABILITADOS Y RECHAZADOS LOTE 1'!$AY$3:$AY$749, "&gt;=0")</f>
        <v>39</v>
      </c>
      <c r="E28" s="31">
        <f t="shared" si="0"/>
        <v>1</v>
      </c>
    </row>
    <row r="29" spans="1:5">
      <c r="A29" s="28" t="s">
        <v>60</v>
      </c>
      <c r="B29" s="29">
        <f>COUNTIFS('HABILITADOS Y RECHAZADOS LOTE 1'!$H$3:$H$749, "HABILITADO", 'HABILITADOS Y RECHAZADOS LOTE 1'!$AZ$3:$AZ$749, "&gt;=0")</f>
        <v>76</v>
      </c>
      <c r="C29" s="29">
        <f>COUNTIFS('HABILITADOS Y RECHAZADOS LOTE 1'!$N$3:$N$749, "HABILITADO", 'HABILITADOS Y RECHAZADOS LOTE 1'!$AZ$3:$AZ$749, "&gt;=0")</f>
        <v>396</v>
      </c>
      <c r="D29" s="30">
        <f>COUNTIFS('HABILITADOS Y RECHAZADOS LOTE 1'!$N$3:$N$749, "HABILITADO PARCIALMENTE", 'HABILITADOS Y RECHAZADOS LOTE 1'!$AZ$3:$AZ$749, "&gt;=0")</f>
        <v>39</v>
      </c>
      <c r="E29" s="31">
        <f t="shared" si="0"/>
        <v>1</v>
      </c>
    </row>
    <row r="30" spans="1:5">
      <c r="A30" s="28" t="s">
        <v>61</v>
      </c>
      <c r="B30" s="29">
        <f>COUNTIFS('HABILITADOS Y RECHAZADOS LOTE 1'!$H$3:$H$749, "HABILITADO", 'HABILITADOS Y RECHAZADOS LOTE 1'!$BA$3:$BA$749, "&gt;=0")</f>
        <v>76</v>
      </c>
      <c r="C30" s="29">
        <f>COUNTIFS('HABILITADOS Y RECHAZADOS LOTE 1'!$N$3:$N$749, "HABILITADO", 'HABILITADOS Y RECHAZADOS LOTE 1'!$BA$3:$BA$749, "&gt;=0")</f>
        <v>396</v>
      </c>
      <c r="D30" s="30">
        <f>COUNTIFS('HABILITADOS Y RECHAZADOS LOTE 1'!$N$3:$N$749, "HABILITADO PARCIALMENTE", 'HABILITADOS Y RECHAZADOS LOTE 1'!$BA$3:$BA$749, "&gt;=0")</f>
        <v>39</v>
      </c>
      <c r="E30" s="31">
        <f t="shared" si="0"/>
        <v>1</v>
      </c>
    </row>
    <row r="31" spans="1:5">
      <c r="A31" s="28" t="s">
        <v>62</v>
      </c>
      <c r="B31" s="29">
        <f>COUNTIFS('HABILITADOS Y RECHAZADOS LOTE 1'!$H$3:$H$749, "HABILITADO", 'HABILITADOS Y RECHAZADOS LOTE 1'!$BB$3:$BB$749, "&gt;=0")</f>
        <v>76</v>
      </c>
      <c r="C31" s="29">
        <f>COUNTIFS('HABILITADOS Y RECHAZADOS LOTE 1'!$N$3:$N$749, "HABILITADO", 'HABILITADOS Y RECHAZADOS LOTE 1'!$BB$3:$BB$749, "&gt;=0")</f>
        <v>396</v>
      </c>
      <c r="D31" s="30">
        <f>COUNTIFS('HABILITADOS Y RECHAZADOS LOTE 1'!$N$3:$N$749, "HABILITADO PARCIALMENTE", 'HABILITADOS Y RECHAZADOS LOTE 1'!$BB$3:$BB$749, "&gt;=0")</f>
        <v>39</v>
      </c>
      <c r="E31" s="31">
        <f t="shared" si="0"/>
        <v>1</v>
      </c>
    </row>
    <row r="32" spans="1:5">
      <c r="A32" s="28" t="s">
        <v>63</v>
      </c>
      <c r="B32" s="29">
        <f>COUNTIFS('HABILITADOS Y RECHAZADOS LOTE 1'!$H$3:$H$749, "HABILITADO", 'HABILITADOS Y RECHAZADOS LOTE 1'!$BC$3:$BC$749, "&gt;=0")</f>
        <v>76</v>
      </c>
      <c r="C32" s="29">
        <f>COUNTIFS('HABILITADOS Y RECHAZADOS LOTE 1'!$N$3:$N$749, "HABILITADO", 'HABILITADOS Y RECHAZADOS LOTE 1'!$BC$3:$BC$749, "&gt;=0")</f>
        <v>396</v>
      </c>
      <c r="D32" s="30">
        <f>COUNTIFS('HABILITADOS Y RECHAZADOS LOTE 1'!$N$3:$N$749, "HABILITADO PARCIALMENTE", 'HABILITADOS Y RECHAZADOS LOTE 1'!$BC$3:$BC$749, "&gt;=0")</f>
        <v>39</v>
      </c>
      <c r="E32" s="31">
        <f t="shared" si="0"/>
        <v>1</v>
      </c>
    </row>
    <row r="33" spans="1:5">
      <c r="A33" s="28" t="s">
        <v>64</v>
      </c>
      <c r="B33" s="29">
        <f>COUNTIFS('HABILITADOS Y RECHAZADOS LOTE 1'!$H$3:$H$749, "HABILITADO", 'HABILITADOS Y RECHAZADOS LOTE 1'!$BD$3:$BD$749, "&gt;=0")</f>
        <v>76</v>
      </c>
      <c r="C33" s="29">
        <f>COUNTIFS('HABILITADOS Y RECHAZADOS LOTE 1'!$N$3:$N$749, "HABILITADO", 'HABILITADOS Y RECHAZADOS LOTE 1'!$BD$3:$BD$749, "&gt;=0")</f>
        <v>396</v>
      </c>
      <c r="D33" s="30">
        <f>COUNTIFS('HABILITADOS Y RECHAZADOS LOTE 1'!$N$3:$N$749, "HABILITADO PARCIALMENTE", 'HABILITADOS Y RECHAZADOS LOTE 1'!$BD$3:$BD$749, "&gt;=0")</f>
        <v>39</v>
      </c>
      <c r="E33" s="31">
        <f t="shared" si="0"/>
        <v>1</v>
      </c>
    </row>
    <row r="34" spans="1:5">
      <c r="A34" s="28" t="s">
        <v>65</v>
      </c>
      <c r="B34" s="29">
        <f>COUNTIFS('HABILITADOS Y RECHAZADOS LOTE 1'!$H$3:$H$749, "HABILITADO", 'HABILITADOS Y RECHAZADOS LOTE 1'!$BE$3:$BE$749, "&gt;=0")</f>
        <v>76</v>
      </c>
      <c r="C34" s="29">
        <f>COUNTIFS('HABILITADOS Y RECHAZADOS LOTE 1'!$N$3:$N$749, "HABILITADO", 'HABILITADOS Y RECHAZADOS LOTE 1'!$BE$3:$BE$749, "&gt;=0")</f>
        <v>396</v>
      </c>
      <c r="D34" s="30">
        <f>COUNTIFS('HABILITADOS Y RECHAZADOS LOTE 1'!$N$3:$N$749, "HABILITADO PARCIALMENTE", 'HABILITADOS Y RECHAZADOS LOTE 1'!$BE$3:$BE$749, "&gt;=0")</f>
        <v>39</v>
      </c>
      <c r="E34" s="31">
        <f t="shared" si="0"/>
        <v>1</v>
      </c>
    </row>
    <row r="35" spans="1:5">
      <c r="A35" s="28" t="s">
        <v>66</v>
      </c>
      <c r="B35" s="29">
        <f>COUNTIFS('HABILITADOS Y RECHAZADOS LOTE 1'!$H$3:$H$749, "HABILITADO", 'HABILITADOS Y RECHAZADOS LOTE 1'!$BF$3:$BF$749, "&gt;=0")</f>
        <v>76</v>
      </c>
      <c r="C35" s="29">
        <f>COUNTIFS('HABILITADOS Y RECHAZADOS LOTE 1'!$N$3:$N$749, "HABILITADO", 'HABILITADOS Y RECHAZADOS LOTE 1'!$BF$3:$BF$749, "&gt;=0")</f>
        <v>396</v>
      </c>
      <c r="D35" s="30">
        <f>COUNTIFS('HABILITADOS Y RECHAZADOS LOTE 1'!$N$3:$N$749, "HABILITADO PARCIALMENTE", 'HABILITADOS Y RECHAZADOS LOTE 1'!$BF$3:$BF$749, "&gt;=0")</f>
        <v>39</v>
      </c>
      <c r="E35" s="31">
        <f t="shared" si="0"/>
        <v>1</v>
      </c>
    </row>
    <row r="36" spans="1:5">
      <c r="A36" s="28" t="s">
        <v>67</v>
      </c>
      <c r="B36" s="29">
        <f>COUNTIFS('HABILITADOS Y RECHAZADOS LOTE 1'!$H$3:$H$749, "HABILITADO", 'HABILITADOS Y RECHAZADOS LOTE 1'!$BG$3:$BG$749, "&gt;=0")</f>
        <v>76</v>
      </c>
      <c r="C36" s="29">
        <f>COUNTIFS('HABILITADOS Y RECHAZADOS LOTE 1'!$N$3:$N$749, "HABILITADO", 'HABILITADOS Y RECHAZADOS LOTE 1'!$BG$3:$BG$749, "&gt;=0")</f>
        <v>396</v>
      </c>
      <c r="D36" s="30">
        <f>COUNTIFS('HABILITADOS Y RECHAZADOS LOTE 1'!$N$3:$N$749, "HABILITADO PARCIALMENTE", 'HABILITADOS Y RECHAZADOS LOTE 1'!$BG$3:$BG$749, "&gt;=0")</f>
        <v>39</v>
      </c>
      <c r="E36" s="31">
        <f t="shared" si="0"/>
        <v>1</v>
      </c>
    </row>
    <row r="37" spans="1:5">
      <c r="A37" s="28" t="s">
        <v>68</v>
      </c>
      <c r="B37" s="29">
        <f>COUNTIFS('HABILITADOS Y RECHAZADOS LOTE 1'!$H$3:$H$749, "HABILITADO", 'HABILITADOS Y RECHAZADOS LOTE 1'!$BH$3:$BH$749, "&gt;=0")</f>
        <v>76</v>
      </c>
      <c r="C37" s="29">
        <f>COUNTIFS('HABILITADOS Y RECHAZADOS LOTE 1'!$N$3:$N$749, "HABILITADO", 'HABILITADOS Y RECHAZADOS LOTE 1'!$BH$3:$BH$749, "&gt;=0")</f>
        <v>396</v>
      </c>
      <c r="D37" s="30">
        <f>COUNTIFS('HABILITADOS Y RECHAZADOS LOTE 1'!$N$3:$N$749, "HABILITADO PARCIALMENTE", 'HABILITADOS Y RECHAZADOS LOTE 1'!$BH$3:$BH$749, "&gt;=0")</f>
        <v>39</v>
      </c>
      <c r="E37" s="31">
        <f t="shared" si="0"/>
        <v>1</v>
      </c>
    </row>
    <row r="38" spans="1:5" ht="82.8">
      <c r="A38" s="32" t="s">
        <v>49</v>
      </c>
      <c r="B38" s="29" cm="1">
        <f t="array" ref="B38">SUM(COUNTIFS('HABILITADOS Y RECHAZADOS LOTE 1'!$H$3:$H$749, "HABILITADO",'HABILITADOS Y RECHAZADOS LOTE 1'!$AO$3:$AO$749, {"SI","NO"}))</f>
        <v>76</v>
      </c>
      <c r="C38" s="29" cm="1">
        <f t="array" ref="C38">SUM(COUNTIFS('HABILITADOS Y RECHAZADOS LOTE 1'!$N$3:$N$749, "HABILITADO",'HABILITADOS Y RECHAZADOS LOTE 1'!$AO$3:$AO$749, {"SI","NO"}))</f>
        <v>396</v>
      </c>
      <c r="D38" s="29" cm="1">
        <f t="array" ref="D38">SUM(COUNTIFS('HABILITADOS Y RECHAZADOS LOTE 1'!$N$3:$N$749, "HABILITADO PARCIALMENTE",'HABILITADOS Y RECHAZADOS LOTE 1'!$AO$3:$AO$749, {"SI","NO"}))</f>
        <v>39</v>
      </c>
      <c r="E38" s="31">
        <f>SUM(B38:D38)/SUM($B$24:$D$24)</f>
        <v>1</v>
      </c>
    </row>
    <row r="39" spans="1:5" ht="41.4">
      <c r="A39" s="32" t="s">
        <v>50</v>
      </c>
      <c r="B39" s="29" cm="1">
        <f t="array" ref="B39">SUM(COUNTIFS('HABILITADOS Y RECHAZADOS LOTE 1'!$H$3:$H$749, "HABILITADO", 'HABILITADOS Y RECHAZADOS LOTE 1'!$AP$3:$AP$749, {"SI","NO"}))</f>
        <v>76</v>
      </c>
      <c r="C39" s="29" cm="1">
        <f t="array" ref="C39">SUM(COUNTIFS('HABILITADOS Y RECHAZADOS LOTE 1'!$N$3:$N$749, "HABILITADO", 'HABILITADOS Y RECHAZADOS LOTE 1'!$AP$3:$AP$749, {"SI","NO"}))</f>
        <v>396</v>
      </c>
      <c r="D39" s="29" cm="1">
        <f t="array" ref="D39">SUM(COUNTIFS('HABILITADOS Y RECHAZADOS LOTE 1'!$N$3:$N$749, "HABILITADO PARCIALMENTE", 'HABILITADOS Y RECHAZADOS LOTE 1'!$AP$3:$AP$749, {"SI","NO"}))</f>
        <v>39</v>
      </c>
      <c r="E39" s="31">
        <f t="shared" si="0"/>
        <v>1</v>
      </c>
    </row>
    <row r="40" spans="1:5" ht="96.6">
      <c r="A40" s="32" t="s">
        <v>51</v>
      </c>
      <c r="B40" s="29" cm="1">
        <f t="array" ref="B40">SUM(COUNTIFS('HABILITADOS Y RECHAZADOS LOTE 1'!$H$3:$H$749, "HABILITADO", 'HABILITADOS Y RECHAZADOS LOTE 1'!$AQ$3:$AQ$749, {"SI","NO"}))</f>
        <v>76</v>
      </c>
      <c r="C40" s="29" cm="1">
        <f t="array" ref="C40">SUM(COUNTIFS('HABILITADOS Y RECHAZADOS LOTE 1'!$N$3:$N$749, "HABILITADO", 'HABILITADOS Y RECHAZADOS LOTE 1'!$AQ$3:$AQ$749, {"SI","NO"}))</f>
        <v>396</v>
      </c>
      <c r="D40" s="29" cm="1">
        <f t="array" ref="D40">SUM(COUNTIFS('HABILITADOS Y RECHAZADOS LOTE 1'!$N$3:$N$749, "HABILITADO PARCIALMENTE", 'HABILITADOS Y RECHAZADOS LOTE 1'!$AQ$3:$AQ$749, {"SI","NO"}))</f>
        <v>39</v>
      </c>
      <c r="E40" s="31">
        <f t="shared" si="0"/>
        <v>1</v>
      </c>
    </row>
    <row r="41" spans="1:5" ht="69">
      <c r="A41" s="32" t="s">
        <v>52</v>
      </c>
      <c r="B41" s="29" cm="1">
        <f t="array" ref="B41">SUM(COUNTIFS('HABILITADOS Y RECHAZADOS LOTE 1'!$H$3:$H$749, "HABILITADO", 'HABILITADOS Y RECHAZADOS LOTE 1'!$AR$3:$AR$749, {"SI","NO"}))</f>
        <v>76</v>
      </c>
      <c r="C41" s="29" cm="1">
        <f t="array" ref="C41">SUM(COUNTIFS('HABILITADOS Y RECHAZADOS LOTE 1'!$N$3:$N$749, "HABILITADO", 'HABILITADOS Y RECHAZADOS LOTE 1'!$AR$3:$AR$749, {"SI","NO"}))</f>
        <v>396</v>
      </c>
      <c r="D41" s="29" cm="1">
        <f t="array" ref="D41">SUM(COUNTIFS('HABILITADOS Y RECHAZADOS LOTE 1'!$N$3:$N$749, "HABILITADO PARCIALMENTE", 'HABILITADOS Y RECHAZADOS LOTE 1'!$AR$3:$AR$749, {"SI","NO"}))</f>
        <v>39</v>
      </c>
      <c r="E41" s="31">
        <f t="shared" si="0"/>
        <v>1</v>
      </c>
    </row>
    <row r="42" spans="1:5" ht="69">
      <c r="A42" s="32" t="s">
        <v>53</v>
      </c>
      <c r="B42" s="29" cm="1">
        <f t="array" ref="B42">SUM(COUNTIFS('HABILITADOS Y RECHAZADOS LOTE 1'!$H$3:$H$749, "HABILITADO", 'HABILITADOS Y RECHAZADOS LOTE 1'!$AS$3:$AS$749, {"SI","NO"}))</f>
        <v>76</v>
      </c>
      <c r="C42" s="29" cm="1">
        <f t="array" ref="C42">SUM(COUNTIFS('HABILITADOS Y RECHAZADOS LOTE 1'!$N$3:$N$749, "HABILITADO", 'HABILITADOS Y RECHAZADOS LOTE 1'!$AS$3:$AS$749, {"SI","NO"}))</f>
        <v>396</v>
      </c>
      <c r="D42" s="29" cm="1">
        <f t="array" ref="D42">SUM(COUNTIFS('HABILITADOS Y RECHAZADOS LOTE 1'!$N$3:$N$749, "HABILITADO PARCIALMENTE", 'HABILITADOS Y RECHAZADOS LOTE 1'!$AS$3:$AS$749, {"SI","NO"}))</f>
        <v>39</v>
      </c>
      <c r="E42" s="31">
        <f t="shared" si="0"/>
        <v>1</v>
      </c>
    </row>
    <row r="43" spans="1:5" ht="96.6">
      <c r="A43" s="32" t="s">
        <v>54</v>
      </c>
      <c r="B43" s="29" cm="1">
        <f t="array" ref="B43">SUM(COUNTIFS('HABILITADOS Y RECHAZADOS LOTE 1'!$H$3:$H$749, "HABILITADO", 'HABILITADOS Y RECHAZADOS LOTE 1'!$AT$3:$AT$749, {"SI","NO"}))</f>
        <v>76</v>
      </c>
      <c r="C43" s="29" cm="1">
        <f t="array" ref="C43">SUM(COUNTIFS('HABILITADOS Y RECHAZADOS LOTE 1'!$N$3:$N$749, "HABILITADO", 'HABILITADOS Y RECHAZADOS LOTE 1'!$AT$3:$AT$749, {"SI","NO"}))</f>
        <v>396</v>
      </c>
      <c r="D43" s="29" cm="1">
        <f t="array" ref="D43">SUM(COUNTIFS('HABILITADOS Y RECHAZADOS LOTE 1'!$N$3:$N$749, "HABILITADO PARCIALMENTE", 'HABILITADOS Y RECHAZADOS LOTE 1'!$AT$3:$AT$749, {"SI","NO"}))</f>
        <v>39</v>
      </c>
      <c r="E43" s="31">
        <f t="shared" si="0"/>
        <v>1</v>
      </c>
    </row>
    <row r="44" spans="1:5">
      <c r="A44" s="32" t="s">
        <v>55</v>
      </c>
      <c r="B44" s="29" cm="1">
        <f t="array" ref="B44">SUM(COUNTIFS('HABILITADOS Y RECHAZADOS LOTE 1'!$H$3:$H$749, "HABILITADO", 'HABILITADOS Y RECHAZADOS LOTE 1'!$AU$3:$AU$749, {"SI","NO"}))</f>
        <v>76</v>
      </c>
      <c r="C44" s="29" cm="1">
        <f t="array" ref="C44">SUM(COUNTIFS('HABILITADOS Y RECHAZADOS LOTE 1'!$N$3:$N$749, "HABILITADO", 'HABILITADOS Y RECHAZADOS LOTE 1'!$AU$3:$AU$749, {"SI","NO"}))</f>
        <v>396</v>
      </c>
      <c r="D44" s="29" cm="1">
        <f t="array" ref="D44">SUM(COUNTIFS('HABILITADOS Y RECHAZADOS LOTE 1'!$N$3:$N$749, "HABILITADO PARCIALMENTE", 'HABILITADOS Y RECHAZADOS LOTE 1'!$AU$3:$AU$749, {"SI","NO"}))</f>
        <v>39</v>
      </c>
      <c r="E44" s="31">
        <f t="shared" si="0"/>
        <v>1</v>
      </c>
    </row>
    <row r="45" spans="1:5" ht="41.4">
      <c r="A45" s="32" t="s">
        <v>56</v>
      </c>
      <c r="B45" s="29" cm="1">
        <f t="array" ref="B45">SUM(COUNTIFS('HABILITADOS Y RECHAZADOS LOTE 1'!$H$3:$H$749, "HABILITADO", 'HABILITADOS Y RECHAZADOS LOTE 1'!$AV$3:$AV$749, {"SI","NO"}))</f>
        <v>76</v>
      </c>
      <c r="C45" s="29" cm="1">
        <f t="array" ref="C45">SUM(COUNTIFS('HABILITADOS Y RECHAZADOS LOTE 1'!$N$3:$N$749, "HABILITADO", 'HABILITADOS Y RECHAZADOS LOTE 1'!$AV$3:$AV$749, {"SI","NO"}))</f>
        <v>396</v>
      </c>
      <c r="D45" s="29" cm="1">
        <f t="array" ref="D45">SUM(COUNTIFS('HABILITADOS Y RECHAZADOS LOTE 1'!$N$3:$N$749, "HABILITADO PARCIALMENTE", 'HABILITADOS Y RECHAZADOS LOTE 1'!$AV$3:$AV$749, {"SI","NO"}))</f>
        <v>39</v>
      </c>
      <c r="E45" s="31">
        <f t="shared" si="0"/>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3EB56-5F12-42D8-98F2-9E503B3D77CB}">
  <sheetPr codeName="Sheet4"/>
  <dimension ref="A1:J162"/>
  <sheetViews>
    <sheetView workbookViewId="0">
      <selection activeCell="C2" sqref="C2"/>
    </sheetView>
  </sheetViews>
  <sheetFormatPr baseColWidth="10" defaultColWidth="11.44140625" defaultRowHeight="15" customHeight="1"/>
  <cols>
    <col min="1" max="1" width="10.88671875" customWidth="1"/>
    <col min="2" max="2" width="51.88671875" customWidth="1"/>
    <col min="3" max="3" width="15.44140625" customWidth="1"/>
    <col min="4" max="4" width="21.109375" style="3" customWidth="1"/>
    <col min="5" max="5" width="30.5546875" customWidth="1"/>
    <col min="6" max="6" width="62.44140625" customWidth="1"/>
    <col min="7" max="7" width="36.44140625" bestFit="1" customWidth="1"/>
  </cols>
  <sheetData>
    <row r="1" spans="1:7" s="4" customFormat="1" ht="78">
      <c r="A1" s="9" t="s">
        <v>9</v>
      </c>
      <c r="B1" s="9" t="s">
        <v>11</v>
      </c>
      <c r="C1" s="9" t="s">
        <v>3264</v>
      </c>
      <c r="D1" s="9" t="s">
        <v>3265</v>
      </c>
      <c r="E1" s="11" t="s">
        <v>3266</v>
      </c>
      <c r="F1" s="11" t="s">
        <v>3267</v>
      </c>
      <c r="G1" s="9" t="s">
        <v>3268</v>
      </c>
    </row>
    <row r="2" spans="1:7" ht="55.2">
      <c r="A2" s="8">
        <v>1</v>
      </c>
      <c r="B2" s="8" t="s">
        <v>1436</v>
      </c>
      <c r="C2" s="8" t="s">
        <v>1437</v>
      </c>
      <c r="D2" s="8" t="s">
        <v>3269</v>
      </c>
      <c r="E2" s="8" t="s">
        <v>83</v>
      </c>
      <c r="F2" s="8" t="s">
        <v>3270</v>
      </c>
    </row>
    <row r="3" spans="1:7" ht="55.2">
      <c r="A3" s="8">
        <v>2</v>
      </c>
      <c r="B3" s="8" t="s">
        <v>2041</v>
      </c>
      <c r="C3" s="8" t="s">
        <v>2042</v>
      </c>
      <c r="D3" s="8" t="s">
        <v>3269</v>
      </c>
      <c r="E3" s="8" t="s">
        <v>83</v>
      </c>
      <c r="F3" s="8" t="s">
        <v>1311</v>
      </c>
    </row>
    <row r="4" spans="1:7" ht="55.2">
      <c r="A4" s="8">
        <v>3</v>
      </c>
      <c r="B4" s="8" t="s">
        <v>1700</v>
      </c>
      <c r="C4" s="8" t="s">
        <v>1701</v>
      </c>
      <c r="D4" s="8" t="s">
        <v>3269</v>
      </c>
      <c r="E4" s="8" t="s">
        <v>83</v>
      </c>
      <c r="F4" s="8" t="s">
        <v>3270</v>
      </c>
    </row>
    <row r="5" spans="1:7" ht="55.2">
      <c r="A5" s="8">
        <v>4</v>
      </c>
      <c r="B5" s="8" t="s">
        <v>2596</v>
      </c>
      <c r="C5" s="8" t="s">
        <v>2597</v>
      </c>
      <c r="D5" s="8" t="s">
        <v>3269</v>
      </c>
      <c r="E5" s="8" t="s">
        <v>83</v>
      </c>
      <c r="F5" s="8" t="s">
        <v>3270</v>
      </c>
    </row>
    <row r="6" spans="1:7" ht="55.2">
      <c r="A6" s="8">
        <v>5</v>
      </c>
      <c r="B6" s="8" t="s">
        <v>1593</v>
      </c>
      <c r="C6" s="8" t="s">
        <v>1594</v>
      </c>
      <c r="D6" s="8" t="s">
        <v>3269</v>
      </c>
      <c r="E6" s="8" t="s">
        <v>83</v>
      </c>
      <c r="F6" s="8" t="s">
        <v>3270</v>
      </c>
    </row>
    <row r="7" spans="1:7" ht="55.2">
      <c r="A7" s="8">
        <v>6</v>
      </c>
      <c r="B7" s="8" t="s">
        <v>2077</v>
      </c>
      <c r="C7" s="8" t="s">
        <v>2078</v>
      </c>
      <c r="D7" s="8" t="s">
        <v>3269</v>
      </c>
      <c r="E7" s="8" t="s">
        <v>83</v>
      </c>
      <c r="F7" s="8" t="s">
        <v>3270</v>
      </c>
    </row>
    <row r="8" spans="1:7" ht="55.2">
      <c r="A8" s="8">
        <v>7</v>
      </c>
      <c r="B8" s="8" t="s">
        <v>2054</v>
      </c>
      <c r="C8" s="8" t="s">
        <v>2055</v>
      </c>
      <c r="D8" s="8" t="s">
        <v>3269</v>
      </c>
      <c r="E8" s="8" t="s">
        <v>83</v>
      </c>
      <c r="F8" s="8" t="s">
        <v>3270</v>
      </c>
    </row>
    <row r="9" spans="1:7" ht="55.2">
      <c r="A9" s="8">
        <v>8</v>
      </c>
      <c r="B9" s="8" t="s">
        <v>3271</v>
      </c>
      <c r="C9" s="8" t="s">
        <v>2305</v>
      </c>
      <c r="D9" s="8" t="s">
        <v>3269</v>
      </c>
      <c r="E9" s="8" t="s">
        <v>83</v>
      </c>
      <c r="F9" s="8" t="s">
        <v>1311</v>
      </c>
    </row>
    <row r="10" spans="1:7" ht="55.2">
      <c r="A10" s="8">
        <v>9</v>
      </c>
      <c r="B10" s="8" t="s">
        <v>1402</v>
      </c>
      <c r="C10" s="8" t="s">
        <v>1403</v>
      </c>
      <c r="D10" s="8" t="s">
        <v>3269</v>
      </c>
      <c r="E10" s="8" t="s">
        <v>83</v>
      </c>
      <c r="F10" s="8" t="s">
        <v>2965</v>
      </c>
    </row>
    <row r="11" spans="1:7" ht="55.2">
      <c r="A11" s="8">
        <v>10</v>
      </c>
      <c r="B11" s="8" t="s">
        <v>2189</v>
      </c>
      <c r="C11" s="8" t="s">
        <v>2190</v>
      </c>
      <c r="D11" s="8" t="s">
        <v>3269</v>
      </c>
      <c r="E11" s="8" t="s">
        <v>83</v>
      </c>
      <c r="F11" s="8" t="s">
        <v>1311</v>
      </c>
    </row>
    <row r="12" spans="1:7" ht="55.2">
      <c r="A12" s="8">
        <v>11</v>
      </c>
      <c r="B12" s="8" t="s">
        <v>2622</v>
      </c>
      <c r="C12" s="8" t="s">
        <v>2623</v>
      </c>
      <c r="D12" s="8" t="s">
        <v>3269</v>
      </c>
      <c r="E12" s="8" t="s">
        <v>83</v>
      </c>
      <c r="F12" s="8" t="s">
        <v>3270</v>
      </c>
    </row>
    <row r="13" spans="1:7" ht="55.2">
      <c r="A13" s="8">
        <v>12</v>
      </c>
      <c r="B13" s="8" t="s">
        <v>1539</v>
      </c>
      <c r="C13" s="8" t="s">
        <v>1540</v>
      </c>
      <c r="D13" s="8" t="s">
        <v>3269</v>
      </c>
      <c r="E13" s="8" t="s">
        <v>83</v>
      </c>
      <c r="F13" s="8" t="s">
        <v>3270</v>
      </c>
    </row>
    <row r="14" spans="1:7" ht="55.2">
      <c r="A14" s="8">
        <v>13</v>
      </c>
      <c r="B14" s="8" t="s">
        <v>2584</v>
      </c>
      <c r="C14" s="8" t="s">
        <v>2585</v>
      </c>
      <c r="D14" s="8" t="s">
        <v>3269</v>
      </c>
      <c r="E14" s="8" t="s">
        <v>83</v>
      </c>
      <c r="F14" s="8" t="s">
        <v>1311</v>
      </c>
    </row>
    <row r="15" spans="1:7" ht="55.2">
      <c r="A15" s="8">
        <v>14</v>
      </c>
      <c r="B15" s="8" t="s">
        <v>2601</v>
      </c>
      <c r="C15" s="8" t="s">
        <v>2602</v>
      </c>
      <c r="D15" s="8" t="s">
        <v>3269</v>
      </c>
      <c r="E15" s="8" t="s">
        <v>83</v>
      </c>
      <c r="F15" s="8" t="s">
        <v>1311</v>
      </c>
    </row>
    <row r="16" spans="1:7" ht="55.2">
      <c r="A16" s="8">
        <v>15</v>
      </c>
      <c r="B16" s="8" t="s">
        <v>1636</v>
      </c>
      <c r="C16" s="8" t="s">
        <v>1637</v>
      </c>
      <c r="D16" s="8" t="s">
        <v>3269</v>
      </c>
      <c r="E16" s="8" t="s">
        <v>83</v>
      </c>
      <c r="F16" s="8" t="s">
        <v>3270</v>
      </c>
    </row>
    <row r="17" spans="1:6" ht="55.2">
      <c r="A17" s="8">
        <v>16</v>
      </c>
      <c r="B17" s="8" t="s">
        <v>3272</v>
      </c>
      <c r="C17" s="8" t="s">
        <v>3273</v>
      </c>
      <c r="D17" s="8" t="s">
        <v>3269</v>
      </c>
      <c r="E17" s="8" t="s">
        <v>83</v>
      </c>
      <c r="F17" s="8" t="s">
        <v>1311</v>
      </c>
    </row>
    <row r="18" spans="1:6" ht="70.2">
      <c r="A18" s="8">
        <v>17</v>
      </c>
      <c r="B18" s="8" t="s">
        <v>3274</v>
      </c>
      <c r="C18" s="8" t="s">
        <v>3036</v>
      </c>
      <c r="D18" s="8" t="s">
        <v>3269</v>
      </c>
      <c r="E18" s="8" t="s">
        <v>83</v>
      </c>
      <c r="F18" s="8" t="s">
        <v>3275</v>
      </c>
    </row>
    <row r="19" spans="1:6" ht="55.2">
      <c r="A19" s="8">
        <v>18</v>
      </c>
      <c r="B19" s="8" t="s">
        <v>1502</v>
      </c>
      <c r="C19" s="8" t="s">
        <v>1503</v>
      </c>
      <c r="D19" s="8" t="s">
        <v>3269</v>
      </c>
      <c r="E19" s="8" t="s">
        <v>83</v>
      </c>
      <c r="F19" s="8" t="s">
        <v>1311</v>
      </c>
    </row>
    <row r="20" spans="1:6" ht="55.2">
      <c r="A20" s="8">
        <v>19</v>
      </c>
      <c r="B20" s="8" t="s">
        <v>1404</v>
      </c>
      <c r="C20" s="8" t="s">
        <v>1405</v>
      </c>
      <c r="D20" s="8" t="s">
        <v>3269</v>
      </c>
      <c r="E20" s="8" t="s">
        <v>83</v>
      </c>
      <c r="F20" s="8" t="s">
        <v>3270</v>
      </c>
    </row>
    <row r="21" spans="1:6" ht="55.2">
      <c r="A21" s="8">
        <v>20</v>
      </c>
      <c r="B21" s="8" t="s">
        <v>1566</v>
      </c>
      <c r="C21" s="8" t="s">
        <v>1567</v>
      </c>
      <c r="D21" s="8" t="s">
        <v>3269</v>
      </c>
      <c r="E21" s="8" t="s">
        <v>83</v>
      </c>
      <c r="F21" s="8" t="s">
        <v>3270</v>
      </c>
    </row>
    <row r="22" spans="1:6" ht="55.2">
      <c r="A22" s="8">
        <v>21</v>
      </c>
      <c r="B22" s="8" t="s">
        <v>2752</v>
      </c>
      <c r="C22" s="8" t="s">
        <v>2753</v>
      </c>
      <c r="D22" s="8" t="s">
        <v>3269</v>
      </c>
      <c r="E22" s="8" t="s">
        <v>83</v>
      </c>
      <c r="F22" s="8" t="s">
        <v>1311</v>
      </c>
    </row>
    <row r="23" spans="1:6" ht="55.2">
      <c r="A23" s="8">
        <v>22</v>
      </c>
      <c r="B23" s="8" t="s">
        <v>1493</v>
      </c>
      <c r="C23" s="8" t="s">
        <v>3276</v>
      </c>
      <c r="D23" s="8" t="s">
        <v>3269</v>
      </c>
      <c r="E23" s="8" t="s">
        <v>83</v>
      </c>
      <c r="F23" s="8" t="s">
        <v>1311</v>
      </c>
    </row>
    <row r="24" spans="1:6" ht="55.2">
      <c r="A24" s="8">
        <v>23</v>
      </c>
      <c r="B24" s="8" t="s">
        <v>1230</v>
      </c>
      <c r="C24" s="8" t="s">
        <v>1231</v>
      </c>
      <c r="D24" s="8" t="s">
        <v>3269</v>
      </c>
      <c r="E24" s="8" t="s">
        <v>83</v>
      </c>
      <c r="F24" s="8" t="s">
        <v>1311</v>
      </c>
    </row>
    <row r="25" spans="1:6" ht="55.2">
      <c r="A25" s="8">
        <v>24</v>
      </c>
      <c r="B25" s="8" t="s">
        <v>2827</v>
      </c>
      <c r="C25" s="8" t="s">
        <v>2828</v>
      </c>
      <c r="D25" s="8" t="s">
        <v>3269</v>
      </c>
      <c r="E25" s="8" t="s">
        <v>83</v>
      </c>
      <c r="F25" s="8" t="s">
        <v>3270</v>
      </c>
    </row>
    <row r="26" spans="1:6" ht="55.2">
      <c r="A26" s="8">
        <v>25</v>
      </c>
      <c r="B26" s="8" t="s">
        <v>1629</v>
      </c>
      <c r="C26" s="8" t="s">
        <v>1630</v>
      </c>
      <c r="D26" s="8" t="s">
        <v>3269</v>
      </c>
      <c r="E26" s="8" t="s">
        <v>83</v>
      </c>
      <c r="F26" s="8" t="s">
        <v>3270</v>
      </c>
    </row>
    <row r="27" spans="1:6" ht="55.2">
      <c r="A27" s="8">
        <v>26</v>
      </c>
      <c r="B27" s="8" t="s">
        <v>3083</v>
      </c>
      <c r="C27" s="8" t="s">
        <v>3084</v>
      </c>
      <c r="D27" s="8" t="s">
        <v>3269</v>
      </c>
      <c r="E27" s="8" t="s">
        <v>83</v>
      </c>
      <c r="F27" s="8" t="s">
        <v>1311</v>
      </c>
    </row>
    <row r="28" spans="1:6" ht="55.2">
      <c r="A28" s="8">
        <v>27</v>
      </c>
      <c r="B28" s="8" t="s">
        <v>2617</v>
      </c>
      <c r="C28" s="8" t="s">
        <v>2618</v>
      </c>
      <c r="D28" s="8" t="s">
        <v>3269</v>
      </c>
      <c r="E28" s="8" t="s">
        <v>83</v>
      </c>
      <c r="F28" s="8" t="s">
        <v>3270</v>
      </c>
    </row>
    <row r="29" spans="1:6" ht="55.2">
      <c r="A29" s="8">
        <v>28</v>
      </c>
      <c r="B29" s="8" t="s">
        <v>2394</v>
      </c>
      <c r="C29" s="8" t="s">
        <v>2396</v>
      </c>
      <c r="D29" s="8" t="s">
        <v>3269</v>
      </c>
      <c r="E29" s="8" t="s">
        <v>83</v>
      </c>
      <c r="F29" s="8" t="s">
        <v>1311</v>
      </c>
    </row>
    <row r="30" spans="1:6" ht="55.2">
      <c r="A30" s="8">
        <v>29</v>
      </c>
      <c r="B30" s="8" t="s">
        <v>3277</v>
      </c>
      <c r="C30" s="8" t="s">
        <v>1738</v>
      </c>
      <c r="D30" s="8" t="s">
        <v>3269</v>
      </c>
      <c r="E30" s="8" t="s">
        <v>83</v>
      </c>
      <c r="F30" s="8" t="s">
        <v>3270</v>
      </c>
    </row>
    <row r="31" spans="1:6" ht="55.2">
      <c r="A31" s="8">
        <v>30</v>
      </c>
      <c r="B31" s="8" t="s">
        <v>1798</v>
      </c>
      <c r="C31" s="8" t="s">
        <v>1799</v>
      </c>
      <c r="D31" s="8" t="s">
        <v>3269</v>
      </c>
      <c r="E31" s="8" t="s">
        <v>83</v>
      </c>
      <c r="F31" s="8" t="s">
        <v>3270</v>
      </c>
    </row>
    <row r="32" spans="1:6" ht="55.2">
      <c r="A32" s="8">
        <v>31</v>
      </c>
      <c r="B32" s="8" t="s">
        <v>2363</v>
      </c>
      <c r="C32" s="8" t="s">
        <v>2364</v>
      </c>
      <c r="D32" s="8" t="s">
        <v>3269</v>
      </c>
      <c r="E32" s="8" t="s">
        <v>83</v>
      </c>
      <c r="F32" s="8" t="s">
        <v>3270</v>
      </c>
    </row>
    <row r="33" spans="1:6" ht="55.2">
      <c r="A33" s="8">
        <v>32</v>
      </c>
      <c r="B33" s="8" t="s">
        <v>2715</v>
      </c>
      <c r="C33" s="8" t="s">
        <v>2716</v>
      </c>
      <c r="D33" s="8" t="s">
        <v>3269</v>
      </c>
      <c r="E33" s="8" t="s">
        <v>83</v>
      </c>
      <c r="F33" s="8" t="s">
        <v>3270</v>
      </c>
    </row>
    <row r="34" spans="1:6" ht="55.2">
      <c r="A34" s="8">
        <v>33</v>
      </c>
      <c r="B34" s="8" t="s">
        <v>1773</v>
      </c>
      <c r="C34" s="8" t="s">
        <v>1774</v>
      </c>
      <c r="D34" s="8" t="s">
        <v>3269</v>
      </c>
      <c r="E34" s="8" t="s">
        <v>83</v>
      </c>
      <c r="F34" s="8" t="s">
        <v>3270</v>
      </c>
    </row>
    <row r="35" spans="1:6" ht="55.2">
      <c r="A35" s="8">
        <v>34</v>
      </c>
      <c r="B35" s="8" t="s">
        <v>2605</v>
      </c>
      <c r="C35" s="8" t="s">
        <v>2606</v>
      </c>
      <c r="D35" s="8" t="s">
        <v>3269</v>
      </c>
      <c r="E35" s="8" t="s">
        <v>83</v>
      </c>
      <c r="F35" s="8" t="s">
        <v>3270</v>
      </c>
    </row>
    <row r="36" spans="1:6" ht="55.2">
      <c r="A36" s="8">
        <v>35</v>
      </c>
      <c r="B36" s="8" t="s">
        <v>1388</v>
      </c>
      <c r="C36" s="8" t="s">
        <v>1389</v>
      </c>
      <c r="D36" s="8" t="s">
        <v>3269</v>
      </c>
      <c r="E36" s="8" t="s">
        <v>83</v>
      </c>
      <c r="F36" s="8" t="s">
        <v>3270</v>
      </c>
    </row>
    <row r="37" spans="1:6" ht="55.2">
      <c r="A37" s="8">
        <v>36</v>
      </c>
      <c r="B37" s="8" t="s">
        <v>1364</v>
      </c>
      <c r="C37" s="8" t="s">
        <v>1365</v>
      </c>
      <c r="D37" s="8" t="s">
        <v>3269</v>
      </c>
      <c r="E37" s="8" t="s">
        <v>83</v>
      </c>
      <c r="F37" s="8" t="s">
        <v>1311</v>
      </c>
    </row>
    <row r="38" spans="1:6" ht="55.2">
      <c r="A38" s="8">
        <v>37</v>
      </c>
      <c r="B38" s="8" t="s">
        <v>2452</v>
      </c>
      <c r="C38" s="8" t="s">
        <v>2453</v>
      </c>
      <c r="D38" s="8" t="s">
        <v>3269</v>
      </c>
      <c r="E38" s="8" t="s">
        <v>83</v>
      </c>
      <c r="F38" s="8" t="s">
        <v>1311</v>
      </c>
    </row>
    <row r="39" spans="1:6" ht="55.2">
      <c r="A39" s="8">
        <v>38</v>
      </c>
      <c r="B39" s="8" t="s">
        <v>1709</v>
      </c>
      <c r="C39" s="8" t="s">
        <v>3278</v>
      </c>
      <c r="D39" s="8" t="s">
        <v>3269</v>
      </c>
      <c r="E39" s="8" t="s">
        <v>83</v>
      </c>
      <c r="F39" s="8" t="s">
        <v>3270</v>
      </c>
    </row>
    <row r="40" spans="1:6" ht="55.2">
      <c r="A40" s="8">
        <v>39</v>
      </c>
      <c r="B40" s="8" t="s">
        <v>1935</v>
      </c>
      <c r="C40" s="8" t="s">
        <v>1936</v>
      </c>
      <c r="D40" s="8" t="s">
        <v>3269</v>
      </c>
      <c r="E40" s="8" t="s">
        <v>83</v>
      </c>
      <c r="F40" s="8" t="s">
        <v>3270</v>
      </c>
    </row>
    <row r="41" spans="1:6" ht="55.2">
      <c r="A41" s="8">
        <v>40</v>
      </c>
      <c r="B41" s="8" t="s">
        <v>3279</v>
      </c>
      <c r="C41" s="8" t="s">
        <v>2230</v>
      </c>
      <c r="D41" s="8" t="s">
        <v>3269</v>
      </c>
      <c r="E41" s="8" t="s">
        <v>83</v>
      </c>
      <c r="F41" s="8" t="s">
        <v>1311</v>
      </c>
    </row>
    <row r="42" spans="1:6" ht="55.2">
      <c r="A42" s="8">
        <v>41</v>
      </c>
      <c r="B42" s="8" t="s">
        <v>3280</v>
      </c>
      <c r="C42" s="8" t="s">
        <v>2218</v>
      </c>
      <c r="D42" s="8" t="s">
        <v>3269</v>
      </c>
      <c r="E42" s="8" t="s">
        <v>83</v>
      </c>
      <c r="F42" s="8" t="s">
        <v>1311</v>
      </c>
    </row>
    <row r="43" spans="1:6" ht="55.2">
      <c r="A43" s="8">
        <v>42</v>
      </c>
      <c r="B43" s="8" t="s">
        <v>2886</v>
      </c>
      <c r="C43" s="8" t="s">
        <v>2887</v>
      </c>
      <c r="D43" s="8" t="s">
        <v>3269</v>
      </c>
      <c r="E43" s="8" t="s">
        <v>83</v>
      </c>
      <c r="F43" s="8" t="s">
        <v>1311</v>
      </c>
    </row>
    <row r="44" spans="1:6" ht="55.2">
      <c r="A44" s="8">
        <v>43</v>
      </c>
      <c r="B44" s="8" t="s">
        <v>2445</v>
      </c>
      <c r="C44" s="8" t="s">
        <v>2446</v>
      </c>
      <c r="D44" s="8" t="s">
        <v>3269</v>
      </c>
      <c r="E44" s="8" t="s">
        <v>83</v>
      </c>
      <c r="F44" s="8" t="s">
        <v>1311</v>
      </c>
    </row>
    <row r="45" spans="1:6" ht="55.2">
      <c r="A45" s="8">
        <v>44</v>
      </c>
      <c r="B45" s="8" t="s">
        <v>3281</v>
      </c>
      <c r="C45" s="8" t="s">
        <v>2232</v>
      </c>
      <c r="D45" s="8" t="s">
        <v>3269</v>
      </c>
      <c r="E45" s="8" t="s">
        <v>83</v>
      </c>
      <c r="F45" s="8" t="s">
        <v>1311</v>
      </c>
    </row>
    <row r="46" spans="1:6" ht="55.2">
      <c r="A46" s="8">
        <v>45</v>
      </c>
      <c r="B46" s="8" t="s">
        <v>3282</v>
      </c>
      <c r="C46" s="8" t="s">
        <v>2228</v>
      </c>
      <c r="D46" s="8" t="s">
        <v>3269</v>
      </c>
      <c r="E46" s="8" t="s">
        <v>83</v>
      </c>
      <c r="F46" s="8" t="s">
        <v>1311</v>
      </c>
    </row>
    <row r="47" spans="1:6" ht="55.2">
      <c r="A47" s="8">
        <v>46</v>
      </c>
      <c r="B47" s="8" t="s">
        <v>3283</v>
      </c>
      <c r="C47" s="8" t="s">
        <v>1197</v>
      </c>
      <c r="D47" s="8" t="s">
        <v>3269</v>
      </c>
      <c r="E47" s="8" t="s">
        <v>83</v>
      </c>
      <c r="F47" s="8" t="s">
        <v>3270</v>
      </c>
    </row>
    <row r="48" spans="1:6" ht="55.2">
      <c r="A48" s="8">
        <v>47</v>
      </c>
      <c r="B48" s="8" t="s">
        <v>2454</v>
      </c>
      <c r="C48" s="8" t="s">
        <v>3284</v>
      </c>
      <c r="D48" s="8" t="s">
        <v>3269</v>
      </c>
      <c r="E48" s="8" t="s">
        <v>83</v>
      </c>
      <c r="F48" s="8" t="s">
        <v>3270</v>
      </c>
    </row>
    <row r="49" spans="1:6" ht="55.2">
      <c r="A49" s="8">
        <v>48</v>
      </c>
      <c r="B49" s="8" t="s">
        <v>2825</v>
      </c>
      <c r="C49" s="8" t="s">
        <v>2826</v>
      </c>
      <c r="D49" s="8" t="s">
        <v>3269</v>
      </c>
      <c r="E49" s="8" t="s">
        <v>83</v>
      </c>
      <c r="F49" s="8" t="s">
        <v>3270</v>
      </c>
    </row>
    <row r="50" spans="1:6" ht="55.2">
      <c r="A50" s="8">
        <v>49</v>
      </c>
      <c r="B50" s="8" t="s">
        <v>2624</v>
      </c>
      <c r="C50" s="8" t="s">
        <v>2625</v>
      </c>
      <c r="D50" s="8" t="s">
        <v>3269</v>
      </c>
      <c r="E50" s="8" t="s">
        <v>83</v>
      </c>
      <c r="F50" s="8" t="s">
        <v>3270</v>
      </c>
    </row>
    <row r="51" spans="1:6" ht="55.2">
      <c r="A51" s="8">
        <v>50</v>
      </c>
      <c r="B51" s="8" t="s">
        <v>2328</v>
      </c>
      <c r="C51" s="8" t="s">
        <v>2329</v>
      </c>
      <c r="D51" s="8" t="s">
        <v>3269</v>
      </c>
      <c r="E51" s="8" t="s">
        <v>83</v>
      </c>
      <c r="F51" s="8" t="s">
        <v>3270</v>
      </c>
    </row>
    <row r="52" spans="1:6" ht="55.2">
      <c r="A52" s="8">
        <v>51</v>
      </c>
      <c r="B52" s="8" t="s">
        <v>1875</v>
      </c>
      <c r="C52" s="8" t="s">
        <v>1876</v>
      </c>
      <c r="D52" s="8" t="s">
        <v>3269</v>
      </c>
      <c r="E52" s="8" t="s">
        <v>83</v>
      </c>
      <c r="F52" s="8" t="s">
        <v>1311</v>
      </c>
    </row>
    <row r="53" spans="1:6" ht="55.2">
      <c r="A53" s="8">
        <v>52</v>
      </c>
      <c r="B53" s="8" t="s">
        <v>2694</v>
      </c>
      <c r="C53" s="8" t="s">
        <v>2695</v>
      </c>
      <c r="D53" s="8" t="s">
        <v>3269</v>
      </c>
      <c r="E53" s="8" t="s">
        <v>83</v>
      </c>
      <c r="F53" s="8" t="s">
        <v>3270</v>
      </c>
    </row>
    <row r="54" spans="1:6" ht="55.2">
      <c r="A54" s="8">
        <v>53</v>
      </c>
      <c r="B54" s="8" t="s">
        <v>3032</v>
      </c>
      <c r="C54" s="8" t="s">
        <v>3285</v>
      </c>
      <c r="D54" s="8" t="s">
        <v>3269</v>
      </c>
      <c r="E54" s="8" t="s">
        <v>83</v>
      </c>
      <c r="F54" s="8" t="s">
        <v>3270</v>
      </c>
    </row>
    <row r="55" spans="1:6" ht="55.2">
      <c r="A55" s="8">
        <v>54</v>
      </c>
      <c r="B55" s="8" t="s">
        <v>2038</v>
      </c>
      <c r="C55" s="8" t="s">
        <v>2039</v>
      </c>
      <c r="D55" s="8" t="s">
        <v>3269</v>
      </c>
      <c r="E55" s="8" t="s">
        <v>83</v>
      </c>
      <c r="F55" s="8" t="s">
        <v>3270</v>
      </c>
    </row>
    <row r="56" spans="1:6" ht="55.2">
      <c r="A56" s="8">
        <v>55</v>
      </c>
      <c r="B56" s="8" t="s">
        <v>3286</v>
      </c>
      <c r="C56" s="8" t="s">
        <v>3287</v>
      </c>
      <c r="D56" s="8" t="s">
        <v>3269</v>
      </c>
      <c r="E56" s="8" t="s">
        <v>83</v>
      </c>
      <c r="F56" s="8" t="s">
        <v>1311</v>
      </c>
    </row>
    <row r="57" spans="1:6" ht="55.2">
      <c r="A57" s="8">
        <v>56</v>
      </c>
      <c r="B57" s="8" t="s">
        <v>1842</v>
      </c>
      <c r="C57" s="8" t="s">
        <v>3288</v>
      </c>
      <c r="D57" s="8" t="s">
        <v>3269</v>
      </c>
      <c r="E57" s="8" t="s">
        <v>83</v>
      </c>
      <c r="F57" s="8" t="s">
        <v>3270</v>
      </c>
    </row>
    <row r="58" spans="1:6" ht="55.2">
      <c r="A58" s="8">
        <v>57</v>
      </c>
      <c r="B58" s="8" t="s">
        <v>3289</v>
      </c>
      <c r="C58" s="8" t="s">
        <v>1655</v>
      </c>
      <c r="D58" s="8" t="s">
        <v>3269</v>
      </c>
      <c r="E58" s="8" t="s">
        <v>83</v>
      </c>
      <c r="F58" s="8" t="s">
        <v>1311</v>
      </c>
    </row>
    <row r="59" spans="1:6" ht="55.2">
      <c r="A59" s="8">
        <v>58</v>
      </c>
      <c r="B59" s="8" t="s">
        <v>3290</v>
      </c>
      <c r="C59" s="8" t="s">
        <v>2255</v>
      </c>
      <c r="D59" s="8" t="s">
        <v>3269</v>
      </c>
      <c r="E59" s="8" t="s">
        <v>83</v>
      </c>
      <c r="F59" s="8" t="s">
        <v>3270</v>
      </c>
    </row>
    <row r="60" spans="1:6" ht="55.2">
      <c r="A60" s="8">
        <v>59</v>
      </c>
      <c r="B60" s="8" t="s">
        <v>3291</v>
      </c>
      <c r="C60" s="8" t="s">
        <v>3292</v>
      </c>
      <c r="D60" s="8" t="s">
        <v>3269</v>
      </c>
      <c r="E60" s="8" t="s">
        <v>83</v>
      </c>
      <c r="F60" s="8" t="s">
        <v>3270</v>
      </c>
    </row>
    <row r="61" spans="1:6" ht="55.2">
      <c r="A61" s="8">
        <v>60</v>
      </c>
      <c r="B61" s="8" t="s">
        <v>3095</v>
      </c>
      <c r="C61" s="8" t="s">
        <v>3096</v>
      </c>
      <c r="D61" s="8" t="s">
        <v>3269</v>
      </c>
      <c r="E61" s="8" t="s">
        <v>83</v>
      </c>
      <c r="F61" s="8" t="s">
        <v>3270</v>
      </c>
    </row>
    <row r="62" spans="1:6" ht="55.2">
      <c r="A62" s="8">
        <v>61</v>
      </c>
      <c r="B62" s="8" t="s">
        <v>1395</v>
      </c>
      <c r="C62" s="8" t="s">
        <v>3293</v>
      </c>
      <c r="D62" s="8" t="s">
        <v>3269</v>
      </c>
      <c r="E62" s="8" t="s">
        <v>83</v>
      </c>
      <c r="F62" s="8" t="s">
        <v>3270</v>
      </c>
    </row>
    <row r="63" spans="1:6" ht="55.2">
      <c r="A63" s="8">
        <v>62</v>
      </c>
      <c r="B63" s="8" t="s">
        <v>1750</v>
      </c>
      <c r="C63" s="8" t="s">
        <v>3294</v>
      </c>
      <c r="D63" s="8" t="s">
        <v>3269</v>
      </c>
      <c r="E63" s="8" t="s">
        <v>83</v>
      </c>
      <c r="F63" s="8" t="s">
        <v>3270</v>
      </c>
    </row>
    <row r="64" spans="1:6" ht="55.2">
      <c r="A64" s="8">
        <v>63</v>
      </c>
      <c r="B64" s="8" t="s">
        <v>2006</v>
      </c>
      <c r="C64" s="8" t="s">
        <v>2007</v>
      </c>
      <c r="D64" s="8" t="s">
        <v>3269</v>
      </c>
      <c r="E64" s="8" t="s">
        <v>83</v>
      </c>
      <c r="F64" s="8" t="s">
        <v>3270</v>
      </c>
    </row>
    <row r="65" spans="1:6" ht="55.2">
      <c r="A65" s="8">
        <v>64</v>
      </c>
      <c r="B65" s="8" t="s">
        <v>2558</v>
      </c>
      <c r="C65" s="8" t="s">
        <v>2559</v>
      </c>
      <c r="D65" s="8" t="s">
        <v>3269</v>
      </c>
      <c r="E65" s="8" t="s">
        <v>83</v>
      </c>
      <c r="F65" s="8" t="s">
        <v>3270</v>
      </c>
    </row>
    <row r="66" spans="1:6" ht="55.2">
      <c r="A66" s="8">
        <v>65</v>
      </c>
      <c r="B66" s="8" t="s">
        <v>3295</v>
      </c>
      <c r="C66" s="8" t="s">
        <v>3296</v>
      </c>
      <c r="D66" s="8" t="s">
        <v>3269</v>
      </c>
      <c r="E66" s="8" t="s">
        <v>83</v>
      </c>
      <c r="F66" s="8" t="s">
        <v>1311</v>
      </c>
    </row>
    <row r="67" spans="1:6" ht="55.2">
      <c r="A67" s="8">
        <v>66</v>
      </c>
      <c r="B67" s="8" t="s">
        <v>3297</v>
      </c>
      <c r="C67" s="8" t="s">
        <v>1653</v>
      </c>
      <c r="D67" s="8" t="s">
        <v>3269</v>
      </c>
      <c r="E67" s="8" t="s">
        <v>83</v>
      </c>
      <c r="F67" s="8" t="s">
        <v>3270</v>
      </c>
    </row>
    <row r="68" spans="1:6" ht="55.2">
      <c r="A68" s="8">
        <v>67</v>
      </c>
      <c r="B68" s="8" t="s">
        <v>3195</v>
      </c>
      <c r="C68" s="8" t="s">
        <v>3196</v>
      </c>
      <c r="D68" s="8" t="s">
        <v>3269</v>
      </c>
      <c r="E68" s="8" t="s">
        <v>83</v>
      </c>
      <c r="F68" s="8" t="s">
        <v>3270</v>
      </c>
    </row>
    <row r="69" spans="1:6" ht="55.2">
      <c r="A69" s="8">
        <v>68</v>
      </c>
      <c r="B69" s="8" t="s">
        <v>2670</v>
      </c>
      <c r="C69" s="8" t="s">
        <v>2671</v>
      </c>
      <c r="D69" s="8" t="s">
        <v>3269</v>
      </c>
      <c r="E69" s="8" t="s">
        <v>83</v>
      </c>
      <c r="F69" s="8" t="s">
        <v>3270</v>
      </c>
    </row>
    <row r="70" spans="1:6" ht="55.2">
      <c r="A70" s="8">
        <v>69</v>
      </c>
      <c r="B70" s="8" t="s">
        <v>2458</v>
      </c>
      <c r="C70" s="8" t="s">
        <v>2459</v>
      </c>
      <c r="D70" s="8" t="s">
        <v>3269</v>
      </c>
      <c r="E70" s="8" t="s">
        <v>83</v>
      </c>
      <c r="F70" s="8" t="s">
        <v>1311</v>
      </c>
    </row>
    <row r="71" spans="1:6" ht="55.2">
      <c r="A71" s="8">
        <v>70</v>
      </c>
      <c r="B71" s="8" t="s">
        <v>2066</v>
      </c>
      <c r="C71" s="8" t="s">
        <v>2068</v>
      </c>
      <c r="D71" s="8" t="s">
        <v>3269</v>
      </c>
      <c r="E71" s="8" t="s">
        <v>83</v>
      </c>
      <c r="F71" s="8" t="s">
        <v>1311</v>
      </c>
    </row>
    <row r="72" spans="1:6" ht="55.2">
      <c r="A72" s="8">
        <v>71</v>
      </c>
      <c r="B72" s="8" t="s">
        <v>3056</v>
      </c>
      <c r="C72" s="8" t="s">
        <v>3298</v>
      </c>
      <c r="D72" s="8" t="s">
        <v>3269</v>
      </c>
      <c r="E72" s="8" t="s">
        <v>83</v>
      </c>
      <c r="F72" s="8" t="s">
        <v>3270</v>
      </c>
    </row>
    <row r="73" spans="1:6" ht="55.2">
      <c r="A73" s="8">
        <v>72</v>
      </c>
      <c r="B73" s="8" t="s">
        <v>2849</v>
      </c>
      <c r="C73" s="8" t="s">
        <v>2850</v>
      </c>
      <c r="D73" s="8" t="s">
        <v>3269</v>
      </c>
      <c r="E73" s="8" t="s">
        <v>83</v>
      </c>
      <c r="F73" s="8" t="s">
        <v>1311</v>
      </c>
    </row>
    <row r="74" spans="1:6" ht="55.2">
      <c r="A74" s="8">
        <v>73</v>
      </c>
      <c r="B74" s="8" t="s">
        <v>1609</v>
      </c>
      <c r="C74" s="8" t="s">
        <v>1610</v>
      </c>
      <c r="D74" s="8" t="s">
        <v>3269</v>
      </c>
      <c r="E74" s="8" t="s">
        <v>83</v>
      </c>
      <c r="F74" s="8" t="s">
        <v>3270</v>
      </c>
    </row>
    <row r="75" spans="1:6" ht="55.2">
      <c r="A75" s="8">
        <v>74</v>
      </c>
      <c r="B75" s="8" t="s">
        <v>1248</v>
      </c>
      <c r="C75" s="8" t="s">
        <v>1249</v>
      </c>
      <c r="D75" s="8" t="s">
        <v>3269</v>
      </c>
      <c r="E75" s="8" t="s">
        <v>83</v>
      </c>
      <c r="F75" s="8" t="s">
        <v>1311</v>
      </c>
    </row>
    <row r="76" spans="1:6" ht="55.2">
      <c r="A76" s="8">
        <v>75</v>
      </c>
      <c r="B76" s="8" t="s">
        <v>3299</v>
      </c>
      <c r="C76" s="8" t="s">
        <v>1310</v>
      </c>
      <c r="D76" s="8" t="s">
        <v>3269</v>
      </c>
      <c r="E76" s="8" t="s">
        <v>83</v>
      </c>
      <c r="F76" s="8" t="s">
        <v>1311</v>
      </c>
    </row>
    <row r="77" spans="1:6" ht="55.2">
      <c r="A77" s="8">
        <v>76</v>
      </c>
      <c r="B77" s="8" t="s">
        <v>1662</v>
      </c>
      <c r="C77" s="8" t="s">
        <v>1663</v>
      </c>
      <c r="D77" s="8" t="s">
        <v>3269</v>
      </c>
      <c r="E77" s="8" t="s">
        <v>83</v>
      </c>
      <c r="F77" s="8" t="s">
        <v>3270</v>
      </c>
    </row>
    <row r="78" spans="1:6" ht="55.2">
      <c r="A78" s="8">
        <v>77</v>
      </c>
      <c r="B78" s="8" t="s">
        <v>3188</v>
      </c>
      <c r="C78" s="8" t="s">
        <v>3189</v>
      </c>
      <c r="D78" s="8" t="s">
        <v>3269</v>
      </c>
      <c r="E78" s="8" t="s">
        <v>83</v>
      </c>
      <c r="F78" s="8" t="s">
        <v>3270</v>
      </c>
    </row>
    <row r="79" spans="1:6" ht="55.2">
      <c r="A79" s="8">
        <v>78</v>
      </c>
      <c r="B79" s="8" t="s">
        <v>3101</v>
      </c>
      <c r="C79" s="8" t="s">
        <v>3102</v>
      </c>
      <c r="D79" s="8" t="s">
        <v>3269</v>
      </c>
      <c r="E79" s="8" t="s">
        <v>83</v>
      </c>
      <c r="F79" s="8" t="s">
        <v>1311</v>
      </c>
    </row>
    <row r="80" spans="1:6" ht="55.2">
      <c r="A80" s="8">
        <v>79</v>
      </c>
      <c r="B80" s="8" t="s">
        <v>1865</v>
      </c>
      <c r="C80" s="8" t="s">
        <v>1866</v>
      </c>
      <c r="D80" s="8" t="s">
        <v>3269</v>
      </c>
      <c r="E80" s="8" t="s">
        <v>83</v>
      </c>
      <c r="F80" s="8" t="s">
        <v>3300</v>
      </c>
    </row>
    <row r="81" spans="1:6" ht="55.2">
      <c r="A81" s="8">
        <v>80</v>
      </c>
      <c r="B81" s="8" t="s">
        <v>1677</v>
      </c>
      <c r="C81" s="8" t="s">
        <v>3301</v>
      </c>
      <c r="D81" s="8" t="s">
        <v>3269</v>
      </c>
      <c r="E81" s="8" t="s">
        <v>83</v>
      </c>
      <c r="F81" s="8" t="s">
        <v>3270</v>
      </c>
    </row>
    <row r="82" spans="1:6" ht="55.2">
      <c r="A82" s="8">
        <v>81</v>
      </c>
      <c r="B82" s="8" t="s">
        <v>2529</v>
      </c>
      <c r="C82" s="8" t="s">
        <v>2530</v>
      </c>
      <c r="D82" s="8" t="s">
        <v>3269</v>
      </c>
      <c r="E82" s="8" t="s">
        <v>83</v>
      </c>
      <c r="F82" s="8" t="s">
        <v>3270</v>
      </c>
    </row>
    <row r="83" spans="1:6" ht="55.2">
      <c r="A83" s="8">
        <v>82</v>
      </c>
      <c r="B83" s="8" t="s">
        <v>1952</v>
      </c>
      <c r="C83" s="8" t="s">
        <v>1953</v>
      </c>
      <c r="D83" s="8" t="s">
        <v>3269</v>
      </c>
      <c r="E83" s="8" t="s">
        <v>83</v>
      </c>
      <c r="F83" s="8" t="s">
        <v>3270</v>
      </c>
    </row>
    <row r="84" spans="1:6" ht="55.2">
      <c r="A84" s="8">
        <v>83</v>
      </c>
      <c r="B84" s="8" t="s">
        <v>2313</v>
      </c>
      <c r="C84" s="8" t="s">
        <v>2314</v>
      </c>
      <c r="D84" s="8" t="s">
        <v>3269</v>
      </c>
      <c r="E84" s="8" t="s">
        <v>83</v>
      </c>
      <c r="F84" s="8" t="s">
        <v>3270</v>
      </c>
    </row>
    <row r="85" spans="1:6" ht="55.2">
      <c r="A85" s="8">
        <v>84</v>
      </c>
      <c r="B85" s="8" t="s">
        <v>2126</v>
      </c>
      <c r="C85" s="8" t="s">
        <v>3302</v>
      </c>
      <c r="D85" s="8" t="s">
        <v>3269</v>
      </c>
      <c r="E85" s="8" t="s">
        <v>83</v>
      </c>
      <c r="F85" s="8" t="s">
        <v>3270</v>
      </c>
    </row>
    <row r="86" spans="1:6" ht="55.2">
      <c r="A86" s="8">
        <v>85</v>
      </c>
      <c r="B86" s="8" t="s">
        <v>2196</v>
      </c>
      <c r="C86" s="8" t="s">
        <v>3303</v>
      </c>
      <c r="D86" s="8" t="s">
        <v>3269</v>
      </c>
      <c r="E86" s="8" t="s">
        <v>83</v>
      </c>
      <c r="F86" s="8" t="s">
        <v>1311</v>
      </c>
    </row>
    <row r="87" spans="1:6" ht="55.2">
      <c r="A87" s="8">
        <v>86</v>
      </c>
      <c r="B87" s="8" t="s">
        <v>3119</v>
      </c>
      <c r="C87" s="8" t="s">
        <v>3120</v>
      </c>
      <c r="D87" s="8" t="s">
        <v>3269</v>
      </c>
      <c r="E87" s="8" t="s">
        <v>83</v>
      </c>
      <c r="F87" s="8" t="s">
        <v>1311</v>
      </c>
    </row>
    <row r="88" spans="1:6" ht="55.2">
      <c r="A88" s="8">
        <v>87</v>
      </c>
      <c r="B88" s="8" t="s">
        <v>1359</v>
      </c>
      <c r="C88" s="8" t="s">
        <v>1360</v>
      </c>
      <c r="D88" s="8" t="s">
        <v>3269</v>
      </c>
      <c r="E88" s="8" t="s">
        <v>83</v>
      </c>
      <c r="F88" s="8" t="s">
        <v>3270</v>
      </c>
    </row>
    <row r="89" spans="1:6" ht="55.2">
      <c r="A89" s="8">
        <v>88</v>
      </c>
      <c r="B89" s="8" t="s">
        <v>2379</v>
      </c>
      <c r="C89" s="8" t="s">
        <v>2380</v>
      </c>
      <c r="D89" s="8" t="s">
        <v>3269</v>
      </c>
      <c r="E89" s="8" t="s">
        <v>83</v>
      </c>
      <c r="F89" s="8" t="s">
        <v>3270</v>
      </c>
    </row>
    <row r="90" spans="1:6" ht="55.2">
      <c r="A90" s="8">
        <v>89</v>
      </c>
      <c r="B90" s="8" t="s">
        <v>2426</v>
      </c>
      <c r="C90" s="8" t="s">
        <v>2427</v>
      </c>
      <c r="D90" s="8" t="s">
        <v>3269</v>
      </c>
      <c r="E90" s="8" t="s">
        <v>83</v>
      </c>
      <c r="F90" s="8" t="s">
        <v>3304</v>
      </c>
    </row>
    <row r="91" spans="1:6" ht="55.2">
      <c r="A91" s="8">
        <v>90</v>
      </c>
      <c r="B91" s="8" t="s">
        <v>2674</v>
      </c>
      <c r="C91" s="8" t="s">
        <v>2675</v>
      </c>
      <c r="D91" s="8" t="s">
        <v>3269</v>
      </c>
      <c r="E91" s="8" t="s">
        <v>83</v>
      </c>
      <c r="F91" s="8" t="s">
        <v>1311</v>
      </c>
    </row>
    <row r="92" spans="1:6" ht="55.2">
      <c r="A92" s="8">
        <v>91</v>
      </c>
      <c r="B92" s="8" t="s">
        <v>1706</v>
      </c>
      <c r="C92" s="8" t="s">
        <v>1707</v>
      </c>
      <c r="D92" s="8" t="s">
        <v>3269</v>
      </c>
      <c r="E92" s="8" t="s">
        <v>83</v>
      </c>
      <c r="F92" s="8" t="s">
        <v>3305</v>
      </c>
    </row>
    <row r="93" spans="1:6" ht="55.2">
      <c r="A93" s="8">
        <v>92</v>
      </c>
      <c r="B93" s="8" t="s">
        <v>2945</v>
      </c>
      <c r="C93" s="8" t="s">
        <v>3306</v>
      </c>
      <c r="D93" s="8" t="s">
        <v>3269</v>
      </c>
      <c r="E93" s="8" t="s">
        <v>83</v>
      </c>
      <c r="F93" s="8" t="s">
        <v>3305</v>
      </c>
    </row>
    <row r="94" spans="1:6" ht="55.2">
      <c r="A94" s="8">
        <v>93</v>
      </c>
      <c r="B94" s="8" t="s">
        <v>3205</v>
      </c>
      <c r="C94" s="8" t="s">
        <v>3206</v>
      </c>
      <c r="D94" s="8" t="s">
        <v>3269</v>
      </c>
      <c r="E94" s="8" t="s">
        <v>83</v>
      </c>
      <c r="F94" s="8" t="s">
        <v>3305</v>
      </c>
    </row>
    <row r="95" spans="1:6" ht="55.2">
      <c r="A95" s="8">
        <v>94</v>
      </c>
      <c r="B95" s="8" t="s">
        <v>2950</v>
      </c>
      <c r="C95" s="8" t="s">
        <v>2951</v>
      </c>
      <c r="D95" s="8" t="s">
        <v>3269</v>
      </c>
      <c r="E95" s="8" t="s">
        <v>83</v>
      </c>
      <c r="F95" s="8" t="s">
        <v>3305</v>
      </c>
    </row>
    <row r="96" spans="1:6" ht="55.2">
      <c r="A96" s="8">
        <v>95</v>
      </c>
      <c r="B96" s="8" t="s">
        <v>1398</v>
      </c>
      <c r="C96" s="8" t="s">
        <v>1399</v>
      </c>
      <c r="D96" s="8" t="s">
        <v>3269</v>
      </c>
      <c r="E96" s="8" t="s">
        <v>83</v>
      </c>
      <c r="F96" s="8" t="s">
        <v>1311</v>
      </c>
    </row>
    <row r="97" spans="1:6" ht="55.2">
      <c r="A97" s="8">
        <v>96</v>
      </c>
      <c r="B97" s="8" t="s">
        <v>1603</v>
      </c>
      <c r="C97" s="8" t="s">
        <v>1604</v>
      </c>
      <c r="D97" s="8" t="s">
        <v>3269</v>
      </c>
      <c r="E97" s="8" t="s">
        <v>83</v>
      </c>
      <c r="F97" s="8" t="s">
        <v>3270</v>
      </c>
    </row>
    <row r="98" spans="1:6" ht="55.2">
      <c r="A98" s="8">
        <v>97</v>
      </c>
      <c r="B98" s="8" t="s">
        <v>1844</v>
      </c>
      <c r="C98" s="8" t="s">
        <v>1845</v>
      </c>
      <c r="D98" s="8" t="s">
        <v>3269</v>
      </c>
      <c r="E98" s="8" t="s">
        <v>83</v>
      </c>
      <c r="F98" s="8" t="s">
        <v>3270</v>
      </c>
    </row>
    <row r="99" spans="1:6" ht="55.2">
      <c r="A99" s="8">
        <v>98</v>
      </c>
      <c r="B99" s="8" t="s">
        <v>1215</v>
      </c>
      <c r="C99" s="8" t="s">
        <v>1216</v>
      </c>
      <c r="D99" s="8" t="s">
        <v>3269</v>
      </c>
      <c r="E99" s="8" t="s">
        <v>83</v>
      </c>
      <c r="F99" s="8" t="s">
        <v>1311</v>
      </c>
    </row>
    <row r="100" spans="1:6" ht="55.2">
      <c r="A100" s="8">
        <v>99</v>
      </c>
      <c r="B100" s="8" t="s">
        <v>3030</v>
      </c>
      <c r="C100" s="8" t="s">
        <v>3031</v>
      </c>
      <c r="D100" s="8" t="s">
        <v>3269</v>
      </c>
      <c r="E100" s="8" t="s">
        <v>83</v>
      </c>
      <c r="F100" s="8" t="s">
        <v>1311</v>
      </c>
    </row>
    <row r="101" spans="1:6" ht="55.2">
      <c r="A101" s="8">
        <v>100</v>
      </c>
      <c r="B101" s="8" t="s">
        <v>1220</v>
      </c>
      <c r="C101" s="8" t="s">
        <v>1221</v>
      </c>
      <c r="D101" s="8" t="s">
        <v>3269</v>
      </c>
      <c r="E101" s="8" t="s">
        <v>83</v>
      </c>
      <c r="F101" s="8" t="s">
        <v>1311</v>
      </c>
    </row>
    <row r="102" spans="1:6" ht="55.2">
      <c r="A102" s="8">
        <v>101</v>
      </c>
      <c r="B102" s="8" t="s">
        <v>2075</v>
      </c>
      <c r="C102" s="8" t="s">
        <v>2076</v>
      </c>
      <c r="D102" s="8" t="s">
        <v>3269</v>
      </c>
      <c r="E102" s="8" t="s">
        <v>83</v>
      </c>
      <c r="F102" s="8" t="s">
        <v>1311</v>
      </c>
    </row>
    <row r="103" spans="1:6" ht="55.2">
      <c r="A103" s="8">
        <v>102</v>
      </c>
      <c r="B103" s="8" t="s">
        <v>2603</v>
      </c>
      <c r="C103" s="8" t="s">
        <v>3307</v>
      </c>
      <c r="D103" s="8" t="s">
        <v>3269</v>
      </c>
      <c r="E103" s="8" t="s">
        <v>83</v>
      </c>
      <c r="F103" s="8" t="s">
        <v>1311</v>
      </c>
    </row>
    <row r="104" spans="1:6" ht="55.2">
      <c r="A104" s="8">
        <v>103</v>
      </c>
      <c r="B104" s="8" t="s">
        <v>1929</v>
      </c>
      <c r="C104" s="8" t="s">
        <v>1930</v>
      </c>
      <c r="D104" s="8" t="s">
        <v>3269</v>
      </c>
      <c r="E104" s="8" t="s">
        <v>83</v>
      </c>
      <c r="F104" s="8" t="s">
        <v>1311</v>
      </c>
    </row>
    <row r="105" spans="1:6" ht="55.2">
      <c r="A105" s="8">
        <v>104</v>
      </c>
      <c r="B105" s="8" t="s">
        <v>2704</v>
      </c>
      <c r="C105" s="8" t="s">
        <v>2705</v>
      </c>
      <c r="D105" s="8" t="s">
        <v>3269</v>
      </c>
      <c r="E105" s="8" t="s">
        <v>83</v>
      </c>
      <c r="F105" s="8" t="s">
        <v>1311</v>
      </c>
    </row>
    <row r="106" spans="1:6" ht="55.2">
      <c r="A106" s="8">
        <v>105</v>
      </c>
      <c r="B106" s="8" t="s">
        <v>2696</v>
      </c>
      <c r="C106" s="8" t="s">
        <v>2697</v>
      </c>
      <c r="D106" s="8" t="s">
        <v>3269</v>
      </c>
      <c r="E106" s="8" t="s">
        <v>83</v>
      </c>
      <c r="F106" s="8" t="s">
        <v>3270</v>
      </c>
    </row>
    <row r="107" spans="1:6" ht="55.2">
      <c r="A107" s="8">
        <v>106</v>
      </c>
      <c r="B107" s="8" t="s">
        <v>3308</v>
      </c>
      <c r="C107" s="8" t="s">
        <v>1430</v>
      </c>
      <c r="D107" s="8" t="s">
        <v>3269</v>
      </c>
      <c r="E107" s="8" t="s">
        <v>83</v>
      </c>
      <c r="F107" s="8" t="s">
        <v>3270</v>
      </c>
    </row>
    <row r="108" spans="1:6" ht="55.2">
      <c r="A108" s="8">
        <v>107</v>
      </c>
      <c r="B108" s="8" t="s">
        <v>2937</v>
      </c>
      <c r="C108" s="8" t="s">
        <v>2938</v>
      </c>
      <c r="D108" s="8" t="s">
        <v>3269</v>
      </c>
      <c r="E108" s="8" t="s">
        <v>83</v>
      </c>
      <c r="F108" s="8" t="s">
        <v>3270</v>
      </c>
    </row>
    <row r="109" spans="1:6" ht="55.2">
      <c r="A109" s="8">
        <v>108</v>
      </c>
      <c r="B109" s="8" t="s">
        <v>2672</v>
      </c>
      <c r="C109" s="8" t="s">
        <v>2673</v>
      </c>
      <c r="D109" s="8" t="s">
        <v>3269</v>
      </c>
      <c r="E109" s="8" t="s">
        <v>83</v>
      </c>
      <c r="F109" s="8" t="s">
        <v>1311</v>
      </c>
    </row>
    <row r="110" spans="1:6" ht="55.2">
      <c r="A110" s="8">
        <v>109</v>
      </c>
      <c r="B110" s="8" t="s">
        <v>2214</v>
      </c>
      <c r="C110" s="8" t="s">
        <v>2215</v>
      </c>
      <c r="D110" s="8" t="s">
        <v>3269</v>
      </c>
      <c r="E110" s="8" t="s">
        <v>83</v>
      </c>
      <c r="F110" s="8" t="s">
        <v>1311</v>
      </c>
    </row>
    <row r="111" spans="1:6" ht="69">
      <c r="A111" s="8">
        <v>110</v>
      </c>
      <c r="B111" s="8" t="s">
        <v>2212</v>
      </c>
      <c r="C111" s="8" t="s">
        <v>2213</v>
      </c>
      <c r="D111" s="8" t="s">
        <v>3269</v>
      </c>
      <c r="E111" s="8" t="s">
        <v>83</v>
      </c>
      <c r="F111" s="8" t="s">
        <v>3309</v>
      </c>
    </row>
    <row r="112" spans="1:6" ht="55.2">
      <c r="A112" s="8">
        <v>111</v>
      </c>
      <c r="B112" s="8" t="s">
        <v>2869</v>
      </c>
      <c r="C112" s="8" t="s">
        <v>2870</v>
      </c>
      <c r="D112" s="8" t="s">
        <v>3269</v>
      </c>
      <c r="E112" s="8" t="s">
        <v>83</v>
      </c>
      <c r="F112" s="8" t="s">
        <v>3270</v>
      </c>
    </row>
    <row r="113" spans="1:6" ht="55.2">
      <c r="A113" s="8">
        <v>112</v>
      </c>
      <c r="B113" s="8" t="s">
        <v>3310</v>
      </c>
      <c r="C113" s="8" t="s">
        <v>2766</v>
      </c>
      <c r="D113" s="8" t="s">
        <v>3269</v>
      </c>
      <c r="E113" s="8" t="s">
        <v>83</v>
      </c>
      <c r="F113" s="8" t="s">
        <v>1311</v>
      </c>
    </row>
    <row r="114" spans="1:6" ht="55.2">
      <c r="A114" s="8">
        <v>113</v>
      </c>
      <c r="B114" s="8" t="s">
        <v>1427</v>
      </c>
      <c r="C114" s="8" t="s">
        <v>1428</v>
      </c>
      <c r="D114" s="8" t="s">
        <v>3269</v>
      </c>
      <c r="E114" s="8" t="s">
        <v>83</v>
      </c>
      <c r="F114" s="8" t="s">
        <v>3270</v>
      </c>
    </row>
    <row r="115" spans="1:6" ht="69">
      <c r="A115" s="8">
        <v>114</v>
      </c>
      <c r="B115" s="8" t="s">
        <v>1250</v>
      </c>
      <c r="C115" s="8" t="s">
        <v>1251</v>
      </c>
      <c r="D115" s="8" t="s">
        <v>3269</v>
      </c>
      <c r="E115" s="8" t="s">
        <v>83</v>
      </c>
      <c r="F115" s="8" t="s">
        <v>3311</v>
      </c>
    </row>
    <row r="116" spans="1:6" ht="55.2">
      <c r="A116" s="8">
        <v>115</v>
      </c>
      <c r="B116" s="8" t="s">
        <v>2619</v>
      </c>
      <c r="C116" s="8" t="s">
        <v>2620</v>
      </c>
      <c r="D116" s="8" t="s">
        <v>3269</v>
      </c>
      <c r="E116" s="8" t="s">
        <v>83</v>
      </c>
      <c r="F116" s="8" t="s">
        <v>3270</v>
      </c>
    </row>
    <row r="117" spans="1:6" ht="55.2">
      <c r="A117" s="8">
        <v>116</v>
      </c>
      <c r="B117" s="8" t="s">
        <v>1941</v>
      </c>
      <c r="C117" s="8" t="s">
        <v>1942</v>
      </c>
      <c r="D117" s="8" t="s">
        <v>3269</v>
      </c>
      <c r="E117" s="8" t="s">
        <v>83</v>
      </c>
      <c r="F117" s="8" t="s">
        <v>3270</v>
      </c>
    </row>
    <row r="118" spans="1:6" ht="55.2">
      <c r="A118" s="8">
        <v>117</v>
      </c>
      <c r="B118" s="8" t="s">
        <v>2901</v>
      </c>
      <c r="C118" s="8" t="s">
        <v>2902</v>
      </c>
      <c r="D118" s="8" t="s">
        <v>3269</v>
      </c>
      <c r="E118" s="8" t="s">
        <v>83</v>
      </c>
      <c r="F118" s="8" t="s">
        <v>1311</v>
      </c>
    </row>
    <row r="119" spans="1:6" ht="55.2">
      <c r="A119" s="8">
        <v>118</v>
      </c>
      <c r="B119" s="8" t="s">
        <v>2400</v>
      </c>
      <c r="C119" s="8" t="s">
        <v>2401</v>
      </c>
      <c r="D119" s="8" t="s">
        <v>3269</v>
      </c>
      <c r="E119" s="8" t="s">
        <v>83</v>
      </c>
      <c r="F119" s="8" t="s">
        <v>1311</v>
      </c>
    </row>
    <row r="120" spans="1:6" ht="55.2">
      <c r="A120" s="8">
        <v>119</v>
      </c>
      <c r="B120" s="8" t="s">
        <v>1739</v>
      </c>
      <c r="C120" s="8" t="s">
        <v>1740</v>
      </c>
      <c r="D120" s="8" t="s">
        <v>3269</v>
      </c>
      <c r="E120" s="8" t="s">
        <v>83</v>
      </c>
      <c r="F120" s="8" t="s">
        <v>3270</v>
      </c>
    </row>
    <row r="121" spans="1:6" ht="55.2">
      <c r="A121" s="8">
        <v>120</v>
      </c>
      <c r="B121" s="8" t="s">
        <v>2920</v>
      </c>
      <c r="C121" s="8" t="s">
        <v>3312</v>
      </c>
      <c r="D121" s="8" t="s">
        <v>3269</v>
      </c>
      <c r="E121" s="8" t="s">
        <v>83</v>
      </c>
      <c r="F121" s="8" t="s">
        <v>3270</v>
      </c>
    </row>
    <row r="122" spans="1:6" ht="55.2">
      <c r="A122" s="8">
        <v>121</v>
      </c>
      <c r="B122" s="8" t="s">
        <v>2417</v>
      </c>
      <c r="C122" s="8" t="s">
        <v>2418</v>
      </c>
      <c r="D122" s="8" t="s">
        <v>3269</v>
      </c>
      <c r="E122" s="8" t="s">
        <v>83</v>
      </c>
      <c r="F122" s="8" t="s">
        <v>1311</v>
      </c>
    </row>
    <row r="123" spans="1:6" ht="55.2">
      <c r="A123" s="8">
        <v>122</v>
      </c>
      <c r="B123" s="8" t="s">
        <v>1733</v>
      </c>
      <c r="C123" s="8" t="s">
        <v>1734</v>
      </c>
      <c r="D123" s="8" t="s">
        <v>3269</v>
      </c>
      <c r="E123" s="8" t="s">
        <v>83</v>
      </c>
      <c r="F123" s="8" t="s">
        <v>3270</v>
      </c>
    </row>
    <row r="124" spans="1:6" ht="55.2">
      <c r="A124" s="8">
        <v>123</v>
      </c>
      <c r="B124" s="8" t="s">
        <v>2507</v>
      </c>
      <c r="C124" s="8" t="s">
        <v>2508</v>
      </c>
      <c r="D124" s="8" t="s">
        <v>3269</v>
      </c>
      <c r="E124" s="8" t="s">
        <v>83</v>
      </c>
      <c r="F124" s="8" t="s">
        <v>3270</v>
      </c>
    </row>
    <row r="125" spans="1:6" ht="69">
      <c r="A125" s="8">
        <v>124</v>
      </c>
      <c r="B125" s="8" t="s">
        <v>2398</v>
      </c>
      <c r="C125" s="8">
        <v>1130631902</v>
      </c>
      <c r="D125" s="8" t="s">
        <v>3269</v>
      </c>
      <c r="E125" s="8" t="s">
        <v>83</v>
      </c>
      <c r="F125" s="8" t="s">
        <v>3313</v>
      </c>
    </row>
    <row r="126" spans="1:6" ht="55.2">
      <c r="A126" s="8">
        <v>125</v>
      </c>
      <c r="B126" s="8" t="s">
        <v>2351</v>
      </c>
      <c r="C126" s="8" t="s">
        <v>2352</v>
      </c>
      <c r="D126" s="8" t="s">
        <v>3269</v>
      </c>
      <c r="E126" s="8" t="s">
        <v>83</v>
      </c>
      <c r="F126" s="8" t="s">
        <v>1311</v>
      </c>
    </row>
    <row r="127" spans="1:6" ht="55.2">
      <c r="A127" s="8">
        <v>126</v>
      </c>
      <c r="B127" s="8" t="s">
        <v>3016</v>
      </c>
      <c r="C127" s="8" t="s">
        <v>3017</v>
      </c>
      <c r="D127" s="8" t="s">
        <v>3269</v>
      </c>
      <c r="E127" s="8" t="s">
        <v>83</v>
      </c>
      <c r="F127" s="8" t="s">
        <v>1311</v>
      </c>
    </row>
    <row r="128" spans="1:6" ht="82.8">
      <c r="A128" s="8">
        <v>127</v>
      </c>
      <c r="B128" s="8" t="s">
        <v>2598</v>
      </c>
      <c r="C128" s="8">
        <v>901378966</v>
      </c>
      <c r="D128" s="8" t="s">
        <v>3269</v>
      </c>
      <c r="E128" s="8" t="s">
        <v>83</v>
      </c>
      <c r="F128" s="8" t="s">
        <v>3314</v>
      </c>
    </row>
    <row r="129" spans="1:7" ht="55.2">
      <c r="A129" s="8">
        <v>128</v>
      </c>
      <c r="B129" s="8" t="s">
        <v>3243</v>
      </c>
      <c r="C129" s="8" t="s">
        <v>3244</v>
      </c>
      <c r="D129" s="8" t="s">
        <v>3269</v>
      </c>
      <c r="E129" s="8" t="s">
        <v>83</v>
      </c>
      <c r="F129" s="8" t="s">
        <v>3270</v>
      </c>
    </row>
    <row r="130" spans="1:7" ht="55.2">
      <c r="A130" s="8">
        <v>129</v>
      </c>
      <c r="B130" s="8" t="s">
        <v>3315</v>
      </c>
      <c r="C130" s="8" t="s">
        <v>1905</v>
      </c>
      <c r="D130" s="8" t="s">
        <v>3269</v>
      </c>
      <c r="E130" s="8" t="s">
        <v>83</v>
      </c>
      <c r="F130" s="8" t="s">
        <v>1311</v>
      </c>
    </row>
    <row r="131" spans="1:7" ht="55.2">
      <c r="A131" s="8">
        <v>130</v>
      </c>
      <c r="B131" s="8" t="s">
        <v>1871</v>
      </c>
      <c r="C131" s="8" t="s">
        <v>1872</v>
      </c>
      <c r="D131" s="8" t="s">
        <v>3269</v>
      </c>
      <c r="E131" s="8" t="s">
        <v>83</v>
      </c>
      <c r="F131" s="8" t="s">
        <v>3270</v>
      </c>
    </row>
    <row r="132" spans="1:7" ht="55.2">
      <c r="A132" s="8">
        <v>131</v>
      </c>
      <c r="B132" s="8" t="s">
        <v>2947</v>
      </c>
      <c r="C132" s="8" t="s">
        <v>2948</v>
      </c>
      <c r="D132" s="8" t="s">
        <v>3269</v>
      </c>
      <c r="E132" s="8" t="s">
        <v>83</v>
      </c>
      <c r="F132" s="8" t="s">
        <v>1311</v>
      </c>
    </row>
    <row r="133" spans="1:7" ht="69">
      <c r="A133" s="8">
        <v>132</v>
      </c>
      <c r="B133" s="8" t="s">
        <v>3316</v>
      </c>
      <c r="C133" s="8" t="s">
        <v>1704</v>
      </c>
      <c r="D133" s="8" t="s">
        <v>3269</v>
      </c>
      <c r="E133" s="8" t="s">
        <v>83</v>
      </c>
      <c r="F133" s="8" t="s">
        <v>3317</v>
      </c>
    </row>
    <row r="134" spans="1:7" ht="55.2">
      <c r="A134" s="8">
        <v>133</v>
      </c>
      <c r="B134" s="8" t="s">
        <v>1890</v>
      </c>
      <c r="C134" s="8" t="s">
        <v>1891</v>
      </c>
      <c r="D134" s="8" t="s">
        <v>3269</v>
      </c>
      <c r="E134" s="8" t="s">
        <v>83</v>
      </c>
      <c r="F134" s="8" t="s">
        <v>1311</v>
      </c>
    </row>
    <row r="135" spans="1:7" ht="55.2">
      <c r="A135" s="8">
        <v>134</v>
      </c>
      <c r="B135" s="8" t="s">
        <v>1873</v>
      </c>
      <c r="C135" s="8" t="s">
        <v>3318</v>
      </c>
      <c r="D135" s="8" t="s">
        <v>3269</v>
      </c>
      <c r="E135" s="8" t="s">
        <v>83</v>
      </c>
      <c r="F135" s="8" t="s">
        <v>3270</v>
      </c>
    </row>
    <row r="136" spans="1:7" ht="55.2">
      <c r="A136" s="8">
        <v>135</v>
      </c>
      <c r="B136" s="8" t="s">
        <v>2984</v>
      </c>
      <c r="C136" s="8" t="s">
        <v>2985</v>
      </c>
      <c r="D136" s="8" t="s">
        <v>3269</v>
      </c>
      <c r="E136" s="8" t="s">
        <v>83</v>
      </c>
      <c r="F136" s="8" t="s">
        <v>1311</v>
      </c>
    </row>
    <row r="137" spans="1:7" ht="55.2">
      <c r="A137" s="8">
        <v>136</v>
      </c>
      <c r="B137" s="8" t="s">
        <v>1353</v>
      </c>
      <c r="C137" s="8" t="s">
        <v>1354</v>
      </c>
      <c r="D137" s="8" t="s">
        <v>3269</v>
      </c>
      <c r="E137" s="8" t="s">
        <v>83</v>
      </c>
      <c r="F137" s="8" t="s">
        <v>1311</v>
      </c>
    </row>
    <row r="138" spans="1:7" ht="55.2">
      <c r="A138" s="8">
        <v>137</v>
      </c>
      <c r="B138" s="8" t="s">
        <v>1301</v>
      </c>
      <c r="C138" s="8">
        <v>901496426</v>
      </c>
      <c r="D138" s="8" t="s">
        <v>3269</v>
      </c>
      <c r="E138" s="8" t="s">
        <v>83</v>
      </c>
      <c r="F138" s="8" t="s">
        <v>1311</v>
      </c>
    </row>
    <row r="139" spans="1:7" ht="55.2">
      <c r="A139" s="8">
        <v>138</v>
      </c>
      <c r="B139" s="8" t="s">
        <v>1546</v>
      </c>
      <c r="C139" s="8" t="s">
        <v>1547</v>
      </c>
      <c r="D139" s="8" t="s">
        <v>3269</v>
      </c>
      <c r="E139" s="8" t="s">
        <v>83</v>
      </c>
      <c r="F139" s="8" t="s">
        <v>1311</v>
      </c>
    </row>
    <row r="140" spans="1:7" ht="55.2">
      <c r="A140" s="8">
        <v>139</v>
      </c>
      <c r="B140" s="8" t="s">
        <v>3319</v>
      </c>
      <c r="C140" s="8" t="s">
        <v>3059</v>
      </c>
      <c r="D140" s="8" t="s">
        <v>3269</v>
      </c>
      <c r="E140" s="8" t="s">
        <v>83</v>
      </c>
      <c r="F140" s="8" t="s">
        <v>1311</v>
      </c>
    </row>
    <row r="141" spans="1:7" s="14" customFormat="1" ht="70.2">
      <c r="A141" s="13">
        <v>140</v>
      </c>
      <c r="B141" s="13" t="s">
        <v>2030</v>
      </c>
      <c r="C141" s="13" t="s">
        <v>2031</v>
      </c>
      <c r="D141" s="13" t="s">
        <v>3269</v>
      </c>
      <c r="E141" s="17" t="s">
        <v>83</v>
      </c>
      <c r="F141" s="13" t="s">
        <v>3320</v>
      </c>
      <c r="G141" s="15" t="s">
        <v>3321</v>
      </c>
    </row>
    <row r="142" spans="1:7" ht="56.4">
      <c r="A142" s="8">
        <v>141</v>
      </c>
      <c r="B142" s="8" t="s">
        <v>3322</v>
      </c>
      <c r="C142" s="8" t="s">
        <v>2716</v>
      </c>
      <c r="D142" s="8" t="s">
        <v>3269</v>
      </c>
      <c r="E142" s="8" t="s">
        <v>3323</v>
      </c>
      <c r="F142" s="8" t="s">
        <v>3324</v>
      </c>
    </row>
    <row r="143" spans="1:7" s="14" customFormat="1" ht="86.4">
      <c r="A143" s="13">
        <v>142</v>
      </c>
      <c r="B143" s="13" t="s">
        <v>1632</v>
      </c>
      <c r="C143" s="13" t="s">
        <v>1389</v>
      </c>
      <c r="D143" s="13" t="s">
        <v>3269</v>
      </c>
      <c r="E143" s="13" t="s">
        <v>83</v>
      </c>
      <c r="F143" s="13" t="s">
        <v>3325</v>
      </c>
      <c r="G143" s="15" t="s">
        <v>3326</v>
      </c>
    </row>
    <row r="144" spans="1:7" ht="70.2">
      <c r="A144" s="8">
        <v>143</v>
      </c>
      <c r="B144" s="8" t="s">
        <v>3327</v>
      </c>
      <c r="C144" s="8" t="s">
        <v>2446</v>
      </c>
      <c r="D144" s="8" t="s">
        <v>3269</v>
      </c>
      <c r="E144" s="8" t="s">
        <v>83</v>
      </c>
      <c r="F144" s="8" t="s">
        <v>3328</v>
      </c>
    </row>
    <row r="145" spans="1:7" s="14" customFormat="1" ht="165.6">
      <c r="A145" s="13">
        <v>144</v>
      </c>
      <c r="B145" s="13" t="s">
        <v>3329</v>
      </c>
      <c r="C145" s="13" t="s">
        <v>3330</v>
      </c>
      <c r="D145" s="13" t="s">
        <v>3269</v>
      </c>
      <c r="E145" s="13" t="s">
        <v>83</v>
      </c>
      <c r="F145" s="13" t="s">
        <v>3331</v>
      </c>
      <c r="G145" s="16" t="s">
        <v>3332</v>
      </c>
    </row>
    <row r="146" spans="1:7" ht="69">
      <c r="A146" s="8">
        <v>146</v>
      </c>
      <c r="B146" s="8" t="s">
        <v>2144</v>
      </c>
      <c r="C146" s="8" t="s">
        <v>1197</v>
      </c>
      <c r="D146" s="8" t="s">
        <v>3269</v>
      </c>
      <c r="E146" s="8" t="s">
        <v>83</v>
      </c>
      <c r="F146" s="8" t="s">
        <v>3333</v>
      </c>
    </row>
    <row r="147" spans="1:7" ht="140.4">
      <c r="A147" s="8">
        <v>147</v>
      </c>
      <c r="B147" s="8" t="s">
        <v>2319</v>
      </c>
      <c r="C147" s="8" t="s">
        <v>3288</v>
      </c>
      <c r="D147" s="8" t="s">
        <v>3269</v>
      </c>
      <c r="E147" s="8" t="s">
        <v>83</v>
      </c>
      <c r="F147" s="8" t="s">
        <v>3334</v>
      </c>
    </row>
    <row r="148" spans="1:7" ht="55.2">
      <c r="A148" s="8">
        <v>148</v>
      </c>
      <c r="B148" s="8" t="s">
        <v>2580</v>
      </c>
      <c r="C148" s="8" t="s">
        <v>1655</v>
      </c>
      <c r="D148" s="8" t="s">
        <v>3269</v>
      </c>
      <c r="E148" s="8" t="s">
        <v>83</v>
      </c>
      <c r="F148" s="8" t="s">
        <v>3335</v>
      </c>
    </row>
    <row r="149" spans="1:7" s="14" customFormat="1" ht="239.4">
      <c r="A149" s="13">
        <v>149</v>
      </c>
      <c r="B149" s="13" t="s">
        <v>3336</v>
      </c>
      <c r="C149" s="13" t="s">
        <v>2146</v>
      </c>
      <c r="D149" s="13" t="s">
        <v>3269</v>
      </c>
      <c r="E149" s="17" t="s">
        <v>3337</v>
      </c>
      <c r="F149" s="13" t="s">
        <v>3338</v>
      </c>
      <c r="G149" s="16" t="s">
        <v>3339</v>
      </c>
    </row>
    <row r="150" spans="1:7" s="14" customFormat="1" ht="139.19999999999999">
      <c r="A150" s="13">
        <v>150</v>
      </c>
      <c r="B150" s="13" t="s">
        <v>2192</v>
      </c>
      <c r="C150" s="13" t="s">
        <v>2255</v>
      </c>
      <c r="D150" s="13" t="s">
        <v>3269</v>
      </c>
      <c r="E150" s="13" t="s">
        <v>83</v>
      </c>
      <c r="F150" s="13" t="s">
        <v>3340</v>
      </c>
      <c r="G150" s="18" t="s">
        <v>3341</v>
      </c>
    </row>
    <row r="151" spans="1:7" s="14" customFormat="1" ht="72">
      <c r="A151" s="13">
        <v>151</v>
      </c>
      <c r="B151" s="13" t="s">
        <v>3342</v>
      </c>
      <c r="C151" s="13" t="s">
        <v>3292</v>
      </c>
      <c r="D151" s="13" t="s">
        <v>3269</v>
      </c>
      <c r="E151" s="13" t="s">
        <v>83</v>
      </c>
      <c r="F151" s="13" t="s">
        <v>1182</v>
      </c>
      <c r="G151" s="15" t="s">
        <v>3343</v>
      </c>
    </row>
    <row r="152" spans="1:7" ht="55.2">
      <c r="A152" s="8">
        <v>152</v>
      </c>
      <c r="B152" s="8" t="s">
        <v>3344</v>
      </c>
      <c r="C152" s="8" t="s">
        <v>3096</v>
      </c>
      <c r="D152" s="8" t="s">
        <v>3269</v>
      </c>
      <c r="E152" s="8" t="s">
        <v>83</v>
      </c>
      <c r="F152" s="8" t="s">
        <v>3270</v>
      </c>
    </row>
    <row r="153" spans="1:7" ht="70.2">
      <c r="A153" s="8">
        <v>153</v>
      </c>
      <c r="B153" s="8" t="s">
        <v>2408</v>
      </c>
      <c r="C153" s="8" t="s">
        <v>3293</v>
      </c>
      <c r="D153" s="8" t="s">
        <v>3269</v>
      </c>
      <c r="E153" s="8" t="s">
        <v>83</v>
      </c>
      <c r="F153" s="8" t="s">
        <v>3345</v>
      </c>
    </row>
    <row r="154" spans="1:7" ht="69">
      <c r="A154" s="8">
        <v>154</v>
      </c>
      <c r="B154" s="8" t="s">
        <v>2420</v>
      </c>
      <c r="C154" s="8" t="s">
        <v>2007</v>
      </c>
      <c r="D154" s="8" t="s">
        <v>3269</v>
      </c>
      <c r="E154" s="8" t="s">
        <v>83</v>
      </c>
      <c r="F154" s="8" t="s">
        <v>3325</v>
      </c>
    </row>
    <row r="155" spans="1:7" ht="127.8">
      <c r="A155" s="10">
        <v>37</v>
      </c>
      <c r="B155" s="8" t="s">
        <v>3346</v>
      </c>
      <c r="C155" s="10" t="s">
        <v>3082</v>
      </c>
      <c r="D155" s="8" t="s">
        <v>3269</v>
      </c>
      <c r="E155" s="8" t="s">
        <v>83</v>
      </c>
      <c r="F155" s="8" t="s">
        <v>3347</v>
      </c>
    </row>
    <row r="156" spans="1:7" ht="127.8">
      <c r="A156" s="10">
        <v>40</v>
      </c>
      <c r="B156" s="8" t="s">
        <v>2917</v>
      </c>
      <c r="C156" s="10" t="s">
        <v>2918</v>
      </c>
      <c r="D156" s="8" t="s">
        <v>3269</v>
      </c>
      <c r="E156" s="8" t="s">
        <v>83</v>
      </c>
      <c r="F156" s="8" t="s">
        <v>3348</v>
      </c>
    </row>
    <row r="157" spans="1:7" ht="127.8">
      <c r="A157" s="10">
        <v>87</v>
      </c>
      <c r="B157" s="8" t="s">
        <v>3349</v>
      </c>
      <c r="C157" s="10" t="s">
        <v>1713</v>
      </c>
      <c r="D157" s="8" t="s">
        <v>3269</v>
      </c>
      <c r="E157" s="8" t="s">
        <v>83</v>
      </c>
      <c r="F157" s="8" t="s">
        <v>3350</v>
      </c>
    </row>
    <row r="158" spans="1:7" ht="127.8">
      <c r="A158" s="10">
        <v>341</v>
      </c>
      <c r="B158" s="8" t="s">
        <v>2758</v>
      </c>
      <c r="C158" s="10" t="s">
        <v>2759</v>
      </c>
      <c r="D158" s="8" t="s">
        <v>3269</v>
      </c>
      <c r="E158" s="8" t="s">
        <v>83</v>
      </c>
      <c r="F158" s="8" t="s">
        <v>3347</v>
      </c>
    </row>
    <row r="159" spans="1:7" ht="127.8">
      <c r="A159" s="10">
        <v>342</v>
      </c>
      <c r="B159" s="8" t="s">
        <v>3351</v>
      </c>
      <c r="C159" s="10" t="s">
        <v>2936</v>
      </c>
      <c r="D159" s="8" t="s">
        <v>3269</v>
      </c>
      <c r="E159" s="8" t="s">
        <v>83</v>
      </c>
      <c r="F159" s="8" t="s">
        <v>3347</v>
      </c>
    </row>
    <row r="160" spans="1:7" ht="127.8">
      <c r="A160" s="10">
        <v>719</v>
      </c>
      <c r="B160" s="8" t="s">
        <v>3352</v>
      </c>
      <c r="C160" s="10" t="s">
        <v>2345</v>
      </c>
      <c r="D160" s="8" t="s">
        <v>3269</v>
      </c>
      <c r="E160" s="8" t="s">
        <v>83</v>
      </c>
      <c r="F160" s="8" t="s">
        <v>3347</v>
      </c>
    </row>
    <row r="161" spans="1:10" ht="127.8">
      <c r="A161" s="10">
        <v>361</v>
      </c>
      <c r="B161" s="8" t="s">
        <v>3353</v>
      </c>
      <c r="C161" s="10" t="s">
        <v>1939</v>
      </c>
      <c r="D161" s="8" t="s">
        <v>3269</v>
      </c>
      <c r="E161" s="8" t="s">
        <v>83</v>
      </c>
      <c r="F161" s="8" t="s">
        <v>3348</v>
      </c>
    </row>
    <row r="162" spans="1:10" ht="71.25" customHeight="1">
      <c r="A162" s="7">
        <v>362</v>
      </c>
      <c r="B162" s="6" t="s">
        <v>3354</v>
      </c>
      <c r="C162" s="5" t="s">
        <v>3355</v>
      </c>
      <c r="D162" s="6" t="s">
        <v>3269</v>
      </c>
      <c r="E162" s="5" t="s">
        <v>83</v>
      </c>
      <c r="F162" s="8" t="s">
        <v>3348</v>
      </c>
      <c r="G162" s="7"/>
      <c r="H162" s="12"/>
      <c r="I162" s="12"/>
      <c r="J162" s="6"/>
    </row>
  </sheetData>
  <sheetProtection sheet="1" objects="1" scenarios="1"/>
  <autoFilter ref="A1:F162" xr:uid="{C7C933C1-1184-44A4-A869-CDB025A23B4F}"/>
  <dataValidations count="1">
    <dataValidation type="list" allowBlank="1" showInputMessage="1" showErrorMessage="1" sqref="E56 E58 E113 E125 E145 E148 E10:E11 E18 E42 E45 E71:E72 E75:E76 E79:E80 E85 E89 E96 E107 E111 E115 E119 E123 E128 E130 E133 E136:E140" xr:uid="{6125DB81-34F8-4938-8E21-6A6CAFBDF016}">
      <formula1>"HABILITADO,NO HABILITADO,RECHAZADO"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3126-ED06-417C-995B-DFF6E202890A}">
  <sheetPr codeName="Sheet6"/>
  <dimension ref="A2:C17"/>
  <sheetViews>
    <sheetView topLeftCell="A3" workbookViewId="0">
      <selection activeCell="C6" sqref="C6"/>
    </sheetView>
  </sheetViews>
  <sheetFormatPr baseColWidth="10" defaultColWidth="11.44140625" defaultRowHeight="14.4"/>
  <cols>
    <col min="1" max="1" width="28.5546875" customWidth="1"/>
    <col min="3" max="3" width="52.109375" customWidth="1"/>
  </cols>
  <sheetData>
    <row r="2" spans="1:3" ht="28.8">
      <c r="A2" t="s">
        <v>78</v>
      </c>
      <c r="C2" s="1" t="s">
        <v>3356</v>
      </c>
    </row>
    <row r="3" spans="1:3" ht="28.8">
      <c r="A3" t="s">
        <v>77</v>
      </c>
      <c r="C3" s="1" t="s">
        <v>990</v>
      </c>
    </row>
    <row r="4" spans="1:3">
      <c r="C4" s="1" t="s">
        <v>151</v>
      </c>
    </row>
    <row r="5" spans="1:3" ht="31.5" customHeight="1">
      <c r="A5" t="s">
        <v>75</v>
      </c>
      <c r="C5" s="2" t="s">
        <v>226</v>
      </c>
    </row>
    <row r="6" spans="1:3" ht="28.8">
      <c r="C6" s="2" t="s">
        <v>467</v>
      </c>
    </row>
    <row r="7" spans="1:3" ht="28.8">
      <c r="A7" t="s">
        <v>224</v>
      </c>
      <c r="C7" s="2" t="s">
        <v>204</v>
      </c>
    </row>
    <row r="8" spans="1:3" ht="28.8">
      <c r="A8" t="s">
        <v>89</v>
      </c>
      <c r="C8" s="1" t="s">
        <v>3357</v>
      </c>
    </row>
    <row r="9" spans="1:3" ht="43.2">
      <c r="A9" t="s">
        <v>91</v>
      </c>
      <c r="C9" s="1" t="s">
        <v>135</v>
      </c>
    </row>
    <row r="10" spans="1:3" ht="57.6">
      <c r="A10" t="s">
        <v>79</v>
      </c>
      <c r="C10" s="1" t="s">
        <v>721</v>
      </c>
    </row>
    <row r="11" spans="1:3" ht="43.2">
      <c r="A11" t="s">
        <v>83</v>
      </c>
      <c r="C11" s="1" t="s">
        <v>1185</v>
      </c>
    </row>
    <row r="12" spans="1:3" ht="28.8">
      <c r="C12" s="1" t="s">
        <v>97</v>
      </c>
    </row>
    <row r="13" spans="1:3" ht="28.8">
      <c r="C13" s="1" t="s">
        <v>248</v>
      </c>
    </row>
    <row r="14" spans="1:3">
      <c r="C14" s="1" t="s">
        <v>2117</v>
      </c>
    </row>
    <row r="15" spans="1:3" ht="43.2">
      <c r="C15" s="1" t="s">
        <v>209</v>
      </c>
    </row>
    <row r="16" spans="1:3" ht="28.8">
      <c r="C16" s="3" t="s">
        <v>1192</v>
      </c>
    </row>
    <row r="17" spans="3:3" ht="43.2">
      <c r="C17" s="3" t="s">
        <v>3358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CC1B-A75F-4913-BD4A-7F0D7F8790B1}">
  <sheetPr codeName="Sheet3"/>
  <dimension ref="A1:L40"/>
  <sheetViews>
    <sheetView topLeftCell="B1" zoomScale="50" zoomScaleNormal="50" workbookViewId="0">
      <pane ySplit="1" topLeftCell="A33" activePane="bottomLeft" state="frozen"/>
      <selection pane="bottomLeft" activeCell="I6" sqref="I6"/>
    </sheetView>
  </sheetViews>
  <sheetFormatPr baseColWidth="10" defaultColWidth="9.109375" defaultRowHeight="14.4"/>
  <cols>
    <col min="1" max="1" width="23.44140625" style="3" hidden="1" customWidth="1"/>
    <col min="2" max="2" width="30.44140625" style="3" customWidth="1"/>
    <col min="3" max="4" width="23.44140625" style="3" customWidth="1"/>
    <col min="5" max="6" width="23.44140625" style="3" hidden="1" customWidth="1"/>
    <col min="7" max="8" width="23.44140625" style="19" hidden="1" customWidth="1"/>
    <col min="9" max="9" width="35.109375" style="3" customWidth="1"/>
    <col min="10" max="10" width="34.44140625" style="3" hidden="1" customWidth="1"/>
    <col min="11" max="11" width="57.44140625" style="3" customWidth="1"/>
    <col min="12" max="12" width="26.88671875" style="4" hidden="1" customWidth="1"/>
  </cols>
  <sheetData>
    <row r="1" spans="1:12" ht="93" customHeight="1">
      <c r="A1" s="67" t="s">
        <v>9</v>
      </c>
      <c r="B1" s="77" t="s">
        <v>3359</v>
      </c>
      <c r="C1" s="77" t="s">
        <v>11</v>
      </c>
      <c r="D1" s="77" t="s">
        <v>3360</v>
      </c>
      <c r="E1" s="77" t="s">
        <v>12</v>
      </c>
      <c r="F1" s="77" t="s">
        <v>3361</v>
      </c>
      <c r="G1" s="77" t="s">
        <v>14</v>
      </c>
      <c r="H1" s="77" t="s">
        <v>15</v>
      </c>
      <c r="I1" s="77" t="s">
        <v>3362</v>
      </c>
      <c r="J1" s="77" t="s">
        <v>3363</v>
      </c>
      <c r="K1" s="77" t="s">
        <v>23</v>
      </c>
      <c r="L1" s="68" t="s">
        <v>20</v>
      </c>
    </row>
    <row r="2" spans="1:12" ht="70.2">
      <c r="A2" s="65">
        <v>559</v>
      </c>
      <c r="B2" s="79" t="s">
        <v>2297</v>
      </c>
      <c r="C2" s="70" t="s">
        <v>3364</v>
      </c>
      <c r="D2" s="73" t="s">
        <v>2299</v>
      </c>
      <c r="E2" s="70" t="s">
        <v>224</v>
      </c>
      <c r="F2" s="5" t="s">
        <v>2299</v>
      </c>
      <c r="G2" s="71" t="s">
        <v>3365</v>
      </c>
      <c r="H2" s="71" t="s">
        <v>3365</v>
      </c>
      <c r="I2" s="72" t="s">
        <v>83</v>
      </c>
      <c r="J2" s="72" t="s">
        <v>3366</v>
      </c>
      <c r="K2" s="81" t="s">
        <v>3367</v>
      </c>
      <c r="L2" s="66" t="s">
        <v>1</v>
      </c>
    </row>
    <row r="3" spans="1:12" ht="82.8">
      <c r="A3" s="65">
        <v>145</v>
      </c>
      <c r="B3" s="79" t="s">
        <v>1648</v>
      </c>
      <c r="C3" s="70" t="s">
        <v>1510</v>
      </c>
      <c r="D3" s="73" t="s">
        <v>1511</v>
      </c>
      <c r="E3" s="70"/>
      <c r="F3" s="5" t="s">
        <v>1511</v>
      </c>
      <c r="G3" s="71" t="s">
        <v>3365</v>
      </c>
      <c r="H3" s="71" t="s">
        <v>3365</v>
      </c>
      <c r="I3" s="72" t="s">
        <v>83</v>
      </c>
      <c r="J3" s="72" t="s">
        <v>3366</v>
      </c>
      <c r="K3" s="81" t="s">
        <v>3368</v>
      </c>
      <c r="L3" s="66" t="s">
        <v>2</v>
      </c>
    </row>
    <row r="4" spans="1:12" ht="70.2">
      <c r="A4" s="65">
        <v>131</v>
      </c>
      <c r="B4" s="79" t="s">
        <v>1489</v>
      </c>
      <c r="C4" s="70" t="s">
        <v>1728</v>
      </c>
      <c r="D4" s="73" t="s">
        <v>1729</v>
      </c>
      <c r="E4" s="70" t="s">
        <v>494</v>
      </c>
      <c r="F4" s="5" t="s">
        <v>1729</v>
      </c>
      <c r="G4" s="71" t="s">
        <v>3365</v>
      </c>
      <c r="H4" s="71" t="s">
        <v>3365</v>
      </c>
      <c r="I4" s="72" t="s">
        <v>83</v>
      </c>
      <c r="J4" s="72" t="s">
        <v>3366</v>
      </c>
      <c r="K4" s="81" t="s">
        <v>3367</v>
      </c>
      <c r="L4" s="66" t="s">
        <v>2</v>
      </c>
    </row>
    <row r="5" spans="1:12" ht="82.8">
      <c r="A5" s="65">
        <v>193</v>
      </c>
      <c r="B5" s="79" t="s">
        <v>1438</v>
      </c>
      <c r="C5" s="70" t="s">
        <v>1800</v>
      </c>
      <c r="D5" s="73" t="s">
        <v>1801</v>
      </c>
      <c r="E5" s="70" t="s">
        <v>224</v>
      </c>
      <c r="F5" s="5" t="s">
        <v>1801</v>
      </c>
      <c r="G5" s="71" t="s">
        <v>3365</v>
      </c>
      <c r="H5" s="71" t="s">
        <v>3365</v>
      </c>
      <c r="I5" s="72" t="s">
        <v>83</v>
      </c>
      <c r="J5" s="72" t="s">
        <v>3366</v>
      </c>
      <c r="K5" s="81" t="s">
        <v>3369</v>
      </c>
      <c r="L5" s="66" t="s">
        <v>2</v>
      </c>
    </row>
    <row r="6" spans="1:12" ht="69">
      <c r="A6" s="65">
        <v>137</v>
      </c>
      <c r="B6" s="79" t="s">
        <v>1489</v>
      </c>
      <c r="C6" s="70" t="s">
        <v>1490</v>
      </c>
      <c r="D6" s="73" t="s">
        <v>3370</v>
      </c>
      <c r="E6" s="70" t="s">
        <v>224</v>
      </c>
      <c r="F6" s="5" t="s">
        <v>1491</v>
      </c>
      <c r="G6" s="71" t="s">
        <v>3365</v>
      </c>
      <c r="H6" s="71" t="s">
        <v>3365</v>
      </c>
      <c r="I6" s="72" t="s">
        <v>83</v>
      </c>
      <c r="J6" s="72" t="s">
        <v>3366</v>
      </c>
      <c r="K6" s="81" t="s">
        <v>3371</v>
      </c>
      <c r="L6" s="66" t="s">
        <v>1</v>
      </c>
    </row>
    <row r="7" spans="1:12" ht="41.4">
      <c r="A7" s="65">
        <v>191</v>
      </c>
      <c r="B7" s="79" t="s">
        <v>1438</v>
      </c>
      <c r="C7" s="70" t="s">
        <v>1527</v>
      </c>
      <c r="D7" s="73" t="s">
        <v>3372</v>
      </c>
      <c r="E7" s="70" t="s">
        <v>224</v>
      </c>
      <c r="F7" s="5" t="s">
        <v>1528</v>
      </c>
      <c r="G7" s="71" t="s">
        <v>3365</v>
      </c>
      <c r="H7" s="71" t="s">
        <v>3365</v>
      </c>
      <c r="I7" s="72" t="s">
        <v>83</v>
      </c>
      <c r="J7" s="72" t="s">
        <v>3366</v>
      </c>
      <c r="K7" s="81" t="s">
        <v>1021</v>
      </c>
      <c r="L7" s="66" t="s">
        <v>1</v>
      </c>
    </row>
    <row r="8" spans="1:12" ht="69">
      <c r="A8" s="65">
        <v>156</v>
      </c>
      <c r="B8" s="79" t="s">
        <v>1438</v>
      </c>
      <c r="C8" s="70" t="s">
        <v>1611</v>
      </c>
      <c r="D8" s="73" t="s">
        <v>1612</v>
      </c>
      <c r="E8" s="70" t="s">
        <v>89</v>
      </c>
      <c r="F8" s="5" t="s">
        <v>1612</v>
      </c>
      <c r="G8" s="71" t="s">
        <v>3365</v>
      </c>
      <c r="H8" s="71" t="s">
        <v>3365</v>
      </c>
      <c r="I8" s="72" t="s">
        <v>83</v>
      </c>
      <c r="J8" s="72" t="s">
        <v>3366</v>
      </c>
      <c r="K8" s="82" t="s">
        <v>3371</v>
      </c>
      <c r="L8" s="66" t="s">
        <v>1</v>
      </c>
    </row>
    <row r="9" spans="1:12" ht="110.4">
      <c r="A9" s="65">
        <v>161</v>
      </c>
      <c r="B9" s="79" t="s">
        <v>1188</v>
      </c>
      <c r="C9" s="70" t="s">
        <v>2176</v>
      </c>
      <c r="D9" s="73" t="s">
        <v>3373</v>
      </c>
      <c r="E9" s="70" t="s">
        <v>89</v>
      </c>
      <c r="F9" s="5" t="s">
        <v>2177</v>
      </c>
      <c r="G9" s="71" t="s">
        <v>3365</v>
      </c>
      <c r="H9" s="71" t="s">
        <v>3365</v>
      </c>
      <c r="I9" s="72" t="s">
        <v>83</v>
      </c>
      <c r="J9" s="72" t="s">
        <v>3366</v>
      </c>
      <c r="K9" s="81" t="s">
        <v>2179</v>
      </c>
      <c r="L9" s="66" t="s">
        <v>1</v>
      </c>
    </row>
    <row r="10" spans="1:12" ht="69">
      <c r="A10" s="65">
        <v>140</v>
      </c>
      <c r="B10" s="79" t="s">
        <v>2685</v>
      </c>
      <c r="C10" s="70" t="s">
        <v>2686</v>
      </c>
      <c r="D10" s="74" t="s">
        <v>2687</v>
      </c>
      <c r="E10" s="70" t="s">
        <v>89</v>
      </c>
      <c r="F10" s="5" t="s">
        <v>2687</v>
      </c>
      <c r="G10" s="71" t="s">
        <v>3365</v>
      </c>
      <c r="H10" s="71" t="s">
        <v>3365</v>
      </c>
      <c r="I10" s="72" t="s">
        <v>83</v>
      </c>
      <c r="J10" s="72" t="s">
        <v>3366</v>
      </c>
      <c r="K10" s="81" t="s">
        <v>3371</v>
      </c>
      <c r="L10" s="66" t="s">
        <v>1</v>
      </c>
    </row>
    <row r="11" spans="1:12" ht="138">
      <c r="A11" s="65">
        <v>443</v>
      </c>
      <c r="B11" s="79" t="s">
        <v>3097</v>
      </c>
      <c r="C11" s="70" t="s">
        <v>3098</v>
      </c>
      <c r="D11" s="73" t="s">
        <v>3374</v>
      </c>
      <c r="E11" s="70" t="s">
        <v>89</v>
      </c>
      <c r="F11" s="5" t="s">
        <v>3099</v>
      </c>
      <c r="G11" s="71" t="s">
        <v>3365</v>
      </c>
      <c r="H11" s="71" t="s">
        <v>3365</v>
      </c>
      <c r="I11" s="72" t="s">
        <v>83</v>
      </c>
      <c r="J11" s="72" t="s">
        <v>3366</v>
      </c>
      <c r="K11" s="81" t="s">
        <v>3100</v>
      </c>
      <c r="L11" s="66" t="s">
        <v>1</v>
      </c>
    </row>
    <row r="12" spans="1:12" ht="70.2">
      <c r="A12" s="65"/>
      <c r="B12" s="79" t="s">
        <v>1214</v>
      </c>
      <c r="C12" s="70" t="s">
        <v>2712</v>
      </c>
      <c r="D12" s="74">
        <v>901904423</v>
      </c>
      <c r="E12" s="70"/>
      <c r="F12" s="5" t="s">
        <v>3375</v>
      </c>
      <c r="G12" s="71" t="s">
        <v>3365</v>
      </c>
      <c r="H12" s="71" t="s">
        <v>3365</v>
      </c>
      <c r="I12" s="72" t="s">
        <v>83</v>
      </c>
      <c r="J12" s="72" t="s">
        <v>3366</v>
      </c>
      <c r="K12" s="81" t="s">
        <v>3367</v>
      </c>
      <c r="L12" s="66" t="s">
        <v>1</v>
      </c>
    </row>
    <row r="13" spans="1:12" ht="70.2">
      <c r="A13" s="65"/>
      <c r="B13" s="79" t="s">
        <v>2029</v>
      </c>
      <c r="C13" s="70" t="s">
        <v>2030</v>
      </c>
      <c r="D13" s="73" t="s">
        <v>2031</v>
      </c>
      <c r="E13" s="70"/>
      <c r="F13" s="5" t="s">
        <v>2031</v>
      </c>
      <c r="G13" s="71" t="s">
        <v>3365</v>
      </c>
      <c r="H13" s="71" t="s">
        <v>3365</v>
      </c>
      <c r="I13" s="72" t="s">
        <v>83</v>
      </c>
      <c r="J13" s="72" t="s">
        <v>3366</v>
      </c>
      <c r="K13" s="81" t="s">
        <v>3367</v>
      </c>
      <c r="L13" s="66" t="s">
        <v>1</v>
      </c>
    </row>
    <row r="14" spans="1:12" ht="70.2">
      <c r="A14" s="65"/>
      <c r="B14" s="79" t="s">
        <v>3376</v>
      </c>
      <c r="C14" s="70" t="s">
        <v>3349</v>
      </c>
      <c r="D14" s="73" t="s">
        <v>1713</v>
      </c>
      <c r="E14" s="70"/>
      <c r="F14" s="5" t="s">
        <v>1713</v>
      </c>
      <c r="G14" s="71" t="s">
        <v>3365</v>
      </c>
      <c r="H14" s="71" t="s">
        <v>3365</v>
      </c>
      <c r="I14" s="72" t="s">
        <v>83</v>
      </c>
      <c r="J14" s="72" t="s">
        <v>3366</v>
      </c>
      <c r="K14" s="81" t="s">
        <v>3367</v>
      </c>
      <c r="L14" s="66" t="s">
        <v>1</v>
      </c>
    </row>
    <row r="15" spans="1:12" ht="70.2">
      <c r="A15" s="65"/>
      <c r="B15" s="79" t="s">
        <v>3377</v>
      </c>
      <c r="C15" s="70" t="s">
        <v>1328</v>
      </c>
      <c r="D15" s="74" t="s">
        <v>1329</v>
      </c>
      <c r="E15" s="70"/>
      <c r="F15" s="5" t="s">
        <v>1329</v>
      </c>
      <c r="G15" s="71" t="s">
        <v>3365</v>
      </c>
      <c r="H15" s="71" t="s">
        <v>3365</v>
      </c>
      <c r="I15" s="72" t="s">
        <v>83</v>
      </c>
      <c r="J15" s="72" t="s">
        <v>3366</v>
      </c>
      <c r="K15" s="81" t="s">
        <v>3367</v>
      </c>
      <c r="L15" s="66" t="s">
        <v>1</v>
      </c>
    </row>
    <row r="16" spans="1:12" ht="70.2">
      <c r="A16" s="65"/>
      <c r="B16" s="79" t="s">
        <v>3378</v>
      </c>
      <c r="C16" s="70" t="s">
        <v>3379</v>
      </c>
      <c r="D16" s="73" t="s">
        <v>3173</v>
      </c>
      <c r="E16" s="70"/>
      <c r="F16" s="5" t="s">
        <v>3173</v>
      </c>
      <c r="G16" s="71" t="s">
        <v>3365</v>
      </c>
      <c r="H16" s="71" t="s">
        <v>3365</v>
      </c>
      <c r="I16" s="72" t="s">
        <v>83</v>
      </c>
      <c r="J16" s="72" t="s">
        <v>3366</v>
      </c>
      <c r="K16" s="81" t="s">
        <v>3367</v>
      </c>
      <c r="L16" s="66" t="s">
        <v>1</v>
      </c>
    </row>
    <row r="17" spans="1:12" ht="70.2">
      <c r="A17" s="65"/>
      <c r="B17" s="79" t="s">
        <v>1631</v>
      </c>
      <c r="C17" s="70" t="s">
        <v>1632</v>
      </c>
      <c r="D17" s="74" t="s">
        <v>3330</v>
      </c>
      <c r="E17" s="70"/>
      <c r="F17" s="5" t="s">
        <v>1633</v>
      </c>
      <c r="G17" s="71" t="s">
        <v>3365</v>
      </c>
      <c r="H17" s="71" t="s">
        <v>3365</v>
      </c>
      <c r="I17" s="72" t="s">
        <v>83</v>
      </c>
      <c r="J17" s="72" t="s">
        <v>3366</v>
      </c>
      <c r="K17" s="81" t="s">
        <v>3367</v>
      </c>
      <c r="L17" s="66" t="s">
        <v>1</v>
      </c>
    </row>
    <row r="18" spans="1:12" ht="70.2">
      <c r="A18" s="65"/>
      <c r="B18" s="79" t="s">
        <v>1812</v>
      </c>
      <c r="C18" s="70" t="s">
        <v>3327</v>
      </c>
      <c r="D18" s="73" t="s">
        <v>1814</v>
      </c>
      <c r="E18" s="70"/>
      <c r="F18" s="5" t="s">
        <v>3380</v>
      </c>
      <c r="G18" s="71" t="s">
        <v>3365</v>
      </c>
      <c r="H18" s="71" t="s">
        <v>3365</v>
      </c>
      <c r="I18" s="72" t="s">
        <v>83</v>
      </c>
      <c r="J18" s="72" t="s">
        <v>3366</v>
      </c>
      <c r="K18" s="81" t="s">
        <v>3367</v>
      </c>
      <c r="L18" s="66" t="s">
        <v>1</v>
      </c>
    </row>
    <row r="19" spans="1:12" ht="70.2">
      <c r="A19" s="65"/>
      <c r="B19" s="79" t="s">
        <v>1648</v>
      </c>
      <c r="C19" s="70" t="s">
        <v>436</v>
      </c>
      <c r="D19" s="74" t="s">
        <v>437</v>
      </c>
      <c r="E19" s="70"/>
      <c r="F19" s="5" t="s">
        <v>437</v>
      </c>
      <c r="G19" s="71" t="s">
        <v>3365</v>
      </c>
      <c r="H19" s="71" t="s">
        <v>3365</v>
      </c>
      <c r="I19" s="72" t="s">
        <v>83</v>
      </c>
      <c r="J19" s="72" t="s">
        <v>3366</v>
      </c>
      <c r="K19" s="81" t="s">
        <v>3367</v>
      </c>
      <c r="L19" s="66" t="s">
        <v>1</v>
      </c>
    </row>
    <row r="20" spans="1:12" ht="70.2">
      <c r="A20" s="65"/>
      <c r="B20" s="79" t="s">
        <v>1648</v>
      </c>
      <c r="C20" s="70" t="s">
        <v>439</v>
      </c>
      <c r="D20" s="73">
        <v>901861466</v>
      </c>
      <c r="E20" s="70"/>
      <c r="F20" s="5" t="s">
        <v>440</v>
      </c>
      <c r="G20" s="71" t="s">
        <v>3365</v>
      </c>
      <c r="H20" s="71" t="s">
        <v>3365</v>
      </c>
      <c r="I20" s="72" t="s">
        <v>83</v>
      </c>
      <c r="J20" s="72" t="s">
        <v>3366</v>
      </c>
      <c r="K20" s="81" t="s">
        <v>3367</v>
      </c>
      <c r="L20" s="66" t="s">
        <v>1</v>
      </c>
    </row>
    <row r="21" spans="1:12" ht="70.2">
      <c r="A21" s="65"/>
      <c r="B21" s="79" t="s">
        <v>1648</v>
      </c>
      <c r="C21" s="70" t="s">
        <v>442</v>
      </c>
      <c r="D21" s="74" t="s">
        <v>443</v>
      </c>
      <c r="E21" s="70"/>
      <c r="F21" s="5" t="s">
        <v>443</v>
      </c>
      <c r="G21" s="71" t="s">
        <v>3365</v>
      </c>
      <c r="H21" s="71" t="s">
        <v>3365</v>
      </c>
      <c r="I21" s="72" t="s">
        <v>83</v>
      </c>
      <c r="J21" s="72" t="s">
        <v>3366</v>
      </c>
      <c r="K21" s="81" t="s">
        <v>3367</v>
      </c>
      <c r="L21" s="66" t="s">
        <v>1</v>
      </c>
    </row>
    <row r="22" spans="1:12" ht="70.2">
      <c r="A22" s="65"/>
      <c r="B22" s="79" t="s">
        <v>1648</v>
      </c>
      <c r="C22" s="70" t="s">
        <v>461</v>
      </c>
      <c r="D22" s="74" t="s">
        <v>462</v>
      </c>
      <c r="E22" s="70"/>
      <c r="F22" s="5" t="s">
        <v>462</v>
      </c>
      <c r="G22" s="71" t="s">
        <v>3365</v>
      </c>
      <c r="H22" s="71" t="s">
        <v>3365</v>
      </c>
      <c r="I22" s="72" t="s">
        <v>83</v>
      </c>
      <c r="J22" s="72" t="s">
        <v>3366</v>
      </c>
      <c r="K22" s="81" t="s">
        <v>3367</v>
      </c>
      <c r="L22" s="66" t="s">
        <v>1</v>
      </c>
    </row>
    <row r="23" spans="1:12" ht="82.8">
      <c r="A23" s="65"/>
      <c r="B23" s="79" t="s">
        <v>482</v>
      </c>
      <c r="C23" s="70" t="s">
        <v>483</v>
      </c>
      <c r="D23" s="73" t="s">
        <v>3381</v>
      </c>
      <c r="E23" s="70"/>
      <c r="F23" s="5" t="s">
        <v>485</v>
      </c>
      <c r="G23" s="71" t="s">
        <v>3365</v>
      </c>
      <c r="H23" s="71" t="s">
        <v>3365</v>
      </c>
      <c r="I23" s="72" t="s">
        <v>83</v>
      </c>
      <c r="J23" s="72" t="s">
        <v>3366</v>
      </c>
      <c r="K23" s="81" t="s">
        <v>3367</v>
      </c>
      <c r="L23" s="66" t="s">
        <v>1</v>
      </c>
    </row>
    <row r="24" spans="1:12" ht="70.2">
      <c r="A24" s="65"/>
      <c r="B24" s="80" t="s">
        <v>1195</v>
      </c>
      <c r="C24" s="70" t="s">
        <v>3329</v>
      </c>
      <c r="D24" s="73" t="s">
        <v>1367</v>
      </c>
      <c r="E24" s="70"/>
      <c r="F24" s="5" t="s">
        <v>1367</v>
      </c>
      <c r="G24" s="71" t="s">
        <v>3365</v>
      </c>
      <c r="H24" s="71" t="s">
        <v>3365</v>
      </c>
      <c r="I24" s="72" t="s">
        <v>83</v>
      </c>
      <c r="J24" s="72" t="s">
        <v>3366</v>
      </c>
      <c r="K24" s="81" t="s">
        <v>3367</v>
      </c>
      <c r="L24" s="66" t="s">
        <v>1</v>
      </c>
    </row>
    <row r="25" spans="1:12" ht="96.6">
      <c r="A25" s="65"/>
      <c r="B25" s="79" t="s">
        <v>1648</v>
      </c>
      <c r="C25" s="70" t="s">
        <v>509</v>
      </c>
      <c r="D25" s="74" t="s">
        <v>510</v>
      </c>
      <c r="E25" s="70"/>
      <c r="F25" s="5" t="s">
        <v>510</v>
      </c>
      <c r="G25" s="71" t="s">
        <v>3365</v>
      </c>
      <c r="H25" s="71" t="s">
        <v>3365</v>
      </c>
      <c r="I25" s="72" t="s">
        <v>83</v>
      </c>
      <c r="J25" s="72" t="s">
        <v>3366</v>
      </c>
      <c r="K25" s="81" t="s">
        <v>3367</v>
      </c>
      <c r="L25" s="66" t="s">
        <v>1</v>
      </c>
    </row>
    <row r="26" spans="1:12" ht="70.2">
      <c r="A26" s="65"/>
      <c r="B26" s="79" t="s">
        <v>1648</v>
      </c>
      <c r="C26" s="70" t="s">
        <v>3382</v>
      </c>
      <c r="D26" s="73" t="s">
        <v>3383</v>
      </c>
      <c r="E26" s="70"/>
      <c r="F26" s="5" t="s">
        <v>1650</v>
      </c>
      <c r="G26" s="71" t="s">
        <v>3365</v>
      </c>
      <c r="H26" s="71" t="s">
        <v>3365</v>
      </c>
      <c r="I26" s="72" t="s">
        <v>83</v>
      </c>
      <c r="J26" s="72" t="s">
        <v>3366</v>
      </c>
      <c r="K26" s="81" t="s">
        <v>3367</v>
      </c>
      <c r="L26" s="66" t="s">
        <v>1</v>
      </c>
    </row>
    <row r="27" spans="1:12" ht="70.2">
      <c r="A27" s="65"/>
      <c r="B27" s="79" t="s">
        <v>1648</v>
      </c>
      <c r="C27" s="70" t="s">
        <v>623</v>
      </c>
      <c r="D27" s="73" t="s">
        <v>3384</v>
      </c>
      <c r="E27" s="70"/>
      <c r="F27" s="5" t="s">
        <v>624</v>
      </c>
      <c r="G27" s="71" t="s">
        <v>3365</v>
      </c>
      <c r="H27" s="71" t="s">
        <v>3365</v>
      </c>
      <c r="I27" s="72" t="s">
        <v>83</v>
      </c>
      <c r="J27" s="72" t="s">
        <v>3366</v>
      </c>
      <c r="K27" s="81" t="s">
        <v>3367</v>
      </c>
      <c r="L27" s="66" t="s">
        <v>1</v>
      </c>
    </row>
    <row r="28" spans="1:12" ht="70.2">
      <c r="A28" s="65"/>
      <c r="B28" s="79" t="s">
        <v>3376</v>
      </c>
      <c r="C28" s="70" t="s">
        <v>2144</v>
      </c>
      <c r="D28" s="73" t="s">
        <v>2146</v>
      </c>
      <c r="E28" s="70"/>
      <c r="F28" s="5" t="s">
        <v>2145</v>
      </c>
      <c r="G28" s="71" t="s">
        <v>3365</v>
      </c>
      <c r="H28" s="71" t="s">
        <v>3365</v>
      </c>
      <c r="I28" s="72" t="s">
        <v>83</v>
      </c>
      <c r="J28" s="72" t="s">
        <v>3366</v>
      </c>
      <c r="K28" s="81" t="s">
        <v>3367</v>
      </c>
      <c r="L28" s="66" t="s">
        <v>1</v>
      </c>
    </row>
    <row r="29" spans="1:12" ht="70.2">
      <c r="A29" s="65"/>
      <c r="B29" s="79" t="s">
        <v>1495</v>
      </c>
      <c r="C29" s="70" t="s">
        <v>857</v>
      </c>
      <c r="D29" s="73" t="s">
        <v>3385</v>
      </c>
      <c r="E29" s="70"/>
      <c r="F29" s="5" t="s">
        <v>858</v>
      </c>
      <c r="G29" s="71" t="s">
        <v>3365</v>
      </c>
      <c r="H29" s="71" t="s">
        <v>3365</v>
      </c>
      <c r="I29" s="72" t="s">
        <v>83</v>
      </c>
      <c r="J29" s="72" t="s">
        <v>3366</v>
      </c>
      <c r="K29" s="81" t="s">
        <v>3367</v>
      </c>
      <c r="L29" s="66" t="s">
        <v>1</v>
      </c>
    </row>
    <row r="30" spans="1:12" ht="70.2">
      <c r="A30" s="65"/>
      <c r="B30" s="79" t="s">
        <v>1648</v>
      </c>
      <c r="C30" s="70" t="s">
        <v>3386</v>
      </c>
      <c r="D30" s="73" t="s">
        <v>3387</v>
      </c>
      <c r="E30" s="70"/>
      <c r="F30" s="5" t="s">
        <v>890</v>
      </c>
      <c r="G30" s="71" t="s">
        <v>3365</v>
      </c>
      <c r="H30" s="71" t="s">
        <v>3365</v>
      </c>
      <c r="I30" s="72" t="s">
        <v>83</v>
      </c>
      <c r="J30" s="72" t="s">
        <v>3366</v>
      </c>
      <c r="K30" s="81" t="s">
        <v>3367</v>
      </c>
      <c r="L30" s="66" t="s">
        <v>1</v>
      </c>
    </row>
    <row r="31" spans="1:12" ht="70.2">
      <c r="A31" s="65"/>
      <c r="B31" s="79" t="s">
        <v>3376</v>
      </c>
      <c r="C31" s="70" t="s">
        <v>2319</v>
      </c>
      <c r="D31" s="73" t="s">
        <v>3388</v>
      </c>
      <c r="E31" s="70"/>
      <c r="F31" s="5" t="s">
        <v>2321</v>
      </c>
      <c r="G31" s="71" t="s">
        <v>3365</v>
      </c>
      <c r="H31" s="71" t="s">
        <v>3365</v>
      </c>
      <c r="I31" s="72" t="s">
        <v>83</v>
      </c>
      <c r="J31" s="72" t="s">
        <v>3366</v>
      </c>
      <c r="K31" s="81" t="s">
        <v>3367</v>
      </c>
      <c r="L31" s="66" t="s">
        <v>1</v>
      </c>
    </row>
    <row r="32" spans="1:12" ht="70.2">
      <c r="A32" s="65"/>
      <c r="B32" s="79" t="s">
        <v>3389</v>
      </c>
      <c r="C32" s="70" t="s">
        <v>988</v>
      </c>
      <c r="D32" s="73" t="s">
        <v>3390</v>
      </c>
      <c r="E32" s="70"/>
      <c r="F32" s="5" t="s">
        <v>991</v>
      </c>
      <c r="G32" s="71" t="s">
        <v>3365</v>
      </c>
      <c r="H32" s="71" t="s">
        <v>3365</v>
      </c>
      <c r="I32" s="72" t="s">
        <v>83</v>
      </c>
      <c r="J32" s="72" t="s">
        <v>3366</v>
      </c>
      <c r="K32" s="81" t="s">
        <v>3367</v>
      </c>
      <c r="L32" s="66" t="s">
        <v>1</v>
      </c>
    </row>
    <row r="33" spans="1:12" ht="70.2">
      <c r="A33" s="65"/>
      <c r="B33" s="79" t="s">
        <v>1495</v>
      </c>
      <c r="C33" s="70" t="s">
        <v>1496</v>
      </c>
      <c r="D33" s="73" t="s">
        <v>3391</v>
      </c>
      <c r="E33" s="70"/>
      <c r="F33" s="5" t="s">
        <v>1497</v>
      </c>
      <c r="G33" s="71" t="s">
        <v>3365</v>
      </c>
      <c r="H33" s="71" t="s">
        <v>3365</v>
      </c>
      <c r="I33" s="72" t="s">
        <v>83</v>
      </c>
      <c r="J33" s="72" t="s">
        <v>3366</v>
      </c>
      <c r="K33" s="81" t="s">
        <v>3367</v>
      </c>
      <c r="L33" s="66" t="s">
        <v>1</v>
      </c>
    </row>
    <row r="34" spans="1:12" ht="70.2">
      <c r="A34" s="65"/>
      <c r="B34" s="79" t="s">
        <v>2498</v>
      </c>
      <c r="C34" s="70" t="s">
        <v>3392</v>
      </c>
      <c r="D34" s="73" t="s">
        <v>3393</v>
      </c>
      <c r="E34" s="70"/>
      <c r="F34" s="5" t="s">
        <v>2500</v>
      </c>
      <c r="G34" s="71" t="s">
        <v>3365</v>
      </c>
      <c r="H34" s="71" t="s">
        <v>3365</v>
      </c>
      <c r="I34" s="72" t="s">
        <v>83</v>
      </c>
      <c r="J34" s="72" t="s">
        <v>3366</v>
      </c>
      <c r="K34" s="81" t="s">
        <v>3367</v>
      </c>
      <c r="L34" s="66" t="s">
        <v>1</v>
      </c>
    </row>
    <row r="35" spans="1:12" ht="70.2">
      <c r="A35" s="65"/>
      <c r="B35" s="79" t="s">
        <v>1214</v>
      </c>
      <c r="C35" s="70" t="s">
        <v>3023</v>
      </c>
      <c r="D35" s="73" t="s">
        <v>3394</v>
      </c>
      <c r="E35" s="70"/>
      <c r="F35" s="5">
        <v>1109490015</v>
      </c>
      <c r="G35" s="71" t="s">
        <v>3365</v>
      </c>
      <c r="H35" s="71" t="s">
        <v>3365</v>
      </c>
      <c r="I35" s="72" t="s">
        <v>83</v>
      </c>
      <c r="J35" s="72" t="s">
        <v>3366</v>
      </c>
      <c r="K35" s="81" t="s">
        <v>3367</v>
      </c>
      <c r="L35" s="66" t="s">
        <v>1</v>
      </c>
    </row>
    <row r="36" spans="1:12" ht="70.2">
      <c r="A36" s="65"/>
      <c r="B36" s="79" t="s">
        <v>2297</v>
      </c>
      <c r="C36" s="70" t="s">
        <v>2408</v>
      </c>
      <c r="D36" s="73" t="s">
        <v>2409</v>
      </c>
      <c r="E36" s="70"/>
      <c r="F36" s="5" t="s">
        <v>2409</v>
      </c>
      <c r="G36" s="71" t="s">
        <v>3365</v>
      </c>
      <c r="H36" s="71" t="s">
        <v>3365</v>
      </c>
      <c r="I36" s="72" t="s">
        <v>83</v>
      </c>
      <c r="J36" s="72" t="s">
        <v>3366</v>
      </c>
      <c r="K36" s="81" t="s">
        <v>3367</v>
      </c>
      <c r="L36" s="66" t="s">
        <v>1</v>
      </c>
    </row>
    <row r="37" spans="1:12" ht="70.2">
      <c r="A37" s="65"/>
      <c r="B37" s="79" t="s">
        <v>2498</v>
      </c>
      <c r="C37" s="70" t="s">
        <v>3395</v>
      </c>
      <c r="D37" s="73" t="s">
        <v>2337</v>
      </c>
      <c r="E37" s="70"/>
      <c r="F37" s="5" t="s">
        <v>2336</v>
      </c>
      <c r="G37" s="71" t="s">
        <v>3365</v>
      </c>
      <c r="H37" s="71" t="s">
        <v>3365</v>
      </c>
      <c r="I37" s="72" t="s">
        <v>83</v>
      </c>
      <c r="J37" s="72" t="s">
        <v>3366</v>
      </c>
      <c r="K37" s="81" t="s">
        <v>3367</v>
      </c>
      <c r="L37" s="66" t="s">
        <v>1</v>
      </c>
    </row>
    <row r="38" spans="1:12" ht="70.2">
      <c r="A38" s="65"/>
      <c r="B38" s="79" t="s">
        <v>2002</v>
      </c>
      <c r="C38" s="70" t="s">
        <v>2655</v>
      </c>
      <c r="D38" s="73" t="s">
        <v>3396</v>
      </c>
      <c r="E38" s="70"/>
      <c r="F38" s="5" t="s">
        <v>2656</v>
      </c>
      <c r="G38" s="71" t="s">
        <v>3365</v>
      </c>
      <c r="H38" s="71" t="s">
        <v>3365</v>
      </c>
      <c r="I38" s="72" t="s">
        <v>83</v>
      </c>
      <c r="J38" s="72" t="s">
        <v>3366</v>
      </c>
      <c r="K38" s="81" t="s">
        <v>3367</v>
      </c>
      <c r="L38" s="66" t="s">
        <v>1</v>
      </c>
    </row>
    <row r="39" spans="1:12" ht="70.2">
      <c r="A39" s="65"/>
      <c r="B39" s="79" t="s">
        <v>2297</v>
      </c>
      <c r="C39" s="70" t="s">
        <v>2591</v>
      </c>
      <c r="D39" s="73" t="s">
        <v>3397</v>
      </c>
      <c r="E39" s="70"/>
      <c r="F39" s="5" t="s">
        <v>2592</v>
      </c>
      <c r="G39" s="71" t="s">
        <v>3365</v>
      </c>
      <c r="H39" s="71" t="s">
        <v>3365</v>
      </c>
      <c r="I39" s="72" t="s">
        <v>83</v>
      </c>
      <c r="J39" s="72" t="s">
        <v>3366</v>
      </c>
      <c r="K39" s="81" t="s">
        <v>3367</v>
      </c>
      <c r="L39" s="66" t="s">
        <v>1</v>
      </c>
    </row>
    <row r="40" spans="1:12" ht="70.2">
      <c r="A40" s="65"/>
      <c r="B40" s="83" t="s">
        <v>3376</v>
      </c>
      <c r="C40" s="84" t="s">
        <v>2192</v>
      </c>
      <c r="D40" s="85" t="s">
        <v>2193</v>
      </c>
      <c r="E40" s="84"/>
      <c r="F40" s="86" t="s">
        <v>2193</v>
      </c>
      <c r="G40" s="87" t="s">
        <v>3365</v>
      </c>
      <c r="H40" s="87" t="s">
        <v>3365</v>
      </c>
      <c r="I40" s="88" t="s">
        <v>83</v>
      </c>
      <c r="J40" s="88" t="s">
        <v>3366</v>
      </c>
      <c r="K40" s="89" t="s">
        <v>3367</v>
      </c>
      <c r="L40" s="66" t="s">
        <v>1</v>
      </c>
    </row>
  </sheetData>
  <sheetProtection algorithmName="SHA-512" hashValue="/fa1E7zN12VDdNjKtsRbsQfbEuQ73xzmrtHLR+rSbty3dM6Vnrl0kaO7J6pH/jTygI7Hn8AdZ+MnFHxPga/cCg==" saltValue="C57n2Y0vq74GI1pv1SIT6g==" spinCount="100000" sheet="1" objects="1" scenarios="1" autoFilter="0"/>
  <dataValidations count="1">
    <dataValidation allowBlank="1" showInputMessage="1" showErrorMessage="1" sqref="G2:I40" xr:uid="{084EBB66-DF2D-415C-83E8-641A6BE2CED4}"/>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1CDE781-276F-4942-8C43-FFAB3BFAE50D}">
          <x14:formula1>
            <xm:f>Hoja2!$A$5:$A$8</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60BB6EB76227C40948F765BAAF2E2AE" ma:contentTypeVersion="7" ma:contentTypeDescription="Crear nuevo documento." ma:contentTypeScope="" ma:versionID="5bbce2e2a7e42105f18bbc4809a3e3bb">
  <xsd:schema xmlns:xsd="http://www.w3.org/2001/XMLSchema" xmlns:xs="http://www.w3.org/2001/XMLSchema" xmlns:p="http://schemas.microsoft.com/office/2006/metadata/properties" xmlns:ns2="fbed7620-44a7-4697-beca-7dde984220b4" targetNamespace="http://schemas.microsoft.com/office/2006/metadata/properties" ma:root="true" ma:fieldsID="3e27f6988a91303b239f21191d7e5fdd" ns2:_="">
    <xsd:import namespace="fbed7620-44a7-4697-beca-7dde98422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d7620-44a7-4697-beca-7dde98422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51C40-E744-43C8-907A-4232EC1F8110}">
  <ds:schemaRefs>
    <ds:schemaRef ds:uri="http://schemas.microsoft.com/sharepoint/v3/contenttype/forms"/>
  </ds:schemaRefs>
</ds:datastoreItem>
</file>

<file path=customXml/itemProps2.xml><?xml version="1.0" encoding="utf-8"?>
<ds:datastoreItem xmlns:ds="http://schemas.openxmlformats.org/officeDocument/2006/customXml" ds:itemID="{3F3A4890-1575-4E46-AEEF-956D99792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d7620-44a7-4697-beca-7dde98422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98D38-9ABF-431F-81EF-BB2A7D0D17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Sheet2</vt:lpstr>
      <vt:lpstr>HABILITADOS Y RECHAZADOS LOTE 1</vt:lpstr>
      <vt:lpstr>Lote 1 BALANCE SUB</vt:lpstr>
      <vt:lpstr>OFERENTES RECHAZADOS</vt:lpstr>
      <vt:lpstr>Hoja2</vt:lpstr>
      <vt:lpstr>HABILITADOS Y RECHAZADOS LOTE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Heydi Y. Valencia T.</dc:creator>
  <cp:keywords/>
  <dc:description/>
  <cp:lastModifiedBy>Jenny Carolina Fonseca Fajardo</cp:lastModifiedBy>
  <cp:revision/>
  <dcterms:created xsi:type="dcterms:W3CDTF">2025-06-29T16:03:36Z</dcterms:created>
  <dcterms:modified xsi:type="dcterms:W3CDTF">2025-09-08T15:06:29Z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0x010100060BB6EB76227C40948F765BAAF2E2AE</vt:lpwstr>
  </property>
</Properties>
</file>