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5/7. EJECUCION/1. ENERO/"/>
    </mc:Choice>
  </mc:AlternateContent>
  <xr:revisionPtr revIDLastSave="145" documentId="8_{B2D6C909-C14E-4711-B950-29349DFEBE13}" xr6:coauthVersionLast="47" xr6:coauthVersionMax="47" xr10:uidLastSave="{8A6E520B-D101-4FC6-84E1-0AD9C45F2999}"/>
  <bookViews>
    <workbookView xWindow="28680" yWindow="-120" windowWidth="21840" windowHeight="13020" xr2:uid="{00000000-000D-0000-FFFF-FFFF00000000}"/>
  </bookViews>
  <sheets>
    <sheet name="CC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H35" i="1"/>
  <c r="I35" i="1"/>
  <c r="K35" i="1"/>
  <c r="M35" i="1"/>
  <c r="R33" i="1"/>
  <c r="P33" i="1"/>
  <c r="N33" i="1"/>
  <c r="L33" i="1"/>
  <c r="J33" i="1"/>
  <c r="Q16" i="1"/>
  <c r="O16" i="1"/>
  <c r="M16" i="1"/>
  <c r="K16" i="1"/>
  <c r="I16" i="1"/>
  <c r="H16" i="1"/>
  <c r="G16" i="1"/>
  <c r="F16" i="1"/>
  <c r="E16" i="1"/>
  <c r="Q22" i="1"/>
  <c r="O22" i="1"/>
  <c r="M22" i="1"/>
  <c r="K22" i="1"/>
  <c r="L22" i="1" s="1"/>
  <c r="I22" i="1"/>
  <c r="H22" i="1"/>
  <c r="G22" i="1"/>
  <c r="F22" i="1"/>
  <c r="E22" i="1"/>
  <c r="R20" i="1"/>
  <c r="P20" i="1"/>
  <c r="N20" i="1"/>
  <c r="F35" i="1"/>
  <c r="G35" i="1"/>
  <c r="Q11" i="1"/>
  <c r="O11" i="1"/>
  <c r="R34" i="1"/>
  <c r="R32" i="1"/>
  <c r="P34" i="1"/>
  <c r="P32" i="1"/>
  <c r="N34" i="1"/>
  <c r="N32" i="1"/>
  <c r="L34" i="1"/>
  <c r="L32" i="1"/>
  <c r="Q35" i="1"/>
  <c r="O35" i="1"/>
  <c r="J34" i="1"/>
  <c r="J32" i="1"/>
  <c r="J25" i="1"/>
  <c r="R25" i="1"/>
  <c r="P25" i="1"/>
  <c r="N25" i="1"/>
  <c r="L25" i="1"/>
  <c r="R21" i="1"/>
  <c r="P21" i="1"/>
  <c r="N21" i="1"/>
  <c r="R15" i="1"/>
  <c r="P15" i="1"/>
  <c r="N15" i="1"/>
  <c r="J15" i="1"/>
  <c r="R10" i="1"/>
  <c r="R9" i="1"/>
  <c r="R8" i="1"/>
  <c r="P10" i="1"/>
  <c r="P9" i="1"/>
  <c r="P8" i="1"/>
  <c r="N10" i="1"/>
  <c r="N9" i="1"/>
  <c r="N8" i="1"/>
  <c r="M11" i="1"/>
  <c r="J10" i="1"/>
  <c r="J9" i="1"/>
  <c r="J8" i="1"/>
  <c r="K10" i="1"/>
  <c r="L10" i="1" s="1"/>
  <c r="K9" i="1"/>
  <c r="L9" i="1" s="1"/>
  <c r="K8" i="1"/>
  <c r="L8" i="1" s="1"/>
  <c r="I11" i="1"/>
  <c r="H11" i="1"/>
  <c r="H27" i="1" s="1"/>
  <c r="G11" i="1"/>
  <c r="G27" i="1" s="1"/>
  <c r="G37" i="1" s="1"/>
  <c r="F11" i="1"/>
  <c r="F27" i="1" s="1"/>
  <c r="E11" i="1"/>
  <c r="F37" i="1" l="1"/>
  <c r="N22" i="1"/>
  <c r="H37" i="1"/>
  <c r="L35" i="1"/>
  <c r="P35" i="1"/>
  <c r="J22" i="1"/>
  <c r="I27" i="1"/>
  <c r="I37" i="1" s="1"/>
  <c r="O27" i="1"/>
  <c r="O37" i="1" s="1"/>
  <c r="Q27" i="1"/>
  <c r="Q37" i="1" s="1"/>
  <c r="M27" i="1"/>
  <c r="M37" i="1" s="1"/>
  <c r="L16" i="1"/>
  <c r="E27" i="1"/>
  <c r="E37" i="1" s="1"/>
  <c r="P16" i="1"/>
  <c r="R16" i="1"/>
  <c r="J16" i="1"/>
  <c r="N16" i="1"/>
  <c r="P22" i="1"/>
  <c r="R22" i="1"/>
  <c r="R35" i="1"/>
  <c r="K11" i="1"/>
  <c r="R11" i="1"/>
  <c r="L15" i="1"/>
  <c r="N11" i="1"/>
  <c r="P11" i="1"/>
  <c r="J11" i="1"/>
  <c r="N35" i="1"/>
  <c r="J35" i="1"/>
  <c r="N27" i="1" l="1"/>
  <c r="L11" i="1"/>
  <c r="K27" i="1"/>
  <c r="J27" i="1"/>
  <c r="P37" i="1"/>
  <c r="P27" i="1"/>
  <c r="N37" i="1"/>
  <c r="J37" i="1"/>
  <c r="R37" i="1"/>
  <c r="R27" i="1"/>
  <c r="K37" i="1" l="1"/>
  <c r="L37" i="1" s="1"/>
  <c r="L27" i="1"/>
</calcChain>
</file>

<file path=xl/sharedStrings.xml><?xml version="1.0" encoding="utf-8"?>
<sst xmlns="http://schemas.openxmlformats.org/spreadsheetml/2006/main" count="137" uniqueCount="53">
  <si>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</si>
  <si>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</si>
  <si>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</si>
  <si>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</si>
  <si>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</si>
  <si>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</si>
  <si>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</si>
  <si>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</si>
  <si>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</si>
  <si>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</si>
  <si>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</si>
  <si>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</si>
  <si>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</si>
  <si>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</si>
  <si>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</si>
  <si>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</si>
  <si>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</si>
  <si>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</si>
  <si>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</si>
  <si>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</si>
  <si>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</si>
  <si>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</si>
  <si>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</si>
  <si>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</si>
  <si>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</si>
  <si>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</si>
  <si>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</si>
  <si>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</si>
  <si>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</si>
  <si>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</si>
  <si>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</si>
  <si>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</si>
  <si>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</si>
  <si>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</si>
  <si>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</si>
  <si>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</si>
  <si>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</si>
  <si>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</si>
  <si>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</si>
  <si>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</si>
  <si>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 xml:space="preserve">Agencia Nacional de Contratacion Publica - Colombia Compra Eficiente -
</t>
  </si>
  <si>
    <t xml:space="preserve">Ejecución Presupuestal a </t>
  </si>
  <si>
    <t>Informacion suministrada por SIIF NACION</t>
  </si>
  <si>
    <t>Fecha de elaboracion:</t>
  </si>
  <si>
    <t>C-0304-1000-3</t>
  </si>
  <si>
    <t>GENERACIÓN EFECTIVIDAD Y TRANSPARENCIA EN LAS PLATAFORMAS DE COMPRA PÚBLICA NACIONAL</t>
  </si>
  <si>
    <t>Total Transferencias</t>
  </si>
  <si>
    <t>A-03-04-02-012</t>
  </si>
  <si>
    <t>C-0304-1000-4</t>
  </si>
  <si>
    <t>INCAPACIDADES Y LICENCIAS DE MATERNIDAD Y PATERNIDAD (NO DE PENSIONES)</t>
  </si>
  <si>
    <t>IMPUESTOS</t>
  </si>
  <si>
    <t>A-08-01</t>
  </si>
  <si>
    <t>GENERACIÓN DE PRINCIPALES INSUMOS PARA DEMOCRATIZAR LA COMPRA PÚBLICA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</si>
</sst>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240A]&quot;$&quot;\ #,##0.00;\(&quot;$&quot;\ #,##0.00\)"/>
    <numFmt numFmtId="165" formatCode="&quot;$&quot;\ #,##0.00"/>
    <numFmt numFmtId="166" formatCode="mmmm\ 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6" fillId="0" borderId="0" xfId="2" applyFont="1"/>
    <xf numFmtId="0" fontId="3" fillId="0" borderId="0" xfId="2" applyFont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2" fillId="0" borderId="5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6" fontId="2" fillId="0" borderId="0" xfId="2" applyNumberFormat="1" applyFont="1" applyAlignment="1">
      <alignment horizontal="left" vertical="center" wrapText="1" readingOrder="1"/>
    </xf>
    <xf numFmtId="166" fontId="2" fillId="0" borderId="8" xfId="2" applyNumberFormat="1" applyFont="1" applyBorder="1" applyAlignment="1">
      <alignment horizontal="left" vertical="center" wrapText="1" readingOrder="1"/>
    </xf>
    <xf numFmtId="0" fontId="2" fillId="0" borderId="9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0" xfId="2" applyFont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860052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42</xdr:row>
      <xdr:rowOff>100853</xdr:rowOff>
    </xdr:from>
    <xdr:to>
      <xdr:col>12</xdr:col>
      <xdr:colOff>263338</xdr:colOff>
      <xdr:row>49</xdr:row>
      <xdr:rowOff>44263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0"/>
  <sheetViews>
    <sheetView showGridLines="0" tabSelected="1" topLeftCell="A20" zoomScale="85" zoomScaleNormal="85" zoomScaleSheetLayoutView="85" workbookViewId="0">
      <selection activeCell="D32" sqref="D32:D34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1" style="1" bestFit="1" customWidth="1"/>
    <col min="6" max="7" width="19.85546875" style="1" bestFit="1" customWidth="1"/>
    <col min="8" max="8" width="21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9.42578125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20" width="16.7109375" style="1" bestFit="1" customWidth="1"/>
    <col min="21" max="16384" width="11.42578125" style="1"/>
  </cols>
  <sheetData>
    <row r="1" spans="1:20" ht="21.75" customHeight="1" x14ac:dyDescent="0.2">
      <c r="A1" s="51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/>
      <c r="Q1" s="49"/>
      <c r="R1" s="49"/>
      <c r="T1" s="45">
        <v>1</v>
      </c>
    </row>
    <row r="2" spans="1:20" x14ac:dyDescent="0.2">
      <c r="A2" s="54" t="s">
        <v>41</v>
      </c>
      <c r="B2" s="55"/>
      <c r="C2" s="55"/>
      <c r="D2" s="55"/>
      <c r="E2" s="55"/>
      <c r="F2" s="55"/>
      <c r="G2" s="55"/>
      <c r="H2" s="55"/>
      <c r="I2" s="56">
        <v>45658</v>
      </c>
      <c r="J2" s="56"/>
      <c r="K2" s="56"/>
      <c r="L2" s="56"/>
      <c r="M2" s="56"/>
      <c r="N2" s="56"/>
      <c r="O2" s="56"/>
      <c r="P2" s="57"/>
      <c r="Q2" s="49"/>
      <c r="R2" s="49"/>
    </row>
    <row r="3" spans="1:20" ht="36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0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1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35</v>
      </c>
      <c r="F7" s="4" t="s">
        <v>36</v>
      </c>
      <c r="G7" s="4" t="s">
        <v>37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20" x14ac:dyDescent="0.2">
      <c r="A8" s="7" t="s">
        <v>26</v>
      </c>
      <c r="B8" s="6" t="s">
        <v>17</v>
      </c>
      <c r="C8" s="6">
        <v>10</v>
      </c>
      <c r="D8" s="7" t="s">
        <v>29</v>
      </c>
      <c r="E8" s="8">
        <v>12091500000</v>
      </c>
      <c r="F8" s="8">
        <v>0</v>
      </c>
      <c r="G8" s="8">
        <v>0</v>
      </c>
      <c r="H8" s="8">
        <v>12091500000</v>
      </c>
      <c r="I8" s="8">
        <v>12091500000</v>
      </c>
      <c r="J8" s="9">
        <f>+I8/H8</f>
        <v>1</v>
      </c>
      <c r="K8" s="8">
        <f>+H8-I8</f>
        <v>0</v>
      </c>
      <c r="L8" s="9">
        <f>+K8/$H$8</f>
        <v>0</v>
      </c>
      <c r="M8" s="8">
        <v>951459238</v>
      </c>
      <c r="N8" s="9">
        <f>+M8/$H8</f>
        <v>7.8688271761154532E-2</v>
      </c>
      <c r="O8" s="8">
        <v>951459238</v>
      </c>
      <c r="P8" s="9">
        <f t="shared" ref="P8:P11" si="0">+O8/$H8</f>
        <v>7.8688271761154532E-2</v>
      </c>
      <c r="Q8" s="8">
        <v>951459238</v>
      </c>
      <c r="R8" s="9">
        <f t="shared" ref="R8:R11" si="1">+Q8/$H8</f>
        <v>7.8688271761154532E-2</v>
      </c>
    </row>
    <row r="9" spans="1:20" ht="24" x14ac:dyDescent="0.2">
      <c r="A9" s="7" t="s">
        <v>27</v>
      </c>
      <c r="B9" s="6" t="s">
        <v>17</v>
      </c>
      <c r="C9" s="6">
        <v>10</v>
      </c>
      <c r="D9" s="7" t="s">
        <v>30</v>
      </c>
      <c r="E9" s="8">
        <v>4412800000</v>
      </c>
      <c r="F9" s="8">
        <v>0</v>
      </c>
      <c r="G9" s="8">
        <v>0</v>
      </c>
      <c r="H9" s="8">
        <v>4412800000</v>
      </c>
      <c r="I9" s="8">
        <v>4412800000</v>
      </c>
      <c r="J9" s="9">
        <f>+I9/H9</f>
        <v>1</v>
      </c>
      <c r="K9" s="8">
        <f>+H9-I9</f>
        <v>0</v>
      </c>
      <c r="L9" s="9">
        <f>+K9/H9</f>
        <v>0</v>
      </c>
      <c r="M9" s="8">
        <v>803125300</v>
      </c>
      <c r="N9" s="9">
        <f t="shared" ref="N9:N11" si="2">+M9/$H9</f>
        <v>0.18199902556200145</v>
      </c>
      <c r="O9" s="8">
        <v>724273952</v>
      </c>
      <c r="P9" s="9">
        <f t="shared" si="0"/>
        <v>0.16413024655547498</v>
      </c>
      <c r="Q9" s="8">
        <v>724273952</v>
      </c>
      <c r="R9" s="9">
        <f t="shared" si="1"/>
        <v>0.16413024655547498</v>
      </c>
    </row>
    <row r="10" spans="1:20" ht="36" x14ac:dyDescent="0.2">
      <c r="A10" s="7" t="s">
        <v>28</v>
      </c>
      <c r="B10" s="6" t="s">
        <v>17</v>
      </c>
      <c r="C10" s="6">
        <v>10</v>
      </c>
      <c r="D10" s="7" t="s">
        <v>31</v>
      </c>
      <c r="E10" s="8">
        <v>1695400000</v>
      </c>
      <c r="F10" s="8">
        <v>0</v>
      </c>
      <c r="G10" s="8">
        <v>0</v>
      </c>
      <c r="H10" s="8">
        <v>1695400000</v>
      </c>
      <c r="I10" s="8">
        <v>1695400000</v>
      </c>
      <c r="J10" s="9">
        <f>+I10/H10</f>
        <v>1</v>
      </c>
      <c r="K10" s="8">
        <f>+H10-I10</f>
        <v>0</v>
      </c>
      <c r="L10" s="9">
        <f>+K10/H10</f>
        <v>0</v>
      </c>
      <c r="M10" s="8">
        <v>90133798</v>
      </c>
      <c r="N10" s="9">
        <f t="shared" si="2"/>
        <v>5.3163735991506429E-2</v>
      </c>
      <c r="O10" s="8">
        <v>90133798</v>
      </c>
      <c r="P10" s="9">
        <f t="shared" si="0"/>
        <v>5.3163735991506429E-2</v>
      </c>
      <c r="Q10" s="8">
        <v>90133798</v>
      </c>
      <c r="R10" s="9">
        <f t="shared" si="1"/>
        <v>5.3163735991506429E-2</v>
      </c>
    </row>
    <row r="11" spans="1:20" x14ac:dyDescent="0.2">
      <c r="A11" s="48" t="s">
        <v>18</v>
      </c>
      <c r="B11" s="48"/>
      <c r="C11" s="48"/>
      <c r="D11" s="48"/>
      <c r="E11" s="10">
        <f>+SUM(E8:E10)</f>
        <v>18199700000</v>
      </c>
      <c r="F11" s="10">
        <f t="shared" ref="F11:Q11" si="3">+SUM(F8:F10)</f>
        <v>0</v>
      </c>
      <c r="G11" s="10">
        <f t="shared" si="3"/>
        <v>0</v>
      </c>
      <c r="H11" s="10">
        <f t="shared" si="3"/>
        <v>18199700000</v>
      </c>
      <c r="I11" s="10">
        <f t="shared" si="3"/>
        <v>18199700000</v>
      </c>
      <c r="J11" s="11">
        <f>+I11/H11</f>
        <v>1</v>
      </c>
      <c r="K11" s="10">
        <f t="shared" si="3"/>
        <v>0</v>
      </c>
      <c r="L11" s="11">
        <f>+K11/H11</f>
        <v>0</v>
      </c>
      <c r="M11" s="10">
        <f t="shared" si="3"/>
        <v>1844718336</v>
      </c>
      <c r="N11" s="11">
        <f t="shared" si="2"/>
        <v>0.10135982109595214</v>
      </c>
      <c r="O11" s="10">
        <f t="shared" si="3"/>
        <v>1765866988</v>
      </c>
      <c r="P11" s="11">
        <f t="shared" si="0"/>
        <v>9.7027258031725794E-2</v>
      </c>
      <c r="Q11" s="10">
        <f t="shared" si="3"/>
        <v>1765866988</v>
      </c>
      <c r="R11" s="11">
        <f t="shared" si="1"/>
        <v>9.7027258031725794E-2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47" t="s">
        <v>19</v>
      </c>
      <c r="B13" s="47"/>
      <c r="C13" s="47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35</v>
      </c>
      <c r="F14" s="4" t="s">
        <v>36</v>
      </c>
      <c r="G14" s="4" t="s">
        <v>37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20" ht="24" x14ac:dyDescent="0.2">
      <c r="A15" s="5" t="s">
        <v>38</v>
      </c>
      <c r="B15" s="6" t="s">
        <v>17</v>
      </c>
      <c r="C15" s="6">
        <v>10</v>
      </c>
      <c r="D15" s="7" t="s">
        <v>39</v>
      </c>
      <c r="E15" s="8">
        <v>7351760269</v>
      </c>
      <c r="F15" s="8">
        <v>0</v>
      </c>
      <c r="G15" s="8">
        <v>0</v>
      </c>
      <c r="H15" s="8">
        <v>7351760269</v>
      </c>
      <c r="I15" s="8">
        <v>6897557590.21</v>
      </c>
      <c r="J15" s="9">
        <f>+I15/$H15</f>
        <v>0.9382185133667611</v>
      </c>
      <c r="K15" s="8">
        <v>454202678.79000002</v>
      </c>
      <c r="L15" s="9">
        <f t="shared" ref="L15:L16" si="4">+K15/$H15</f>
        <v>6.1781486633238861E-2</v>
      </c>
      <c r="M15" s="8">
        <v>5649544074.21</v>
      </c>
      <c r="N15" s="9">
        <f t="shared" ref="N15:N16" si="5">+M15/$H15</f>
        <v>0.76846141162033044</v>
      </c>
      <c r="O15" s="8">
        <v>179402367</v>
      </c>
      <c r="P15" s="9">
        <f t="shared" ref="P15:P16" si="6">+O15/$H15</f>
        <v>2.4402641059513581E-2</v>
      </c>
      <c r="Q15" s="8">
        <v>179402367</v>
      </c>
      <c r="R15" s="9">
        <f t="shared" ref="R15:R16" si="7">+Q15/$H15</f>
        <v>2.4402641059513581E-2</v>
      </c>
      <c r="T15" s="40"/>
    </row>
    <row r="16" spans="1:20" x14ac:dyDescent="0.2">
      <c r="A16" s="48" t="s">
        <v>20</v>
      </c>
      <c r="B16" s="48"/>
      <c r="C16" s="48"/>
      <c r="D16" s="48"/>
      <c r="E16" s="10">
        <f>+E15</f>
        <v>7351760269</v>
      </c>
      <c r="F16" s="10">
        <f t="shared" ref="F16:I16" si="8">+F15</f>
        <v>0</v>
      </c>
      <c r="G16" s="10">
        <f t="shared" si="8"/>
        <v>0</v>
      </c>
      <c r="H16" s="10">
        <f t="shared" si="8"/>
        <v>7351760269</v>
      </c>
      <c r="I16" s="10">
        <f t="shared" si="8"/>
        <v>6897557590.21</v>
      </c>
      <c r="J16" s="11">
        <f>+I16/H16</f>
        <v>0.9382185133667611</v>
      </c>
      <c r="K16" s="10">
        <f>+K15</f>
        <v>454202678.79000002</v>
      </c>
      <c r="L16" s="11">
        <f t="shared" si="4"/>
        <v>6.1781486633238861E-2</v>
      </c>
      <c r="M16" s="10">
        <f>+M15</f>
        <v>5649544074.21</v>
      </c>
      <c r="N16" s="11">
        <f t="shared" si="5"/>
        <v>0.76846141162033044</v>
      </c>
      <c r="O16" s="10">
        <f>+O15</f>
        <v>179402367</v>
      </c>
      <c r="P16" s="11">
        <f t="shared" si="6"/>
        <v>2.4402641059513581E-2</v>
      </c>
      <c r="Q16" s="10">
        <f>+Q15</f>
        <v>179402367</v>
      </c>
      <c r="R16" s="11">
        <f t="shared" si="7"/>
        <v>2.4402641059513581E-2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47" t="s">
        <v>21</v>
      </c>
      <c r="B18" s="47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35</v>
      </c>
      <c r="F19" s="4" t="s">
        <v>36</v>
      </c>
      <c r="G19" s="4" t="s">
        <v>37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48" x14ac:dyDescent="0.2">
      <c r="A20" s="5" t="s">
        <v>47</v>
      </c>
      <c r="B20" s="6" t="s">
        <v>17</v>
      </c>
      <c r="C20" s="6">
        <v>10</v>
      </c>
      <c r="D20" s="7" t="s">
        <v>49</v>
      </c>
      <c r="E20" s="8">
        <v>63121964</v>
      </c>
      <c r="F20" s="8">
        <v>0</v>
      </c>
      <c r="G20" s="8">
        <v>0</v>
      </c>
      <c r="H20" s="8">
        <v>63121964</v>
      </c>
      <c r="I20" s="8">
        <v>63121964</v>
      </c>
      <c r="J20" s="9">
        <v>1</v>
      </c>
      <c r="K20" s="8">
        <v>0</v>
      </c>
      <c r="L20" s="9">
        <v>0</v>
      </c>
      <c r="M20" s="8">
        <v>8919970</v>
      </c>
      <c r="N20" s="9">
        <f>+M20/H20</f>
        <v>0.14131325191339103</v>
      </c>
      <c r="O20" s="8">
        <v>8919970</v>
      </c>
      <c r="P20" s="9">
        <f>+O20/H20</f>
        <v>0.14131325191339103</v>
      </c>
      <c r="Q20" s="8">
        <v>8919970</v>
      </c>
      <c r="R20" s="9">
        <f>+Q20/H20</f>
        <v>0.14131325191339103</v>
      </c>
    </row>
    <row r="21" spans="1:18" x14ac:dyDescent="0.2">
      <c r="A21" s="5" t="s">
        <v>51</v>
      </c>
      <c r="B21" s="6" t="s">
        <v>17</v>
      </c>
      <c r="C21" s="6">
        <v>10</v>
      </c>
      <c r="D21" s="7" t="s">
        <v>50</v>
      </c>
      <c r="E21" s="8">
        <v>4103178</v>
      </c>
      <c r="F21" s="8">
        <v>0</v>
      </c>
      <c r="G21" s="8">
        <v>0</v>
      </c>
      <c r="H21" s="8">
        <v>4103178</v>
      </c>
      <c r="I21" s="8">
        <v>0</v>
      </c>
      <c r="J21" s="9">
        <v>1</v>
      </c>
      <c r="K21" s="8">
        <v>4103178</v>
      </c>
      <c r="L21" s="9">
        <v>0</v>
      </c>
      <c r="M21" s="8">
        <v>0</v>
      </c>
      <c r="N21" s="9">
        <f>+M21/H21</f>
        <v>0</v>
      </c>
      <c r="O21" s="8">
        <v>0</v>
      </c>
      <c r="P21" s="9">
        <f>+O21/H21</f>
        <v>0</v>
      </c>
      <c r="Q21" s="8">
        <v>0</v>
      </c>
      <c r="R21" s="9">
        <f>+Q21/H21</f>
        <v>0</v>
      </c>
    </row>
    <row r="22" spans="1:18" x14ac:dyDescent="0.2">
      <c r="A22" s="48" t="s">
        <v>46</v>
      </c>
      <c r="B22" s="48"/>
      <c r="C22" s="48"/>
      <c r="D22" s="48"/>
      <c r="E22" s="10">
        <f>+E20+E21</f>
        <v>67225142</v>
      </c>
      <c r="F22" s="10">
        <f t="shared" ref="F22:I22" si="9">+F20+F21</f>
        <v>0</v>
      </c>
      <c r="G22" s="10">
        <f t="shared" si="9"/>
        <v>0</v>
      </c>
      <c r="H22" s="10">
        <f t="shared" si="9"/>
        <v>67225142</v>
      </c>
      <c r="I22" s="10">
        <f t="shared" si="9"/>
        <v>63121964</v>
      </c>
      <c r="J22" s="11">
        <f>+I22/H22</f>
        <v>0.93896363952641404</v>
      </c>
      <c r="K22" s="10">
        <f>+K20+K21</f>
        <v>4103178</v>
      </c>
      <c r="L22" s="11">
        <f t="shared" ref="L22" si="10">+K22/$H22</f>
        <v>6.1036360473585911E-2</v>
      </c>
      <c r="M22" s="10">
        <f>+M20+M21</f>
        <v>8919970</v>
      </c>
      <c r="N22" s="11">
        <f t="shared" ref="N22" si="11">+M22/$H22</f>
        <v>0.13268800532991065</v>
      </c>
      <c r="O22" s="10">
        <f>+O20+O21</f>
        <v>8919970</v>
      </c>
      <c r="P22" s="11">
        <f t="shared" ref="P22" si="12">+O22/$H22</f>
        <v>0.13268800532991065</v>
      </c>
      <c r="Q22" s="10">
        <f>+Q20+Q21</f>
        <v>8919970</v>
      </c>
      <c r="R22" s="11">
        <f t="shared" ref="R22" si="13">+Q22/$H22</f>
        <v>0.13268800532991065</v>
      </c>
    </row>
    <row r="23" spans="1:18" x14ac:dyDescent="0.2">
      <c r="A23" s="34"/>
      <c r="B23" s="35"/>
      <c r="C23" s="35"/>
      <c r="D23" s="36"/>
      <c r="E23" s="36"/>
      <c r="F23" s="36"/>
      <c r="G23" s="36"/>
      <c r="H23" s="37"/>
      <c r="I23" s="37"/>
      <c r="J23" s="38"/>
      <c r="K23" s="37"/>
      <c r="L23" s="38"/>
      <c r="M23" s="37"/>
      <c r="N23" s="38"/>
      <c r="O23" s="37"/>
      <c r="P23" s="38"/>
      <c r="Q23" s="37"/>
      <c r="R23" s="39"/>
    </row>
    <row r="24" spans="1:18" x14ac:dyDescent="0.2">
      <c r="A24" s="4" t="s">
        <v>2</v>
      </c>
      <c r="B24" s="4" t="s">
        <v>3</v>
      </c>
      <c r="C24" s="4" t="s">
        <v>4</v>
      </c>
      <c r="D24" s="4" t="s">
        <v>5</v>
      </c>
      <c r="E24" s="4" t="s">
        <v>35</v>
      </c>
      <c r="F24" s="4" t="s">
        <v>36</v>
      </c>
      <c r="G24" s="4" t="s">
        <v>37</v>
      </c>
      <c r="H24" s="4" t="s">
        <v>6</v>
      </c>
      <c r="I24" s="4" t="s">
        <v>7</v>
      </c>
      <c r="J24" s="4" t="s">
        <v>8</v>
      </c>
      <c r="K24" s="4" t="s">
        <v>9</v>
      </c>
      <c r="L24" s="4" t="s">
        <v>10</v>
      </c>
      <c r="M24" s="4" t="s">
        <v>11</v>
      </c>
      <c r="N24" s="4" t="s">
        <v>12</v>
      </c>
      <c r="O24" s="4" t="s">
        <v>13</v>
      </c>
      <c r="P24" s="4" t="s">
        <v>14</v>
      </c>
      <c r="Q24" s="4" t="s">
        <v>15</v>
      </c>
      <c r="R24" s="4" t="s">
        <v>16</v>
      </c>
    </row>
    <row r="25" spans="1:18" ht="24" x14ac:dyDescent="0.2">
      <c r="A25" s="5" t="s">
        <v>32</v>
      </c>
      <c r="B25" s="6" t="s">
        <v>17</v>
      </c>
      <c r="C25" s="6" t="s">
        <v>33</v>
      </c>
      <c r="D25" s="7" t="s">
        <v>34</v>
      </c>
      <c r="E25" s="8">
        <v>190138000</v>
      </c>
      <c r="F25" s="8">
        <v>0</v>
      </c>
      <c r="G25" s="8">
        <v>0</v>
      </c>
      <c r="H25" s="8">
        <v>190138000</v>
      </c>
      <c r="I25" s="8">
        <v>0</v>
      </c>
      <c r="J25" s="9">
        <f>+I25/H25</f>
        <v>0</v>
      </c>
      <c r="K25" s="8">
        <v>190138000</v>
      </c>
      <c r="L25" s="9">
        <f>+K25/H25</f>
        <v>1</v>
      </c>
      <c r="M25" s="8">
        <v>0</v>
      </c>
      <c r="N25" s="9">
        <f>+M25/H25</f>
        <v>0</v>
      </c>
      <c r="O25" s="8">
        <v>0</v>
      </c>
      <c r="P25" s="9">
        <f>+O25/H25</f>
        <v>0</v>
      </c>
      <c r="Q25" s="8">
        <v>0</v>
      </c>
      <c r="R25" s="9">
        <f>+Q25/H25</f>
        <v>0</v>
      </c>
    </row>
    <row r="26" spans="1:18" x14ac:dyDescent="0.2">
      <c r="A26" s="34"/>
      <c r="B26" s="35"/>
      <c r="C26" s="35"/>
      <c r="D26" s="36"/>
      <c r="E26" s="36"/>
      <c r="F26" s="36"/>
      <c r="G26" s="36"/>
      <c r="H26" s="37"/>
      <c r="I26" s="37"/>
      <c r="J26" s="38"/>
      <c r="K26" s="37"/>
      <c r="L26" s="38"/>
      <c r="M26" s="37"/>
      <c r="N26" s="38"/>
      <c r="O26" s="37"/>
      <c r="P26" s="38"/>
      <c r="Q26" s="37"/>
      <c r="R26" s="39"/>
    </row>
    <row r="27" spans="1:18" x14ac:dyDescent="0.2">
      <c r="A27" s="48" t="s">
        <v>22</v>
      </c>
      <c r="B27" s="48"/>
      <c r="C27" s="48"/>
      <c r="D27" s="48"/>
      <c r="E27" s="10">
        <f>+E11+E16+E22+E25</f>
        <v>25808823411</v>
      </c>
      <c r="F27" s="10">
        <f t="shared" ref="F27:I27" si="14">+F11+F16+F22+F25</f>
        <v>0</v>
      </c>
      <c r="G27" s="10">
        <f t="shared" si="14"/>
        <v>0</v>
      </c>
      <c r="H27" s="10">
        <f t="shared" si="14"/>
        <v>25808823411</v>
      </c>
      <c r="I27" s="10">
        <f t="shared" si="14"/>
        <v>25160379554.209999</v>
      </c>
      <c r="J27" s="11">
        <f>+I27/H27</f>
        <v>0.97487510970710789</v>
      </c>
      <c r="K27" s="10">
        <f>+K11+K16+K22+K25</f>
        <v>648443856.78999996</v>
      </c>
      <c r="L27" s="11">
        <f>+K27/H27</f>
        <v>2.5124890292892089E-2</v>
      </c>
      <c r="M27" s="10">
        <f>+M11+M16+M22+M25</f>
        <v>7503182380.21</v>
      </c>
      <c r="N27" s="11">
        <f>+M27/H27</f>
        <v>0.29072159783200585</v>
      </c>
      <c r="O27" s="10">
        <f>+O11+O16+O22+O25</f>
        <v>1954189325</v>
      </c>
      <c r="P27" s="11">
        <f>+O27/H27</f>
        <v>7.5717877327453192E-2</v>
      </c>
      <c r="Q27" s="10">
        <f>+Q11+Q16+Q22+Q25</f>
        <v>1954189325</v>
      </c>
      <c r="R27" s="11">
        <f>+Q27/H27</f>
        <v>7.5717877327453192E-2</v>
      </c>
    </row>
    <row r="28" spans="1:18" ht="6.75" customHeight="1" x14ac:dyDescent="0.2">
      <c r="A28" s="30"/>
      <c r="B28" s="30"/>
      <c r="C28" s="30"/>
      <c r="D28" s="30"/>
      <c r="E28" s="30"/>
      <c r="F28" s="30"/>
      <c r="G28" s="30"/>
      <c r="H28" s="15"/>
      <c r="I28" s="15"/>
      <c r="J28" s="16"/>
      <c r="K28" s="15"/>
      <c r="L28" s="16"/>
      <c r="M28" s="15"/>
      <c r="N28" s="16"/>
      <c r="O28" s="15"/>
      <c r="P28" s="16"/>
      <c r="Q28" s="15"/>
      <c r="R28" s="17"/>
    </row>
    <row r="29" spans="1:18" ht="6.75" customHeight="1" x14ac:dyDescent="0.2">
      <c r="A29" s="41"/>
      <c r="B29" s="41"/>
      <c r="C29" s="41"/>
      <c r="D29" s="41"/>
      <c r="E29" s="41"/>
      <c r="F29" s="41"/>
      <c r="G29" s="41"/>
      <c r="H29" s="37"/>
      <c r="I29" s="37"/>
      <c r="J29" s="38"/>
      <c r="K29" s="37"/>
      <c r="L29" s="38"/>
      <c r="M29" s="37"/>
      <c r="N29" s="38"/>
      <c r="O29" s="37"/>
      <c r="P29" s="38"/>
      <c r="Q29" s="37"/>
      <c r="R29" s="42"/>
    </row>
    <row r="30" spans="1:18" ht="12" customHeight="1" x14ac:dyDescent="0.2">
      <c r="A30" s="31" t="s">
        <v>23</v>
      </c>
      <c r="B30" s="32"/>
      <c r="C30" s="32"/>
      <c r="D30" s="32"/>
      <c r="E30" s="32"/>
      <c r="F30" s="32"/>
      <c r="G30" s="32"/>
      <c r="H30" s="19"/>
      <c r="I30" s="19"/>
      <c r="J30" s="20"/>
      <c r="K30" s="19"/>
      <c r="L30" s="20"/>
      <c r="M30" s="19"/>
      <c r="N30" s="20"/>
      <c r="O30" s="19"/>
      <c r="P30" s="20"/>
      <c r="Q30" s="19"/>
      <c r="R30" s="21"/>
    </row>
    <row r="31" spans="1:18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35</v>
      </c>
      <c r="F31" s="4" t="s">
        <v>36</v>
      </c>
      <c r="G31" s="4" t="s">
        <v>37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12</v>
      </c>
      <c r="O31" s="4" t="s">
        <v>13</v>
      </c>
      <c r="P31" s="4" t="s">
        <v>14</v>
      </c>
      <c r="Q31" s="4" t="s">
        <v>15</v>
      </c>
      <c r="R31" s="4" t="s">
        <v>16</v>
      </c>
    </row>
    <row r="32" spans="1:18" ht="54" customHeight="1" x14ac:dyDescent="0.2">
      <c r="A32" s="5" t="s">
        <v>44</v>
      </c>
      <c r="B32" s="6" t="s">
        <v>17</v>
      </c>
      <c r="C32" s="6">
        <v>10</v>
      </c>
      <c r="D32" s="7" t="s">
        <v>45</v>
      </c>
      <c r="E32" s="8">
        <v>24687651679</v>
      </c>
      <c r="F32" s="8">
        <v>0</v>
      </c>
      <c r="G32" s="8">
        <v>0</v>
      </c>
      <c r="H32" s="8">
        <v>24687651679</v>
      </c>
      <c r="I32" s="8">
        <v>24687374378</v>
      </c>
      <c r="J32" s="9">
        <f>+I32/H32</f>
        <v>0.99998876762344169</v>
      </c>
      <c r="K32" s="8">
        <v>277301</v>
      </c>
      <c r="L32" s="9">
        <f>+K32/H32</f>
        <v>1.1232376558353662E-5</v>
      </c>
      <c r="M32" s="8">
        <v>16594302529</v>
      </c>
      <c r="N32" s="9">
        <f>+M32/H32</f>
        <v>0.6721701498695225</v>
      </c>
      <c r="O32" s="8">
        <v>0</v>
      </c>
      <c r="P32" s="9">
        <f>+O32/H32</f>
        <v>0</v>
      </c>
      <c r="Q32" s="8">
        <v>0</v>
      </c>
      <c r="R32" s="9">
        <f>+Q32/H32</f>
        <v>0</v>
      </c>
    </row>
    <row r="33" spans="1:18" ht="54" customHeight="1" x14ac:dyDescent="0.2">
      <c r="A33" s="5" t="s">
        <v>44</v>
      </c>
      <c r="B33" s="6" t="s">
        <v>17</v>
      </c>
      <c r="C33" s="6">
        <v>11</v>
      </c>
      <c r="D33" s="7" t="s">
        <v>45</v>
      </c>
      <c r="E33" s="8">
        <v>50000000000</v>
      </c>
      <c r="F33" s="8">
        <v>0</v>
      </c>
      <c r="G33" s="8">
        <v>0</v>
      </c>
      <c r="H33" s="8">
        <v>50000000000</v>
      </c>
      <c r="I33" s="8">
        <v>47001583087</v>
      </c>
      <c r="J33" s="9">
        <f>+I33/H33</f>
        <v>0.94003166173999997</v>
      </c>
      <c r="K33" s="8">
        <v>2998416913</v>
      </c>
      <c r="L33" s="9">
        <f>+K33/H33</f>
        <v>5.9968338259999997E-2</v>
      </c>
      <c r="M33" s="8">
        <v>9029448900</v>
      </c>
      <c r="N33" s="9">
        <f>+M33/H33</f>
        <v>0.18058897800000001</v>
      </c>
      <c r="O33" s="8">
        <v>0</v>
      </c>
      <c r="P33" s="9">
        <f>+O33/H33</f>
        <v>0</v>
      </c>
      <c r="Q33" s="8">
        <v>0</v>
      </c>
      <c r="R33" s="9">
        <f>+Q33/H33</f>
        <v>0</v>
      </c>
    </row>
    <row r="34" spans="1:18" ht="54" customHeight="1" x14ac:dyDescent="0.2">
      <c r="A34" s="5" t="s">
        <v>48</v>
      </c>
      <c r="B34" s="6" t="s">
        <v>17</v>
      </c>
      <c r="C34" s="6" t="s">
        <v>33</v>
      </c>
      <c r="D34" s="7" t="s">
        <v>52</v>
      </c>
      <c r="E34" s="8">
        <v>19995348321</v>
      </c>
      <c r="F34" s="8">
        <v>0</v>
      </c>
      <c r="G34" s="8">
        <v>0</v>
      </c>
      <c r="H34" s="8">
        <v>19995348321</v>
      </c>
      <c r="I34" s="8">
        <v>18525621989.669998</v>
      </c>
      <c r="J34" s="9">
        <f t="shared" ref="J34:J37" si="15">+I34/H34</f>
        <v>0.92649658771953325</v>
      </c>
      <c r="K34" s="8">
        <v>1469726331.3299999</v>
      </c>
      <c r="L34" s="9">
        <f t="shared" ref="L34:L37" si="16">+K34/H34</f>
        <v>7.3503412280466668E-2</v>
      </c>
      <c r="M34" s="8">
        <v>10929610643</v>
      </c>
      <c r="N34" s="9">
        <f t="shared" ref="N34:N37" si="17">+M34/H34</f>
        <v>0.54660766431966779</v>
      </c>
      <c r="O34" s="8">
        <v>0</v>
      </c>
      <c r="P34" s="9">
        <f t="shared" ref="P34:P37" si="18">+O34/H34</f>
        <v>0</v>
      </c>
      <c r="Q34" s="8">
        <v>0</v>
      </c>
      <c r="R34" s="9">
        <f t="shared" ref="R34:R37" si="19">+Q34/H34</f>
        <v>0</v>
      </c>
    </row>
    <row r="35" spans="1:18" x14ac:dyDescent="0.2">
      <c r="A35" s="48" t="s">
        <v>24</v>
      </c>
      <c r="B35" s="48"/>
      <c r="C35" s="48"/>
      <c r="D35" s="48"/>
      <c r="E35" s="10">
        <f>SUM(E32:E34)</f>
        <v>94683000000</v>
      </c>
      <c r="F35" s="10">
        <f>+F32+F34</f>
        <v>0</v>
      </c>
      <c r="G35" s="10">
        <f>+G32+G34</f>
        <v>0</v>
      </c>
      <c r="H35" s="10">
        <f>SUM(H32:H34)</f>
        <v>94683000000</v>
      </c>
      <c r="I35" s="10">
        <f>SUM(I32:I34)</f>
        <v>90214579454.669998</v>
      </c>
      <c r="J35" s="11">
        <f t="shared" si="15"/>
        <v>0.95280651705871167</v>
      </c>
      <c r="K35" s="10">
        <f>SUM(K32:K34)</f>
        <v>4468420545.3299999</v>
      </c>
      <c r="L35" s="11">
        <f t="shared" si="16"/>
        <v>4.7193482941288299E-2</v>
      </c>
      <c r="M35" s="10">
        <f>SUM(M32:M34)</f>
        <v>36553362072</v>
      </c>
      <c r="N35" s="11">
        <f t="shared" si="17"/>
        <v>0.38606045511865911</v>
      </c>
      <c r="O35" s="10">
        <f>+O32+O34</f>
        <v>0</v>
      </c>
      <c r="P35" s="11">
        <f t="shared" si="18"/>
        <v>0</v>
      </c>
      <c r="Q35" s="10">
        <f>+Q32+Q34</f>
        <v>0</v>
      </c>
      <c r="R35" s="11">
        <f t="shared" si="19"/>
        <v>0</v>
      </c>
    </row>
    <row r="36" spans="1:18" ht="7.5" customHeight="1" x14ac:dyDescent="0.2">
      <c r="A36" s="24"/>
      <c r="B36" s="24"/>
      <c r="C36" s="25"/>
      <c r="D36" s="26"/>
      <c r="E36" s="26"/>
      <c r="F36" s="26"/>
      <c r="G36" s="26"/>
      <c r="H36" s="27"/>
      <c r="I36" s="27"/>
      <c r="J36" s="28"/>
      <c r="K36" s="27"/>
      <c r="L36" s="28"/>
      <c r="M36" s="27"/>
      <c r="N36" s="28"/>
      <c r="O36" s="27"/>
      <c r="P36" s="28"/>
      <c r="Q36" s="27"/>
      <c r="R36" s="29"/>
    </row>
    <row r="37" spans="1:18" x14ac:dyDescent="0.2">
      <c r="A37" s="48" t="s">
        <v>25</v>
      </c>
      <c r="B37" s="48"/>
      <c r="C37" s="48"/>
      <c r="D37" s="48"/>
      <c r="E37" s="43">
        <f>+E27+E35</f>
        <v>120491823411</v>
      </c>
      <c r="F37" s="43">
        <f>+F27+F35</f>
        <v>0</v>
      </c>
      <c r="G37" s="43">
        <f>+G27+G35</f>
        <v>0</v>
      </c>
      <c r="H37" s="43">
        <f>+H27+H35</f>
        <v>120491823411</v>
      </c>
      <c r="I37" s="43">
        <f>+I27+I35</f>
        <v>115374959008.88</v>
      </c>
      <c r="J37" s="11">
        <f t="shared" si="15"/>
        <v>0.95753351341803283</v>
      </c>
      <c r="K37" s="43">
        <f>+K27+K35</f>
        <v>5116864402.1199999</v>
      </c>
      <c r="L37" s="11">
        <f t="shared" si="16"/>
        <v>4.2466486581967257E-2</v>
      </c>
      <c r="M37" s="43">
        <f>+M27+M35</f>
        <v>44056544452.209999</v>
      </c>
      <c r="N37" s="11">
        <f t="shared" si="17"/>
        <v>0.36563928742228635</v>
      </c>
      <c r="O37" s="43">
        <f>+O27+O35</f>
        <v>1954189325</v>
      </c>
      <c r="P37" s="11">
        <f t="shared" si="18"/>
        <v>1.6218439307157145E-2</v>
      </c>
      <c r="Q37" s="43">
        <f>+Q27+Q35</f>
        <v>1954189325</v>
      </c>
      <c r="R37" s="11">
        <f t="shared" si="19"/>
        <v>1.6218439307157145E-2</v>
      </c>
    </row>
    <row r="38" spans="1:18" ht="0" hidden="1" customHeight="1" x14ac:dyDescent="0.2"/>
    <row r="39" spans="1:18" ht="24.75" customHeight="1" x14ac:dyDescent="0.2">
      <c r="A39" s="46" t="s">
        <v>43</v>
      </c>
      <c r="B39" s="46"/>
      <c r="C39" s="46"/>
      <c r="D39" s="44">
        <v>45691</v>
      </c>
      <c r="K39" s="40"/>
    </row>
    <row r="40" spans="1:18" x14ac:dyDescent="0.2">
      <c r="A40" s="1" t="s">
        <v>42</v>
      </c>
    </row>
  </sheetData>
  <mergeCells count="16"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  <mergeCell ref="A39:C39"/>
    <mergeCell ref="A18:B18"/>
    <mergeCell ref="A27:D27"/>
    <mergeCell ref="A35:D35"/>
    <mergeCell ref="A37:D37"/>
    <mergeCell ref="A22:D22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2025-06-11T14:15:13Z</dcterms:modified>
</cp:coreProperties>
</file>