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10. OCTUBRE/"/>
    </mc:Choice>
  </mc:AlternateContent>
  <xr:revisionPtr revIDLastSave="85" documentId="14_{96676FF2-5C4E-4BBC-AC89-E1993AE92EAF}" xr6:coauthVersionLast="47" xr6:coauthVersionMax="47" xr10:uidLastSave="{0CB43607-CC68-4C1D-AECE-53299C497051}"/>
  <bookViews>
    <workbookView xWindow="-120" yWindow="-120" windowWidth="24240" windowHeight="13140" xr2:uid="{00000000-000D-0000-FFFF-FFFF00000000}"/>
  </bookViews>
  <sheets>
    <sheet name="CC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L15" i="1"/>
  <c r="L40" i="1"/>
  <c r="Q41" i="1"/>
  <c r="O41" i="1"/>
  <c r="M41" i="1"/>
  <c r="I41" i="1"/>
  <c r="H41" i="1"/>
  <c r="E41" i="1"/>
  <c r="R40" i="1"/>
  <c r="P40" i="1"/>
  <c r="N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K41" i="1" l="1"/>
  <c r="L33" i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6" i="1"/>
  <c r="J15" i="1"/>
  <c r="J16" i="1" s="1"/>
  <c r="K43" i="1" l="1"/>
  <c r="F43" i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<sst xmlns="http://schemas.openxmlformats.org/spreadsheetml/2006/main" count="152" uniqueCount="51">
  <si>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</si>
  <si>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</si>
  <si>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</si>
  <si>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</si>
  <si>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</si>
  <si>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</si>
  <si>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</si>
  <si>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</si>
  <si>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</si>
  <si>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</si>
  <si>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</si>
  <si>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</si>
  <si>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</si>
  <si>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</si>
  <si>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</si>
  <si>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</si>
  <si>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</si>
  <si>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</si>
  <si>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</si>
  <si>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</si>
  <si>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</si>
  <si>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</si>
  <si>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</si>
  <si>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</si>
  <si>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</si>
  <si>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</si>
  <si>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</si>
  <si>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</si>
  <si>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</si>
  <si>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</si>
  <si>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</si>
  <si>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</si>
  <si>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</si>
  <si>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</si>
  <si>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</si>
  <si>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</si>
  <si>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</si>
  <si>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</si>
  <si>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</si>
  <si>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</si>
  <si>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</si>
  <si>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</si>
  <si>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</si>
  <si>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</si>
  <si>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</si>
  <si>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</si>
  <si>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</si>
  <si>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</si>
  <si>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</si>
  <si>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Fecha de elaboracion: 01-11-2022
Informacion suministrada por SIIF NACION</t>
  </si>
  <si>
    <t>Agencia Nacional de Contratacion Publica
- Colombia Compra Eficiente -
Ejecución Presupuestal a 31/10/2022
Ejecucion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</si>
</sst>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Alignment="1">
      <alignment horizontal="center"/>
    </xf>
    <xf numFmtId="166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Alignment="1">
      <alignment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7" fillId="0" borderId="0" xfId="2" applyFont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activeCell="A4" sqref="A4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7648967002</v>
      </c>
      <c r="N8" s="9">
        <f>+M8/$H8</f>
        <v>0.65973494928411247</v>
      </c>
      <c r="O8" s="8">
        <v>7648967002</v>
      </c>
      <c r="P8" s="9">
        <f>+O8/$H8</f>
        <v>0.65973494928411247</v>
      </c>
      <c r="Q8" s="8">
        <v>7648967002</v>
      </c>
      <c r="R8" s="9">
        <f>+Q8/$H8</f>
        <v>0.65973494928411247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2830835856</v>
      </c>
      <c r="N9" s="9">
        <f>+M9/$H9</f>
        <v>0.76346068016936808</v>
      </c>
      <c r="O9" s="8">
        <v>2766555839</v>
      </c>
      <c r="P9" s="9">
        <f>+O9/$H9</f>
        <v>0.74612471722538365</v>
      </c>
      <c r="Q9" s="8">
        <v>2766555839</v>
      </c>
      <c r="R9" s="9">
        <f>+Q9/$H9</f>
        <v>0.74612471722538365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1016440181</v>
      </c>
      <c r="N10" s="9">
        <f>+M10/$H10</f>
        <v>0.90769796481514553</v>
      </c>
      <c r="O10" s="8">
        <v>1016440181</v>
      </c>
      <c r="P10" s="9">
        <f>+O10/$H10</f>
        <v>0.90769796481514553</v>
      </c>
      <c r="Q10" s="8">
        <v>1016440181</v>
      </c>
      <c r="R10" s="9">
        <f>+Q10/$H10</f>
        <v>0.90769796481514553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11496243039</v>
      </c>
      <c r="N11" s="11">
        <f t="shared" ref="N11" si="3">+M11/$H11</f>
        <v>0.7000641248470012</v>
      </c>
      <c r="O11" s="10">
        <f>SUM(O8:O10)</f>
        <v>11431963022</v>
      </c>
      <c r="P11" s="11">
        <f t="shared" ref="P11" si="4">+O11/$H11</f>
        <v>0.69614979094734408</v>
      </c>
      <c r="Q11" s="10">
        <f>SUM(Q8:Q10)</f>
        <v>11431963022</v>
      </c>
      <c r="R11" s="12">
        <f t="shared" ref="R11" si="5">+Q11/$H11</f>
        <v>0.69614979094734408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3555620520.5599999</v>
      </c>
      <c r="J15" s="9">
        <f>+I15/$H15</f>
        <v>0.95478531701396352</v>
      </c>
      <c r="K15" s="8">
        <v>168379479.44</v>
      </c>
      <c r="L15" s="9">
        <f>+K15/$H15</f>
        <v>4.5214682986036522E-2</v>
      </c>
      <c r="M15" s="8">
        <v>3162323700.4099998</v>
      </c>
      <c r="N15" s="9">
        <f>+M15/$H15</f>
        <v>0.84917392599624053</v>
      </c>
      <c r="O15" s="8">
        <v>2401564182.7399998</v>
      </c>
      <c r="P15" s="9">
        <f>+O15/$H15</f>
        <v>0.64488834122986027</v>
      </c>
      <c r="Q15" s="8">
        <v>2400986647.7399998</v>
      </c>
      <c r="R15" s="9">
        <f>+Q15/$H15</f>
        <v>0.64473325664339409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3555620520.5599999</v>
      </c>
      <c r="J16" s="11">
        <f t="shared" ref="J16:R16" si="6">+J15</f>
        <v>0.95478531701396352</v>
      </c>
      <c r="K16" s="10">
        <f t="shared" si="6"/>
        <v>168379479.44</v>
      </c>
      <c r="L16" s="11">
        <f t="shared" si="6"/>
        <v>4.5214682986036522E-2</v>
      </c>
      <c r="M16" s="10">
        <f t="shared" si="6"/>
        <v>3162323700.4099998</v>
      </c>
      <c r="N16" s="11">
        <f t="shared" si="6"/>
        <v>0.84917392599624053</v>
      </c>
      <c r="O16" s="10">
        <f t="shared" si="6"/>
        <v>2401564182.7399998</v>
      </c>
      <c r="P16" s="11">
        <f t="shared" si="6"/>
        <v>0.64488834122986027</v>
      </c>
      <c r="Q16" s="10">
        <f t="shared" si="6"/>
        <v>2400986647.7399998</v>
      </c>
      <c r="R16" s="11">
        <f t="shared" si="6"/>
        <v>0.64473325664339409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26194328</v>
      </c>
      <c r="N20" s="9">
        <f>+M20/$H20</f>
        <v>0.5136142745098039</v>
      </c>
      <c r="O20" s="8">
        <v>26194328</v>
      </c>
      <c r="P20" s="9">
        <f>+O20/$H20</f>
        <v>0.5136142745098039</v>
      </c>
      <c r="Q20" s="8">
        <v>26194328</v>
      </c>
      <c r="R20" s="9">
        <f>+Q20/$H20</f>
        <v>0.5136142745098039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134868000</v>
      </c>
      <c r="J24" s="9">
        <f>+I24/$H24</f>
        <v>1</v>
      </c>
      <c r="K24" s="8">
        <v>0</v>
      </c>
      <c r="L24" s="9">
        <f>+K24/$H24</f>
        <v>0</v>
      </c>
      <c r="M24" s="8">
        <v>134868000</v>
      </c>
      <c r="N24" s="9">
        <f>+M24/$H24</f>
        <v>1</v>
      </c>
      <c r="O24" s="8">
        <v>134868000</v>
      </c>
      <c r="P24" s="9">
        <f>+O24/$H24</f>
        <v>1</v>
      </c>
      <c r="Q24" s="8">
        <v>134868000</v>
      </c>
      <c r="R24" s="9">
        <f>+Q24/$H24</f>
        <v>1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20163188520.560001</v>
      </c>
      <c r="J26" s="11">
        <f t="shared" ref="J26:J43" si="7">+I26/H26</f>
        <v>0.99171832298227081</v>
      </c>
      <c r="K26" s="10">
        <f>+K11+K16+K20+K24</f>
        <v>168379479.44</v>
      </c>
      <c r="L26" s="11">
        <f t="shared" ref="L26:L43" si="8">+K26/H26</f>
        <v>8.2816770177292776E-3</v>
      </c>
      <c r="M26" s="10">
        <f>+M11+M16+M20+M24</f>
        <v>14819629067.41</v>
      </c>
      <c r="N26" s="11">
        <f t="shared" ref="N26:N43" si="9">+M26/H26</f>
        <v>0.72889749907188661</v>
      </c>
      <c r="O26" s="10">
        <f>+O11+O16+O20+O24</f>
        <v>13994589532.74</v>
      </c>
      <c r="P26" s="11">
        <f t="shared" ref="P26:P43" si="10">+O26/H26</f>
        <v>0.6883182611759211</v>
      </c>
      <c r="Q26" s="10">
        <f>+Q11+Q16+Q20+Q24</f>
        <v>13994011997.74</v>
      </c>
      <c r="R26" s="12">
        <f>+Q26/H26</f>
        <v>0.68828985534908083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47574656.649999999</v>
      </c>
      <c r="J31" s="9">
        <f>+I31/$H31</f>
        <v>0.99999999264314188</v>
      </c>
      <c r="K31" s="8">
        <f>+H31-I31</f>
        <v>0.35000000149011612</v>
      </c>
      <c r="L31" s="9">
        <f>+K31/$H31</f>
        <v>7.3568581164992137E-9</v>
      </c>
      <c r="M31" s="8">
        <v>47574656.649999999</v>
      </c>
      <c r="N31" s="9">
        <f>+M31/$H31</f>
        <v>0.99999999264314188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47574656.649999999</v>
      </c>
      <c r="J33" s="11">
        <f t="shared" ref="J33" si="11">+I33/H33</f>
        <v>0.99999999264314188</v>
      </c>
      <c r="K33" s="10">
        <f>+K31</f>
        <v>0.35000000149011612</v>
      </c>
      <c r="L33" s="11">
        <f t="shared" ref="L33" si="12">+K33/H33</f>
        <v>7.3568581164992137E-9</v>
      </c>
      <c r="M33" s="10">
        <f>+M31</f>
        <v>47574656.649999999</v>
      </c>
      <c r="N33" s="11">
        <f t="shared" ref="N33" si="13">+M33/H33</f>
        <v>0.99999999264314188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48625473893.139999</v>
      </c>
      <c r="J39" s="9">
        <f>+I39/H39</f>
        <v>0.87526728274934751</v>
      </c>
      <c r="K39" s="8">
        <v>6929526106.8599997</v>
      </c>
      <c r="L39" s="9">
        <f>+K39/H39</f>
        <v>0.12473271725065251</v>
      </c>
      <c r="M39" s="8">
        <v>42404340432.139999</v>
      </c>
      <c r="N39" s="9">
        <f>+M39/H39</f>
        <v>0.7632857606361263</v>
      </c>
      <c r="O39" s="8">
        <v>32302893535.16</v>
      </c>
      <c r="P39" s="9">
        <f>+O39/H39</f>
        <v>0.58145789821186211</v>
      </c>
      <c r="Q39" s="8">
        <v>32302893535.16</v>
      </c>
      <c r="R39" s="9">
        <f>+Q39/H39</f>
        <v>0.58145789821186211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271977795.79000002</v>
      </c>
      <c r="J40" s="9">
        <f>+I40/H40</f>
        <v>0.99999999922787819</v>
      </c>
      <c r="K40" s="8">
        <v>0.21</v>
      </c>
      <c r="L40" s="9">
        <f>+K40/H40</f>
        <v>7.7212185365308269E-10</v>
      </c>
      <c r="M40" s="8">
        <v>271977795.79000002</v>
      </c>
      <c r="N40" s="9">
        <f>+M40/H40</f>
        <v>0.99999999922787819</v>
      </c>
      <c r="O40" s="8">
        <v>271977795.79000002</v>
      </c>
      <c r="P40" s="9">
        <f>+O40/H40</f>
        <v>0.99999999922787819</v>
      </c>
      <c r="Q40" s="8">
        <v>271977795.79000002</v>
      </c>
      <c r="R40" s="9">
        <f>+Q40/H40</f>
        <v>0.99999999922787819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48897451688.93</v>
      </c>
      <c r="J41" s="11">
        <f t="shared" ref="J41" si="16">+I41/$H41</f>
        <v>0.87587495543119831</v>
      </c>
      <c r="K41" s="10">
        <f>+K39+K40</f>
        <v>6929526107.0699997</v>
      </c>
      <c r="L41" s="11">
        <f t="shared" ref="L41" si="17">+K41/$H41</f>
        <v>0.12412504456880165</v>
      </c>
      <c r="M41" s="10">
        <f>+M39+M40</f>
        <v>42676318227.93</v>
      </c>
      <c r="N41" s="11">
        <f t="shared" ref="N41" si="18">+M41/$H41</f>
        <v>0.76443898474811856</v>
      </c>
      <c r="O41" s="10">
        <f>+O39+O40</f>
        <v>32574871330.950001</v>
      </c>
      <c r="P41" s="11">
        <f t="shared" ref="P41" si="19">+O41/$H41</f>
        <v>0.58349695106160648</v>
      </c>
      <c r="Q41" s="10">
        <f>+Q39+Q40</f>
        <v>32574871330.950001</v>
      </c>
      <c r="R41" s="12">
        <f t="shared" ref="R41" si="20">+Q41/$H41</f>
        <v>0.58349695106160648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69108214866.139999</v>
      </c>
      <c r="J43" s="11">
        <f t="shared" si="7"/>
        <v>0.90685911387868612</v>
      </c>
      <c r="K43" s="10">
        <f>+K26+K41+K33</f>
        <v>7097905586.8599997</v>
      </c>
      <c r="L43" s="11">
        <f t="shared" si="8"/>
        <v>9.3140886121313854E-2</v>
      </c>
      <c r="M43" s="10">
        <f>+M26+M41+M33</f>
        <v>57543521951.989998</v>
      </c>
      <c r="N43" s="11">
        <f t="shared" si="9"/>
        <v>0.75510367946731882</v>
      </c>
      <c r="O43" s="10">
        <f>+O26+O41+O33</f>
        <v>46569460863.690002</v>
      </c>
      <c r="P43" s="11">
        <f t="shared" si="10"/>
        <v>0.61109869636273695</v>
      </c>
      <c r="Q43" s="10">
        <f>+Q26+Q41+Q33</f>
        <v>46568883328.690002</v>
      </c>
      <c r="R43" s="12">
        <f>+Q43/H43</f>
        <v>0.61109111777198111</v>
      </c>
    </row>
    <row r="44" spans="1:18" ht="0" hidden="1" customHeight="1" x14ac:dyDescent="0.2"/>
    <row r="45" spans="1:18" ht="39" customHeight="1" x14ac:dyDescent="0.2">
      <c r="A45" s="48" t="s">
        <v>49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2022-11-02T17:11:46Z</dcterms:modified>
</cp:coreProperties>
</file>