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5. MAYO/"/>
    </mc:Choice>
  </mc:AlternateContent>
  <xr:revisionPtr revIDLastSave="767" documentId="6_{F20996C8-7BC7-49E1-B678-AA94E9180345}" xr6:coauthVersionLast="47" xr6:coauthVersionMax="47" xr10:uidLastSave="{7E3E9B54-CCF5-471F-B2EF-0B313C10DC46}"/>
  <bookViews>
    <workbookView xWindow="-120" yWindow="-120" windowWidth="29040" windowHeight="158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39" i="1"/>
  <c r="L40" i="1"/>
  <c r="Q41" i="1"/>
  <c r="O41" i="1"/>
  <c r="M41" i="1"/>
  <c r="I41" i="1"/>
  <c r="H41" i="1"/>
  <c r="E41" i="1"/>
  <c r="R40" i="1"/>
  <c r="P40" i="1"/>
  <c r="N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K41" i="1" l="1"/>
  <c r="L33" i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E43" i="1" s="1"/>
  <c r="Q11" i="1"/>
  <c r="Q26" i="1" s="1"/>
  <c r="Q43" i="1" s="1"/>
  <c r="O11" i="1"/>
  <c r="O26" i="1" s="1"/>
  <c r="O43" i="1" s="1"/>
  <c r="M11" i="1"/>
  <c r="M26" i="1" s="1"/>
  <c r="M43" i="1" s="1"/>
  <c r="K11" i="1"/>
  <c r="K26" i="1" s="1"/>
  <c r="K43" i="1" s="1"/>
  <c r="I11" i="1"/>
  <c r="I26" i="1" s="1"/>
  <c r="I43" i="1" s="1"/>
  <c r="H11" i="1"/>
  <c r="H26" i="1" s="1"/>
  <c r="H43" i="1" s="1"/>
  <c r="R15" i="1"/>
  <c r="R16" i="1" s="1"/>
  <c r="P15" i="1"/>
  <c r="P16" i="1" s="1"/>
  <c r="N15" i="1"/>
  <c r="N16" i="1" s="1"/>
  <c r="L15" i="1"/>
  <c r="L16" i="1" s="1"/>
  <c r="J15" i="1"/>
  <c r="J16" i="1" s="1"/>
  <c r="F43" i="1" l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<sst xmlns="http://schemas.openxmlformats.org/spreadsheetml/2006/main" count="152" uniqueCount="51">
  <si>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</si>
  <si>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</si>
  <si>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</si>
  <si>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</si>
  <si>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</si>
  <si>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</si>
  <si>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</si>
  <si>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</si>
  <si>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</si>
  <si>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</si>
  <si>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</si>
  <si>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</si>
  <si>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</si>
  <si>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</si>
  <si>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</si>
  <si>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</si>
  <si>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</si>
  <si>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</si>
  <si>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</si>
  <si>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</si>
  <si>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</si>
  <si>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</si>
  <si>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</si>
  <si>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</si>
  <si>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</si>
  <si>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</si>
  <si>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</si>
  <si>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</si>
  <si>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</si>
  <si>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</si>
  <si>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</si>
  <si>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</si>
  <si>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</si>
  <si>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</si>
  <si>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</si>
  <si>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</si>
  <si>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</si>
  <si>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</si>
  <si>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</si>
  <si>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</si>
  <si>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</si>
  <si>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</si>
  <si>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</si>
  <si>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</si>
  <si>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</si>
  <si>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</si>
  <si>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</si>
  <si>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</si>
  <si>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</si>
  <si>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Fecha de elaboracion: 01-06-2022
Informacion suministrada por SIIF NACION</t>
  </si>
  <si>
    <t>Colombia Compra Eficiente 
Ejecución Presupuestal a 31/05/2022
Ejcucion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</si>
</sst>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7" fillId="0" borderId="0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activeCell="A4" sqref="A4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3773820822</v>
      </c>
      <c r="N8" s="9">
        <f>+M8/$H8</f>
        <v>0.32549774210798688</v>
      </c>
      <c r="O8" s="8">
        <v>3773820822</v>
      </c>
      <c r="P8" s="9">
        <f>+O8/$H8</f>
        <v>0.32549774210798688</v>
      </c>
      <c r="Q8" s="8">
        <v>3773820822</v>
      </c>
      <c r="R8" s="9">
        <f>+Q8/$H8</f>
        <v>0.32549774210798688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1406525464</v>
      </c>
      <c r="N9" s="9">
        <f>+M9/$H9</f>
        <v>0.37933209201974161</v>
      </c>
      <c r="O9" s="8">
        <v>1344955800</v>
      </c>
      <c r="P9" s="9">
        <f>+O9/$H9</f>
        <v>0.36272709620000537</v>
      </c>
      <c r="Q9" s="8">
        <v>1344955800</v>
      </c>
      <c r="R9" s="9">
        <f>+Q9/$H9</f>
        <v>0.36272709620000537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471928301</v>
      </c>
      <c r="N10" s="9">
        <f>+M10/$H10</f>
        <v>0.42143981157349525</v>
      </c>
      <c r="O10" s="8">
        <v>471928301</v>
      </c>
      <c r="P10" s="9">
        <f>+O10/$H10</f>
        <v>0.42143981157349525</v>
      </c>
      <c r="Q10" s="8">
        <v>471928301</v>
      </c>
      <c r="R10" s="9">
        <f>+Q10/$H10</f>
        <v>0.42143981157349525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5652274587</v>
      </c>
      <c r="N11" s="11">
        <f t="shared" ref="N11" si="3">+M11/$H11</f>
        <v>0.34419546009243868</v>
      </c>
      <c r="O11" s="10">
        <f>SUM(O8:O10)</f>
        <v>5590704923</v>
      </c>
      <c r="P11" s="11">
        <f t="shared" ref="P11" si="4">+O11/$H11</f>
        <v>0.34044617323419624</v>
      </c>
      <c r="Q11" s="10">
        <f>SUM(Q8:Q10)</f>
        <v>5590704923</v>
      </c>
      <c r="R11" s="12">
        <f t="shared" ref="R11" si="5">+Q11/$H11</f>
        <v>0.34044617323419624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3095046279.3499999</v>
      </c>
      <c r="J15" s="9">
        <f>+I15/$H15</f>
        <v>0.83110802345596135</v>
      </c>
      <c r="K15" s="8">
        <v>628953720.64999998</v>
      </c>
      <c r="L15" s="9">
        <f>+K15/$H15</f>
        <v>0.16889197654403867</v>
      </c>
      <c r="M15" s="8">
        <v>2847168602.5</v>
      </c>
      <c r="N15" s="9">
        <f>+M15/$H15</f>
        <v>0.76454581162728252</v>
      </c>
      <c r="O15" s="8">
        <v>1217209844.3499999</v>
      </c>
      <c r="P15" s="9">
        <f>+O15/$H15</f>
        <v>0.32685548988990332</v>
      </c>
      <c r="Q15" s="8">
        <v>1217209844.3499999</v>
      </c>
      <c r="R15" s="9">
        <f>+Q15/$H15</f>
        <v>0.32685548988990332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3095046279.3499999</v>
      </c>
      <c r="J16" s="11">
        <f t="shared" ref="J16:R16" si="6">+J15</f>
        <v>0.83110802345596135</v>
      </c>
      <c r="K16" s="10">
        <f t="shared" si="6"/>
        <v>628953720.64999998</v>
      </c>
      <c r="L16" s="11">
        <f t="shared" si="6"/>
        <v>0.16889197654403867</v>
      </c>
      <c r="M16" s="10">
        <f t="shared" si="6"/>
        <v>2847168602.5</v>
      </c>
      <c r="N16" s="11">
        <f t="shared" si="6"/>
        <v>0.76454581162728252</v>
      </c>
      <c r="O16" s="10">
        <f t="shared" si="6"/>
        <v>1217209844.3499999</v>
      </c>
      <c r="P16" s="11">
        <f t="shared" si="6"/>
        <v>0.32685548988990332</v>
      </c>
      <c r="Q16" s="10">
        <f t="shared" si="6"/>
        <v>1217209844.3499999</v>
      </c>
      <c r="R16" s="11">
        <f t="shared" si="6"/>
        <v>0.32685548988990332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18365451</v>
      </c>
      <c r="N20" s="9">
        <f>+M20/$H20</f>
        <v>0.36010688235294119</v>
      </c>
      <c r="O20" s="8">
        <v>18365451</v>
      </c>
      <c r="P20" s="9">
        <f>+O20/$H20</f>
        <v>0.36010688235294119</v>
      </c>
      <c r="Q20" s="8">
        <v>18365451</v>
      </c>
      <c r="R20" s="9">
        <f>+Q20/$H20</f>
        <v>0.36010688235294119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0</v>
      </c>
      <c r="J24" s="9">
        <f>+I24/$H24</f>
        <v>0</v>
      </c>
      <c r="K24" s="8">
        <v>134868000</v>
      </c>
      <c r="L24" s="9">
        <f>+K24/$H24</f>
        <v>1</v>
      </c>
      <c r="M24" s="8">
        <v>0</v>
      </c>
      <c r="N24" s="9">
        <f>+M24/$H24</f>
        <v>0</v>
      </c>
      <c r="O24" s="8">
        <v>0</v>
      </c>
      <c r="P24" s="9">
        <f>+O24/$H24</f>
        <v>0</v>
      </c>
      <c r="Q24" s="8">
        <v>0</v>
      </c>
      <c r="R24" s="9">
        <f>+Q24/$H24</f>
        <v>0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19567746279.349998</v>
      </c>
      <c r="J26" s="11">
        <f t="shared" ref="J26:J43" si="7">+I26/H26</f>
        <v>0.96243173568069118</v>
      </c>
      <c r="K26" s="10">
        <f>+K11+K16+K20+K24</f>
        <v>763821720.64999998</v>
      </c>
      <c r="L26" s="11">
        <f t="shared" ref="L26:L43" si="8">+K26/H26</f>
        <v>3.7568264319308771E-2</v>
      </c>
      <c r="M26" s="10">
        <f>+M11+M16+M20+M24</f>
        <v>8517808640.5</v>
      </c>
      <c r="N26" s="11">
        <f t="shared" ref="N26:N43" si="9">+M26/H26</f>
        <v>0.4189449943309832</v>
      </c>
      <c r="O26" s="10">
        <f>+O11+O16+O20+O24</f>
        <v>6826280218.3500004</v>
      </c>
      <c r="P26" s="11">
        <f t="shared" ref="P26:P43" si="10">+O26/H26</f>
        <v>0.33574784878126468</v>
      </c>
      <c r="Q26" s="10">
        <f>+Q11+Q16+Q20+Q24</f>
        <v>6826280218.3500004</v>
      </c>
      <c r="R26" s="12">
        <f>+Q26/H26</f>
        <v>0.33574784878126468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0</v>
      </c>
      <c r="J31" s="9">
        <f>+I31/$H31</f>
        <v>0</v>
      </c>
      <c r="K31" s="8">
        <v>47574657</v>
      </c>
      <c r="L31" s="9">
        <f>+K31/$H31</f>
        <v>1</v>
      </c>
      <c r="M31" s="8">
        <v>0</v>
      </c>
      <c r="N31" s="9">
        <f>+M31/$H31</f>
        <v>0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0</v>
      </c>
      <c r="J33" s="11">
        <f t="shared" ref="J33" si="11">+I33/H33</f>
        <v>0</v>
      </c>
      <c r="K33" s="10">
        <f>+K31</f>
        <v>47574657</v>
      </c>
      <c r="L33" s="11">
        <f t="shared" ref="L33" si="12">+K33/H33</f>
        <v>1</v>
      </c>
      <c r="M33" s="10">
        <f>+M31</f>
        <v>0</v>
      </c>
      <c r="N33" s="11">
        <f t="shared" ref="N33" si="13">+M33/H33</f>
        <v>0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39618865616.199997</v>
      </c>
      <c r="J39" s="9">
        <f>+I39/H39</f>
        <v>0.71314671255872553</v>
      </c>
      <c r="K39" s="8">
        <f>+H39-I39</f>
        <v>15936134383.800003</v>
      </c>
      <c r="L39" s="9">
        <f>+K39/H39</f>
        <v>0.28685328744127447</v>
      </c>
      <c r="M39" s="8">
        <v>39242671252.989998</v>
      </c>
      <c r="N39" s="9">
        <f>+M39/H39</f>
        <v>0.70637514630528297</v>
      </c>
      <c r="O39" s="8">
        <v>17090801288.209999</v>
      </c>
      <c r="P39" s="9">
        <f>+O39/H39</f>
        <v>0.30763749956277558</v>
      </c>
      <c r="Q39" s="8">
        <v>17042497170.209999</v>
      </c>
      <c r="R39" s="9">
        <f>+Q39/H39</f>
        <v>0.30676801674394744</v>
      </c>
    </row>
    <row r="40" spans="1:18" ht="54" customHeight="1" x14ac:dyDescent="0.2">
      <c r="A40" s="5" t="s">
        <v>24</v>
      </c>
      <c r="B40" s="6" t="s">
        <v>48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271977795.79000002</v>
      </c>
      <c r="J40" s="9">
        <f>+I40/H40</f>
        <v>0.99999999922787819</v>
      </c>
      <c r="K40" s="8">
        <f>+H40-I40</f>
        <v>0.20999997854232788</v>
      </c>
      <c r="L40" s="9">
        <f>+K40/H40</f>
        <v>7.7212177475814197E-10</v>
      </c>
      <c r="M40" s="8">
        <v>0</v>
      </c>
      <c r="N40" s="9">
        <f>+M40/H40</f>
        <v>0</v>
      </c>
      <c r="O40" s="8">
        <v>0</v>
      </c>
      <c r="P40" s="9">
        <f>+O40/H40</f>
        <v>0</v>
      </c>
      <c r="Q40" s="8">
        <v>0</v>
      </c>
      <c r="R40" s="9">
        <f>+Q40/H40</f>
        <v>0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39890843411.989998</v>
      </c>
      <c r="J41" s="11">
        <f t="shared" ref="J41" si="16">+I41/$H41</f>
        <v>0.71454420401829766</v>
      </c>
      <c r="K41" s="10">
        <f>+K39+K40</f>
        <v>15936134384.010002</v>
      </c>
      <c r="L41" s="11">
        <f t="shared" ref="L41" si="17">+K41/$H41</f>
        <v>0.28545579598170234</v>
      </c>
      <c r="M41" s="10">
        <f>+M39+M40</f>
        <v>39242671252.989998</v>
      </c>
      <c r="N41" s="11">
        <f t="shared" ref="N41" si="18">+M41/$H41</f>
        <v>0.70293382880922728</v>
      </c>
      <c r="O41" s="10">
        <f>+O39+O40</f>
        <v>17090801288.209999</v>
      </c>
      <c r="P41" s="11">
        <f t="shared" ref="P41" si="19">+O41/$H41</f>
        <v>0.30613875160253712</v>
      </c>
      <c r="Q41" s="10">
        <f>+Q39+Q40</f>
        <v>17042497170.209999</v>
      </c>
      <c r="R41" s="12">
        <f t="shared" ref="R41" si="20">+Q41/$H41</f>
        <v>0.30527350472894654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59458589691.339996</v>
      </c>
      <c r="J43" s="11">
        <f t="shared" si="7"/>
        <v>0.7802337835582509</v>
      </c>
      <c r="K43" s="10">
        <f>+K26+K41+K33</f>
        <v>16747530761.660002</v>
      </c>
      <c r="L43" s="11">
        <f t="shared" si="8"/>
        <v>0.21976621644174912</v>
      </c>
      <c r="M43" s="10">
        <f>+M26+M41+M33</f>
        <v>47760479893.489998</v>
      </c>
      <c r="N43" s="11">
        <f t="shared" si="9"/>
        <v>0.6267276120288291</v>
      </c>
      <c r="O43" s="10">
        <f>+O26+O41+O33</f>
        <v>23917081506.559998</v>
      </c>
      <c r="P43" s="11">
        <f t="shared" si="10"/>
        <v>0.31384725222051973</v>
      </c>
      <c r="Q43" s="10">
        <f>+Q26+Q41+Q33</f>
        <v>23868777388.559998</v>
      </c>
      <c r="R43" s="12">
        <f>+Q43/H43</f>
        <v>0.31321339082312982</v>
      </c>
    </row>
    <row r="44" spans="1:18" ht="0" hidden="1" customHeight="1" x14ac:dyDescent="0.2"/>
    <row r="45" spans="1:18" ht="39" customHeight="1" x14ac:dyDescent="0.2">
      <c r="A45" s="48" t="s">
        <v>49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2022-05-31T22:10:38Z</dcterms:modified>
</cp:coreProperties>
</file>