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7. JULIO/"/>
    </mc:Choice>
  </mc:AlternateContent>
  <xr:revisionPtr revIDLastSave="18" documentId="14_{96676FF2-5C4E-4BBC-AC89-E1993AE92EAF}" xr6:coauthVersionLast="47" xr6:coauthVersionMax="47" xr10:uidLastSave="{AF86A100-24DA-416C-BD0D-02D05A618B3F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Q41" i="1"/>
  <c r="O41" i="1"/>
  <c r="M41" i="1"/>
  <c r="I41" i="1"/>
  <c r="H41" i="1"/>
  <c r="E41" i="1"/>
  <c r="R40" i="1"/>
  <c r="P40" i="1"/>
  <c r="N40" i="1"/>
  <c r="J40" i="1"/>
  <c r="Q33" i="1"/>
  <c r="O33" i="1"/>
  <c r="M33" i="1"/>
  <c r="K33" i="1"/>
  <c r="I33" i="1"/>
  <c r="H33" i="1"/>
  <c r="G33" i="1"/>
  <c r="F33" i="1"/>
  <c r="E33" i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K41" i="1" l="1"/>
  <c r="L33" i="1"/>
  <c r="N33" i="1"/>
  <c r="P33" i="1"/>
  <c r="J33" i="1"/>
  <c r="R33" i="1"/>
  <c r="G41" i="1"/>
  <c r="F41" i="1"/>
  <c r="J24" i="1"/>
  <c r="G11" i="1"/>
  <c r="G26" i="1" s="1"/>
  <c r="F11" i="1"/>
  <c r="F26" i="1" s="1"/>
  <c r="E11" i="1"/>
  <c r="E26" i="1" s="1"/>
  <c r="E43" i="1" s="1"/>
  <c r="Q11" i="1"/>
  <c r="Q26" i="1" s="1"/>
  <c r="Q43" i="1" s="1"/>
  <c r="O11" i="1"/>
  <c r="O26" i="1" s="1"/>
  <c r="O43" i="1" s="1"/>
  <c r="M11" i="1"/>
  <c r="M26" i="1" s="1"/>
  <c r="M43" i="1" s="1"/>
  <c r="K11" i="1"/>
  <c r="K26" i="1" s="1"/>
  <c r="K43" i="1" s="1"/>
  <c r="I11" i="1"/>
  <c r="I26" i="1" s="1"/>
  <c r="I43" i="1" s="1"/>
  <c r="H11" i="1"/>
  <c r="H26" i="1" s="1"/>
  <c r="H43" i="1" s="1"/>
  <c r="R15" i="1"/>
  <c r="R16" i="1" s="1"/>
  <c r="P15" i="1"/>
  <c r="P16" i="1" s="1"/>
  <c r="N15" i="1"/>
  <c r="N16" i="1" s="1"/>
  <c r="L15" i="1"/>
  <c r="L16" i="1" s="1"/>
  <c r="J15" i="1"/>
  <c r="J16" i="1" s="1"/>
  <c r="F43" i="1" l="1"/>
  <c r="G43" i="1"/>
  <c r="R24" i="1"/>
  <c r="P24" i="1"/>
  <c r="N24" i="1"/>
  <c r="L24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9" i="1"/>
  <c r="P39" i="1"/>
  <c r="N39" i="1"/>
  <c r="L39" i="1"/>
  <c r="J39" i="1"/>
  <c r="R11" i="1" l="1"/>
  <c r="P11" i="1"/>
  <c r="N11" i="1"/>
  <c r="L11" i="1"/>
  <c r="J11" i="1"/>
  <c r="R41" i="1" l="1"/>
  <c r="J41" i="1"/>
  <c r="P41" i="1"/>
  <c r="N41" i="1"/>
  <c r="L41" i="1"/>
  <c r="P26" i="1" l="1"/>
  <c r="L26" i="1"/>
  <c r="L43" i="1"/>
  <c r="N26" i="1"/>
  <c r="N43" i="1"/>
  <c r="J26" i="1"/>
  <c r="J43" i="1"/>
  <c r="R26" i="1"/>
  <c r="R43" i="1"/>
  <c r="P43" i="1" l="1"/>
</calcChain>
</file>

<file path=xl/sharedStrings.xml><?xml version="1.0" encoding="utf-8"?>
<sst xmlns="http://schemas.openxmlformats.org/spreadsheetml/2006/main" count="152" uniqueCount="51">
  <si>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</si>
  <si>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</si>
  <si>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</si>
  <si>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</si>
  <si>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</si>
  <si>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</si>
  <si>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</si>
  <si>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</si>
  <si>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</si>
  <si>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</si>
  <si>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</si>
  <si>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</si>
  <si>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</si>
  <si>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</si>
  <si>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</si>
  <si>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</si>
  <si>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</si>
  <si>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</si>
  <si>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</si>
  <si>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</si>
  <si>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</si>
  <si>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</si>
  <si>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</si>
  <si>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</si>
  <si>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</si>
  <si>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</si>
  <si>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</si>
  <si>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</si>
  <si>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</si>
  <si>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</si>
  <si>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</si>
  <si>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</si>
  <si>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</si>
  <si>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</si>
  <si>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</si>
  <si>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</si>
  <si>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</si>
  <si>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</si>
  <si>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</si>
  <si>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</si>
  <si>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</si>
  <si>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</si>
  <si>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</si>
  <si>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</si>
  <si>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</si>
  <si>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</si>
  <si>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</si>
  <si>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</si>
  <si>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Propios</t>
  </si>
  <si>
    <t>Colombia Compra Eficiente 
Ejecución Presupuestal a 31/07/2022
Ejcucion Definitiva</t>
  </si>
  <si>
    <t>Fecha de elaboracion: 05-08-2022
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</si>
</sst>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3" applyNumberFormat="1" applyFont="1" applyFill="1" applyBorder="1"/>
    <xf numFmtId="166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7" fillId="0" borderId="0" xfId="2" applyNumberFormat="1" applyFont="1" applyFill="1" applyBorder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="90" zoomScaleNormal="90" zoomScaleSheetLayoutView="85" workbookViewId="0">
      <selection sqref="A1:P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4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1" t="s">
        <v>0</v>
      </c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1" t="s">
        <v>1</v>
      </c>
      <c r="B6" s="51"/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0</v>
      </c>
      <c r="H8" s="8">
        <v>11594000000</v>
      </c>
      <c r="I8" s="8">
        <v>11594000000</v>
      </c>
      <c r="J8" s="9">
        <f>+I8/H8</f>
        <v>1</v>
      </c>
      <c r="K8" s="8">
        <v>0</v>
      </c>
      <c r="L8" s="9">
        <f>+K8/$H8</f>
        <v>0</v>
      </c>
      <c r="M8" s="8">
        <v>5576795259</v>
      </c>
      <c r="N8" s="9">
        <f>+M8/$H8</f>
        <v>0.48100700871140245</v>
      </c>
      <c r="O8" s="8">
        <v>5576795259</v>
      </c>
      <c r="P8" s="9">
        <f>+O8/$H8</f>
        <v>0.48100700871140245</v>
      </c>
      <c r="Q8" s="8">
        <v>5576795259</v>
      </c>
      <c r="R8" s="9">
        <f>+Q8/$H8</f>
        <v>0.48100700871140245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0</v>
      </c>
      <c r="G9" s="8">
        <v>0</v>
      </c>
      <c r="H9" s="8">
        <v>3707900000</v>
      </c>
      <c r="I9" s="8">
        <v>3707900000</v>
      </c>
      <c r="J9" s="9">
        <f>+I9/H9</f>
        <v>1</v>
      </c>
      <c r="K9" s="8">
        <v>0</v>
      </c>
      <c r="L9" s="9">
        <f>+K9/$H9</f>
        <v>0</v>
      </c>
      <c r="M9" s="8">
        <v>2027959166</v>
      </c>
      <c r="N9" s="9">
        <f>+M9/$H9</f>
        <v>0.54692930391866013</v>
      </c>
      <c r="O9" s="8">
        <v>1947564782</v>
      </c>
      <c r="P9" s="9">
        <f>+O9/$H9</f>
        <v>0.52524738585182984</v>
      </c>
      <c r="Q9" s="8">
        <v>1947564782</v>
      </c>
      <c r="R9" s="9">
        <f>+Q9/$H9</f>
        <v>0.52524738585182984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0</v>
      </c>
      <c r="G10" s="8">
        <v>0</v>
      </c>
      <c r="H10" s="8">
        <v>1119800000</v>
      </c>
      <c r="I10" s="8">
        <v>1119800000</v>
      </c>
      <c r="J10" s="9">
        <f>+I10/H10</f>
        <v>1</v>
      </c>
      <c r="K10" s="8">
        <v>0</v>
      </c>
      <c r="L10" s="9">
        <f>+K10/$H10</f>
        <v>0</v>
      </c>
      <c r="M10" s="8">
        <v>757347038</v>
      </c>
      <c r="N10" s="9">
        <f>+M10/$H10</f>
        <v>0.67632348455081259</v>
      </c>
      <c r="O10" s="8">
        <v>757347038</v>
      </c>
      <c r="P10" s="9">
        <f>+O10/$H10</f>
        <v>0.67632348455081259</v>
      </c>
      <c r="Q10" s="8">
        <v>757347038</v>
      </c>
      <c r="R10" s="9">
        <f>+Q10/$H10</f>
        <v>0.67632348455081259</v>
      </c>
    </row>
    <row r="11" spans="1:18" x14ac:dyDescent="0.2">
      <c r="A11" s="52" t="s">
        <v>18</v>
      </c>
      <c r="B11" s="52"/>
      <c r="C11" s="52"/>
      <c r="D11" s="52"/>
      <c r="E11" s="10">
        <f t="shared" ref="E11:G11" si="0">SUM(E8:E10)</f>
        <v>16421700000</v>
      </c>
      <c r="F11" s="10">
        <f t="shared" si="0"/>
        <v>0</v>
      </c>
      <c r="G11" s="10">
        <f t="shared" si="0"/>
        <v>0</v>
      </c>
      <c r="H11" s="10">
        <f>SUM(H8:H10)</f>
        <v>16421700000</v>
      </c>
      <c r="I11" s="10">
        <f>SUM(I8:I10)</f>
        <v>16421700000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8362101463</v>
      </c>
      <c r="N11" s="11">
        <f t="shared" ref="N11" si="3">+M11/$H11</f>
        <v>0.50921046316763796</v>
      </c>
      <c r="O11" s="10">
        <f>SUM(O8:O10)</f>
        <v>8281707079</v>
      </c>
      <c r="P11" s="11">
        <f t="shared" ref="P11" si="4">+O11/$H11</f>
        <v>0.50431484432184248</v>
      </c>
      <c r="Q11" s="10">
        <f>SUM(Q8:Q10)</f>
        <v>8281707079</v>
      </c>
      <c r="R11" s="12">
        <f t="shared" ref="R11" si="5">+Q11/$H11</f>
        <v>0.50431484432184248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9" t="s">
        <v>19</v>
      </c>
      <c r="B13" s="49"/>
      <c r="C13" s="49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0</v>
      </c>
      <c r="H15" s="8">
        <v>3724000000</v>
      </c>
      <c r="I15" s="8">
        <v>3226960570.5500002</v>
      </c>
      <c r="J15" s="9">
        <f>+I15/$H15</f>
        <v>0.86653076545381313</v>
      </c>
      <c r="K15" s="8">
        <v>497039429.44999999</v>
      </c>
      <c r="L15" s="9">
        <f>+K15/$H15</f>
        <v>0.13346923454618689</v>
      </c>
      <c r="M15" s="8">
        <v>2981073220.1999998</v>
      </c>
      <c r="N15" s="9">
        <f>+M15/$H15</f>
        <v>0.80050301294307191</v>
      </c>
      <c r="O15" s="8">
        <v>1699596672.6600001</v>
      </c>
      <c r="P15" s="9">
        <f>+O15/$H15</f>
        <v>0.45639008395810959</v>
      </c>
      <c r="Q15" s="8">
        <v>1699596672.6600001</v>
      </c>
      <c r="R15" s="9">
        <f>+Q15/$H15</f>
        <v>0.45639008395810959</v>
      </c>
    </row>
    <row r="16" spans="1:18" x14ac:dyDescent="0.2">
      <c r="A16" s="52" t="s">
        <v>20</v>
      </c>
      <c r="B16" s="52"/>
      <c r="C16" s="52"/>
      <c r="D16" s="52"/>
      <c r="E16" s="10">
        <f>+E15</f>
        <v>3724000000</v>
      </c>
      <c r="F16" s="10">
        <f>+F15</f>
        <v>0</v>
      </c>
      <c r="G16" s="10">
        <f>+G15</f>
        <v>0</v>
      </c>
      <c r="H16" s="10">
        <f>+H15</f>
        <v>3724000000</v>
      </c>
      <c r="I16" s="10">
        <f>+I15</f>
        <v>3226960570.5500002</v>
      </c>
      <c r="J16" s="11">
        <f t="shared" ref="J16:R16" si="6">+J15</f>
        <v>0.86653076545381313</v>
      </c>
      <c r="K16" s="10">
        <f t="shared" si="6"/>
        <v>497039429.44999999</v>
      </c>
      <c r="L16" s="11">
        <f t="shared" si="6"/>
        <v>0.13346923454618689</v>
      </c>
      <c r="M16" s="10">
        <f t="shared" si="6"/>
        <v>2981073220.1999998</v>
      </c>
      <c r="N16" s="11">
        <f t="shared" si="6"/>
        <v>0.80050301294307191</v>
      </c>
      <c r="O16" s="10">
        <f t="shared" si="6"/>
        <v>1699596672.6600001</v>
      </c>
      <c r="P16" s="11">
        <f t="shared" si="6"/>
        <v>0.45639008395810959</v>
      </c>
      <c r="Q16" s="10">
        <f t="shared" si="6"/>
        <v>1699596672.6600001</v>
      </c>
      <c r="R16" s="11">
        <f t="shared" si="6"/>
        <v>0.45639008395810959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9" t="s">
        <v>21</v>
      </c>
      <c r="B18" s="49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51000000</v>
      </c>
      <c r="J20" s="9">
        <f>+I20/$H20</f>
        <v>1</v>
      </c>
      <c r="K20" s="8">
        <v>0</v>
      </c>
      <c r="L20" s="9">
        <f>+K20/$H20</f>
        <v>0</v>
      </c>
      <c r="M20" s="8">
        <v>22535970</v>
      </c>
      <c r="N20" s="9">
        <f>+M20/$H20</f>
        <v>0.44188176470588236</v>
      </c>
      <c r="O20" s="8">
        <v>22474911</v>
      </c>
      <c r="P20" s="9">
        <f>+O20/$H20</f>
        <v>0.44068452941176472</v>
      </c>
      <c r="Q20" s="8">
        <v>22474911</v>
      </c>
      <c r="R20" s="9">
        <f>+Q20/$H20</f>
        <v>0.44068452941176472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v>134868000</v>
      </c>
      <c r="F24" s="8">
        <v>0</v>
      </c>
      <c r="G24" s="8">
        <v>0</v>
      </c>
      <c r="H24" s="8">
        <v>134868000</v>
      </c>
      <c r="I24" s="8">
        <v>0</v>
      </c>
      <c r="J24" s="9">
        <f>+I24/$H24</f>
        <v>0</v>
      </c>
      <c r="K24" s="8">
        <v>134868000</v>
      </c>
      <c r="L24" s="9">
        <f>+K24/$H24</f>
        <v>1</v>
      </c>
      <c r="M24" s="8">
        <v>0</v>
      </c>
      <c r="N24" s="9">
        <f>+M24/$H24</f>
        <v>0</v>
      </c>
      <c r="O24" s="8">
        <v>0</v>
      </c>
      <c r="P24" s="9">
        <f>+O24/$H24</f>
        <v>0</v>
      </c>
      <c r="Q24" s="8">
        <v>0</v>
      </c>
      <c r="R24" s="9">
        <f>+Q24/$H24</f>
        <v>0</v>
      </c>
    </row>
    <row r="25" spans="1:18" x14ac:dyDescent="0.2">
      <c r="A25" s="36"/>
      <c r="B25" s="37"/>
      <c r="C25" s="37"/>
      <c r="D25" s="38"/>
      <c r="E25" s="38"/>
      <c r="F25" s="38"/>
      <c r="G25" s="38"/>
      <c r="H25" s="39"/>
      <c r="I25" s="39"/>
      <c r="J25" s="40"/>
      <c r="K25" s="39"/>
      <c r="L25" s="40"/>
      <c r="M25" s="39"/>
      <c r="N25" s="40"/>
      <c r="O25" s="39"/>
      <c r="P25" s="40"/>
      <c r="Q25" s="39"/>
      <c r="R25" s="41"/>
    </row>
    <row r="26" spans="1:18" x14ac:dyDescent="0.2">
      <c r="A26" s="52" t="s">
        <v>22</v>
      </c>
      <c r="B26" s="52"/>
      <c r="C26" s="52"/>
      <c r="D26" s="52"/>
      <c r="E26" s="10">
        <f>+E11+E16+E20+E24</f>
        <v>20331568000</v>
      </c>
      <c r="F26" s="10">
        <f>+F11+F16+F20+F24</f>
        <v>0</v>
      </c>
      <c r="G26" s="10">
        <f>+G11+G16+G20+G24</f>
        <v>0</v>
      </c>
      <c r="H26" s="10">
        <f>+H11+H16+H20+H24</f>
        <v>20331568000</v>
      </c>
      <c r="I26" s="10">
        <f>+I11+I16+I20+I24</f>
        <v>19699660570.549999</v>
      </c>
      <c r="J26" s="11">
        <f t="shared" ref="J26:J43" si="7">+I26/H26</f>
        <v>0.96891988707167098</v>
      </c>
      <c r="K26" s="10">
        <f>+K11+K16+K20+K24</f>
        <v>631907429.45000005</v>
      </c>
      <c r="L26" s="11">
        <f t="shared" ref="L26:L43" si="8">+K26/H26</f>
        <v>3.1080112928328994E-2</v>
      </c>
      <c r="M26" s="10">
        <f>+M11+M16+M20+M24</f>
        <v>11365710653.200001</v>
      </c>
      <c r="N26" s="11">
        <f t="shared" ref="N26:N43" si="9">+M26/H26</f>
        <v>0.55901791013855895</v>
      </c>
      <c r="O26" s="10">
        <f>+O11+O16+O20+O24</f>
        <v>10003778662.66</v>
      </c>
      <c r="P26" s="11">
        <f t="shared" ref="P26:P43" si="10">+O26/H26</f>
        <v>0.49203183259943356</v>
      </c>
      <c r="Q26" s="10">
        <f>+Q11+Q16+Q20+Q24</f>
        <v>10003778662.66</v>
      </c>
      <c r="R26" s="12">
        <f>+Q26/H26</f>
        <v>0.49203183259943356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6"/>
      <c r="I27" s="16"/>
      <c r="J27" s="17"/>
      <c r="K27" s="16"/>
      <c r="L27" s="17"/>
      <c r="M27" s="16"/>
      <c r="N27" s="17"/>
      <c r="O27" s="16"/>
      <c r="P27" s="17"/>
      <c r="Q27" s="16"/>
      <c r="R27" s="18"/>
    </row>
    <row r="28" spans="1:18" ht="15.75" customHeight="1" x14ac:dyDescent="0.2">
      <c r="A28" s="53" t="s">
        <v>47</v>
      </c>
      <c r="B28" s="53"/>
      <c r="C28" s="53"/>
      <c r="D28" s="53"/>
      <c r="E28" s="45"/>
      <c r="F28" s="45"/>
      <c r="G28" s="45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6"/>
    </row>
    <row r="29" spans="1:18" ht="6.75" customHeight="1" x14ac:dyDescent="0.2">
      <c r="A29" s="45"/>
      <c r="B29" s="45"/>
      <c r="C29" s="45"/>
      <c r="D29" s="45"/>
      <c r="E29" s="45"/>
      <c r="F29" s="45"/>
      <c r="G29" s="45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6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v>47574657</v>
      </c>
      <c r="F31" s="8">
        <v>0</v>
      </c>
      <c r="G31" s="8">
        <v>0</v>
      </c>
      <c r="H31" s="8">
        <v>47574657</v>
      </c>
      <c r="I31" s="8">
        <v>0</v>
      </c>
      <c r="J31" s="9">
        <f>+I31/$H31</f>
        <v>0</v>
      </c>
      <c r="K31" s="8">
        <v>47574657</v>
      </c>
      <c r="L31" s="9">
        <f>+K31/$H31</f>
        <v>1</v>
      </c>
      <c r="M31" s="8">
        <v>0</v>
      </c>
      <c r="N31" s="9">
        <f>+M31/$H31</f>
        <v>0</v>
      </c>
      <c r="O31" s="8">
        <v>0</v>
      </c>
      <c r="P31" s="9">
        <f>+O31/$H31</f>
        <v>0</v>
      </c>
      <c r="Q31" s="8">
        <v>0</v>
      </c>
      <c r="R31" s="9">
        <f>+Q31/$H31</f>
        <v>0</v>
      </c>
    </row>
    <row r="32" spans="1:18" ht="6.75" customHeight="1" x14ac:dyDescent="0.2">
      <c r="A32" s="36"/>
      <c r="B32" s="37"/>
      <c r="C32" s="37"/>
      <c r="D32" s="38"/>
      <c r="E32" s="38"/>
      <c r="F32" s="38"/>
      <c r="G32" s="38"/>
      <c r="H32" s="39"/>
      <c r="I32" s="39"/>
      <c r="J32" s="40"/>
      <c r="K32" s="39"/>
      <c r="L32" s="40"/>
      <c r="M32" s="39"/>
      <c r="N32" s="40"/>
      <c r="O32" s="39"/>
      <c r="P32" s="40"/>
      <c r="Q32" s="39"/>
      <c r="R32" s="41"/>
    </row>
    <row r="33" spans="1:18" ht="15" customHeight="1" x14ac:dyDescent="0.2">
      <c r="A33" s="52" t="s">
        <v>46</v>
      </c>
      <c r="B33" s="52"/>
      <c r="C33" s="52"/>
      <c r="D33" s="52"/>
      <c r="E33" s="10">
        <f>+E31</f>
        <v>47574657</v>
      </c>
      <c r="F33" s="10">
        <f>+F31</f>
        <v>0</v>
      </c>
      <c r="G33" s="10">
        <f>+G31</f>
        <v>0</v>
      </c>
      <c r="H33" s="10">
        <f>+H31</f>
        <v>47574657</v>
      </c>
      <c r="I33" s="10">
        <f>+I31</f>
        <v>0</v>
      </c>
      <c r="J33" s="11">
        <f t="shared" ref="J33" si="11">+I33/H33</f>
        <v>0</v>
      </c>
      <c r="K33" s="10">
        <f>+K31</f>
        <v>47574657</v>
      </c>
      <c r="L33" s="11">
        <f t="shared" ref="L33" si="12">+K33/H33</f>
        <v>1</v>
      </c>
      <c r="M33" s="10">
        <f>+M31</f>
        <v>0</v>
      </c>
      <c r="N33" s="11">
        <f t="shared" ref="N33" si="13">+M33/H33</f>
        <v>0</v>
      </c>
      <c r="O33" s="10">
        <f>+O31</f>
        <v>0</v>
      </c>
      <c r="P33" s="11">
        <f t="shared" ref="P33" si="14">+O33/H33</f>
        <v>0</v>
      </c>
      <c r="Q33" s="10">
        <f>+Q31</f>
        <v>0</v>
      </c>
      <c r="R33" s="12">
        <f>+Q33/H33</f>
        <v>0</v>
      </c>
    </row>
    <row r="34" spans="1:18" ht="6.75" customHeight="1" x14ac:dyDescent="0.2">
      <c r="A34" s="45"/>
      <c r="B34" s="45"/>
      <c r="C34" s="45"/>
      <c r="D34" s="45"/>
      <c r="E34" s="45"/>
      <c r="F34" s="45"/>
      <c r="G34" s="45"/>
      <c r="H34" s="39"/>
      <c r="I34" s="39"/>
      <c r="J34" s="40"/>
      <c r="K34" s="39"/>
      <c r="L34" s="40"/>
      <c r="M34" s="39"/>
      <c r="N34" s="40"/>
      <c r="O34" s="39"/>
      <c r="P34" s="40"/>
      <c r="Q34" s="39"/>
      <c r="R34" s="46"/>
    </row>
    <row r="35" spans="1:18" ht="6.75" customHeight="1" x14ac:dyDescent="0.2">
      <c r="A35" s="45"/>
      <c r="B35" s="45"/>
      <c r="C35" s="45"/>
      <c r="D35" s="45"/>
      <c r="E35" s="45"/>
      <c r="F35" s="45"/>
      <c r="G35" s="45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6"/>
    </row>
    <row r="36" spans="1:18" ht="6.75" customHeight="1" x14ac:dyDescent="0.2">
      <c r="A36" s="45"/>
      <c r="B36" s="45"/>
      <c r="C36" s="45"/>
      <c r="D36" s="45"/>
      <c r="E36" s="45"/>
      <c r="F36" s="45"/>
      <c r="G36" s="45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6"/>
    </row>
    <row r="37" spans="1:18" ht="12" customHeight="1" x14ac:dyDescent="0.2">
      <c r="A37" s="32" t="s">
        <v>23</v>
      </c>
      <c r="B37" s="33"/>
      <c r="C37" s="33"/>
      <c r="D37" s="33"/>
      <c r="E37" s="33"/>
      <c r="F37" s="33"/>
      <c r="G37" s="33"/>
      <c r="H37" s="20"/>
      <c r="I37" s="20"/>
      <c r="J37" s="21"/>
      <c r="K37" s="20"/>
      <c r="L37" s="21"/>
      <c r="M37" s="20"/>
      <c r="N37" s="21"/>
      <c r="O37" s="20"/>
      <c r="P37" s="21"/>
      <c r="Q37" s="20"/>
      <c r="R37" s="22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v>55555000000</v>
      </c>
      <c r="F39" s="8">
        <v>0</v>
      </c>
      <c r="G39" s="8">
        <v>0</v>
      </c>
      <c r="H39" s="8">
        <v>55555000000</v>
      </c>
      <c r="I39" s="8">
        <v>40242703987.199997</v>
      </c>
      <c r="J39" s="9">
        <f>+I39/H39</f>
        <v>0.72437591552875524</v>
      </c>
      <c r="K39" s="8">
        <v>15312296012.799999</v>
      </c>
      <c r="L39" s="9">
        <f>+K39/H39</f>
        <v>0.2756240844712447</v>
      </c>
      <c r="M39" s="8">
        <v>39561799234.199997</v>
      </c>
      <c r="N39" s="9">
        <f>+M39/H39</f>
        <v>0.71211950741067409</v>
      </c>
      <c r="O39" s="8">
        <v>23905107817.959999</v>
      </c>
      <c r="P39" s="9">
        <f>+O39/H39</f>
        <v>0.43029624368571684</v>
      </c>
      <c r="Q39" s="8">
        <v>23255107817.959999</v>
      </c>
      <c r="R39" s="9">
        <f>+Q39/H39</f>
        <v>0.41859612668454682</v>
      </c>
    </row>
    <row r="40" spans="1:18" ht="54" customHeight="1" x14ac:dyDescent="0.2">
      <c r="A40" s="5" t="s">
        <v>24</v>
      </c>
      <c r="B40" s="6" t="s">
        <v>48</v>
      </c>
      <c r="C40" s="6">
        <v>21</v>
      </c>
      <c r="D40" s="7" t="s">
        <v>25</v>
      </c>
      <c r="E40" s="8">
        <v>271977796</v>
      </c>
      <c r="F40" s="8">
        <v>0</v>
      </c>
      <c r="G40" s="8">
        <v>0</v>
      </c>
      <c r="H40" s="8">
        <v>271977796</v>
      </c>
      <c r="I40" s="8">
        <v>271977795.79000002</v>
      </c>
      <c r="J40" s="9">
        <f>+I40/H40</f>
        <v>0.99999999922787819</v>
      </c>
      <c r="K40" s="8">
        <v>0.21</v>
      </c>
      <c r="L40" s="9">
        <f>+K40/H40</f>
        <v>7.7212185365308269E-10</v>
      </c>
      <c r="M40" s="8">
        <v>271977795.79000002</v>
      </c>
      <c r="N40" s="9">
        <f>+M40/H40</f>
        <v>0.99999999922787819</v>
      </c>
      <c r="O40" s="8">
        <v>271977795.79000002</v>
      </c>
      <c r="P40" s="9">
        <f>+O40/H40</f>
        <v>0.99999999922787819</v>
      </c>
      <c r="Q40" s="8">
        <v>271977795.79000002</v>
      </c>
      <c r="R40" s="9">
        <f>+Q40/H40</f>
        <v>0.99999999922787819</v>
      </c>
    </row>
    <row r="41" spans="1:18" x14ac:dyDescent="0.2">
      <c r="A41" s="52" t="s">
        <v>26</v>
      </c>
      <c r="B41" s="52"/>
      <c r="C41" s="52"/>
      <c r="D41" s="52"/>
      <c r="E41" s="10">
        <f>+E39+E40</f>
        <v>55826977796</v>
      </c>
      <c r="F41" s="10">
        <f t="shared" ref="F41:G41" si="15">+F39</f>
        <v>0</v>
      </c>
      <c r="G41" s="10">
        <f t="shared" si="15"/>
        <v>0</v>
      </c>
      <c r="H41" s="10">
        <f>+H39+H40</f>
        <v>55826977796</v>
      </c>
      <c r="I41" s="10">
        <f>+I39+I40</f>
        <v>40514681782.989998</v>
      </c>
      <c r="J41" s="11">
        <f t="shared" ref="J41" si="16">+I41/$H41</f>
        <v>0.72571870057226839</v>
      </c>
      <c r="K41" s="10">
        <f>+K39+K40</f>
        <v>15312296013.009998</v>
      </c>
      <c r="L41" s="11">
        <f t="shared" ref="L41" si="17">+K41/$H41</f>
        <v>0.27428129942773155</v>
      </c>
      <c r="M41" s="10">
        <f>+M39+M40</f>
        <v>39833777029.989998</v>
      </c>
      <c r="N41" s="11">
        <f t="shared" ref="N41" si="18">+M41/$H41</f>
        <v>0.71352200320691705</v>
      </c>
      <c r="O41" s="10">
        <f>+O39+O40</f>
        <v>24177085613.75</v>
      </c>
      <c r="P41" s="11">
        <f t="shared" ref="P41" si="19">+O41/$H41</f>
        <v>0.43307172568245828</v>
      </c>
      <c r="Q41" s="10">
        <f>+Q39+Q40</f>
        <v>23527085613.75</v>
      </c>
      <c r="R41" s="12">
        <f t="shared" ref="R41" si="20">+Q41/$H41</f>
        <v>0.42142860929569637</v>
      </c>
    </row>
    <row r="42" spans="1:18" ht="7.5" customHeight="1" x14ac:dyDescent="0.2">
      <c r="A42" s="25"/>
      <c r="B42" s="25"/>
      <c r="C42" s="26"/>
      <c r="D42" s="27"/>
      <c r="E42" s="27"/>
      <c r="F42" s="27"/>
      <c r="G42" s="27"/>
      <c r="H42" s="28"/>
      <c r="I42" s="28"/>
      <c r="J42" s="29"/>
      <c r="K42" s="28"/>
      <c r="L42" s="29"/>
      <c r="M42" s="28"/>
      <c r="N42" s="29"/>
      <c r="O42" s="28"/>
      <c r="P42" s="29"/>
      <c r="Q42" s="28"/>
      <c r="R42" s="30"/>
    </row>
    <row r="43" spans="1:18" x14ac:dyDescent="0.2">
      <c r="A43" s="52" t="s">
        <v>27</v>
      </c>
      <c r="B43" s="52"/>
      <c r="C43" s="52"/>
      <c r="D43" s="52"/>
      <c r="E43" s="47">
        <f>+E26+E41+E33</f>
        <v>76206120453</v>
      </c>
      <c r="F43" s="10">
        <f>+F26+F41</f>
        <v>0</v>
      </c>
      <c r="G43" s="10">
        <f>+G26+G41</f>
        <v>0</v>
      </c>
      <c r="H43" s="10">
        <f>+H26+H41+H33</f>
        <v>76206120453</v>
      </c>
      <c r="I43" s="10">
        <f>+I26+I41+I33</f>
        <v>60214342353.539993</v>
      </c>
      <c r="J43" s="11">
        <f t="shared" si="7"/>
        <v>0.79015100093800328</v>
      </c>
      <c r="K43" s="10">
        <f>+K26+K41+K33</f>
        <v>15991778099.459999</v>
      </c>
      <c r="L43" s="11">
        <f t="shared" si="8"/>
        <v>0.20984899906199664</v>
      </c>
      <c r="M43" s="10">
        <f>+M26+M41+M33</f>
        <v>51199487683.190002</v>
      </c>
      <c r="N43" s="11">
        <f t="shared" si="9"/>
        <v>0.67185532315304253</v>
      </c>
      <c r="O43" s="10">
        <f>+O26+O41+O33</f>
        <v>34180864276.41</v>
      </c>
      <c r="P43" s="11">
        <f t="shared" si="10"/>
        <v>0.44853174618029523</v>
      </c>
      <c r="Q43" s="10">
        <f>+Q26+Q41+Q33</f>
        <v>33530864276.41</v>
      </c>
      <c r="R43" s="12">
        <f>+Q43/H43</f>
        <v>0.44000224755031464</v>
      </c>
    </row>
    <row r="44" spans="1:18" ht="0" hidden="1" customHeight="1" x14ac:dyDescent="0.2"/>
    <row r="45" spans="1:18" ht="39" customHeight="1" x14ac:dyDescent="0.2">
      <c r="A45" s="48" t="s">
        <v>50</v>
      </c>
      <c r="B45" s="48"/>
      <c r="C45" s="48"/>
      <c r="D45" s="48"/>
      <c r="K45" s="44"/>
    </row>
    <row r="46" spans="1:18" x14ac:dyDescent="0.2">
      <c r="J46" s="43"/>
      <c r="Q46" s="35"/>
    </row>
    <row r="47" spans="1:18" x14ac:dyDescent="0.2">
      <c r="K47" s="42"/>
    </row>
    <row r="48" spans="1:18" x14ac:dyDescent="0.2">
      <c r="K48" s="35"/>
    </row>
  </sheetData>
  <mergeCells count="14">
    <mergeCell ref="A45:D45"/>
    <mergeCell ref="A13:C13"/>
    <mergeCell ref="A1:P3"/>
    <mergeCell ref="Q1:R3"/>
    <mergeCell ref="A5:B5"/>
    <mergeCell ref="A6:C6"/>
    <mergeCell ref="A11:D11"/>
    <mergeCell ref="A16:D16"/>
    <mergeCell ref="A18:B18"/>
    <mergeCell ref="A26:D26"/>
    <mergeCell ref="A41:D41"/>
    <mergeCell ref="A43:D43"/>
    <mergeCell ref="A33:D33"/>
    <mergeCell ref="A28:D28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2022-08-05T20:20:53Z</dcterms:modified>
</cp:coreProperties>
</file>