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4. ABRIL/"/>
    </mc:Choice>
  </mc:AlternateContent>
  <xr:revisionPtr revIDLastSave="741" documentId="6_{F20996C8-7BC7-49E1-B678-AA94E9180345}" xr6:coauthVersionLast="47" xr6:coauthVersionMax="47" xr10:uidLastSave="{E0C39D49-E654-4C82-A5B2-4FFCB85B7FEF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O41" i="1"/>
  <c r="M41" i="1"/>
  <c r="K41" i="1"/>
  <c r="I41" i="1"/>
  <c r="H41" i="1"/>
  <c r="E41" i="1"/>
  <c r="R40" i="1"/>
  <c r="P40" i="1"/>
  <c r="N40" i="1"/>
  <c r="L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L33" i="1" l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<sst xmlns="http://schemas.openxmlformats.org/spreadsheetml/2006/main" count="152" uniqueCount="51">
  <si>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</si>
  <si>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</si>
  <si>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</si>
  <si>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</si>
  <si>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</si>
  <si>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</si>
  <si>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</si>
  <si>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</si>
  <si>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</si>
  <si>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</si>
  <si>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</si>
  <si>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</si>
  <si>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</si>
  <si>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</si>
  <si>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</si>
  <si>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</si>
  <si>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</si>
  <si>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</si>
  <si>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</si>
  <si>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</si>
  <si>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</si>
  <si>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</si>
  <si>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</si>
  <si>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</si>
  <si>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</si>
  <si>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</si>
  <si>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</si>
  <si>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</si>
  <si>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</si>
  <si>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</si>
  <si>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</si>
  <si>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</si>
  <si>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</si>
  <si>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</si>
  <si>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</si>
  <si>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</si>
  <si>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</si>
  <si>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</si>
  <si>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</si>
  <si>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</si>
  <si>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</si>
  <si>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</si>
  <si>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</si>
  <si>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</si>
  <si>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</si>
  <si>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</si>
  <si>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</si>
  <si>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</si>
  <si>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</si>
  <si>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Colombia Compra Eficiente 
Ejecución Presupuestal a 30/04/2022
Ejcucion Definitiva</t>
  </si>
  <si>
    <t>Fecha de elaboracion: 02-05-2022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</si>
</sst>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activeCell="G11" sqref="G11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3016320684</v>
      </c>
      <c r="N8" s="9">
        <f>+M8/$H8</f>
        <v>0.26016221183370708</v>
      </c>
      <c r="O8" s="8">
        <v>3016320684</v>
      </c>
      <c r="P8" s="9">
        <f>+O8/$H8</f>
        <v>0.26016221183370708</v>
      </c>
      <c r="Q8" s="8">
        <v>3016320684</v>
      </c>
      <c r="R8" s="9">
        <f>+Q8/$H8</f>
        <v>0.26016221183370708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1130170900</v>
      </c>
      <c r="N9" s="9">
        <f>+M9/$H9</f>
        <v>0.30480080368941986</v>
      </c>
      <c r="O9" s="8">
        <v>1130170900</v>
      </c>
      <c r="P9" s="9">
        <f>+O9/$H9</f>
        <v>0.30480080368941986</v>
      </c>
      <c r="Q9" s="8">
        <v>1130170900</v>
      </c>
      <c r="R9" s="9">
        <f>+Q9/$H9</f>
        <v>0.30480080368941986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367654376</v>
      </c>
      <c r="N10" s="9">
        <f>+M10/$H10</f>
        <v>0.32832146454724059</v>
      </c>
      <c r="O10" s="8">
        <v>367654376</v>
      </c>
      <c r="P10" s="9">
        <f>+O10/$H10</f>
        <v>0.32832146454724059</v>
      </c>
      <c r="Q10" s="8">
        <v>367654376</v>
      </c>
      <c r="R10" s="9">
        <f>+Q10/$H10</f>
        <v>0.32832146454724059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4514145960</v>
      </c>
      <c r="N11" s="11">
        <f t="shared" ref="N11" si="3">+M11/$H11</f>
        <v>0.2748890772575312</v>
      </c>
      <c r="O11" s="10">
        <f>SUM(O8:O10)</f>
        <v>4514145960</v>
      </c>
      <c r="P11" s="11">
        <f t="shared" ref="P11" si="4">+O11/$H11</f>
        <v>0.2748890772575312</v>
      </c>
      <c r="Q11" s="10">
        <f>SUM(Q8:Q10)</f>
        <v>4514145960</v>
      </c>
      <c r="R11" s="12">
        <f t="shared" ref="R11" si="5">+Q11/$H11</f>
        <v>0.2748890772575312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3067266468.3499999</v>
      </c>
      <c r="J15" s="9">
        <f>+I15/$H15</f>
        <v>0.82364835347744358</v>
      </c>
      <c r="K15" s="8">
        <v>656733531.64999998</v>
      </c>
      <c r="L15" s="9">
        <f>+K15/$H15</f>
        <v>0.17635164652255639</v>
      </c>
      <c r="M15" s="8">
        <v>2825014756</v>
      </c>
      <c r="N15" s="9">
        <f>+M15/$H15</f>
        <v>0.75859687325456493</v>
      </c>
      <c r="O15" s="8">
        <v>981912820.04999995</v>
      </c>
      <c r="P15" s="9">
        <f>+O15/$H15</f>
        <v>0.26367154136680987</v>
      </c>
      <c r="Q15" s="8">
        <v>981912820.04999995</v>
      </c>
      <c r="R15" s="9">
        <f>+Q15/$H15</f>
        <v>0.26367154136680987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3067266468.3499999</v>
      </c>
      <c r="J16" s="11">
        <f t="shared" ref="J16:R16" si="6">+J15</f>
        <v>0.82364835347744358</v>
      </c>
      <c r="K16" s="10">
        <f t="shared" si="6"/>
        <v>656733531.64999998</v>
      </c>
      <c r="L16" s="11">
        <f t="shared" si="6"/>
        <v>0.17635164652255639</v>
      </c>
      <c r="M16" s="10">
        <f t="shared" si="6"/>
        <v>2825014756</v>
      </c>
      <c r="N16" s="11">
        <f t="shared" si="6"/>
        <v>0.75859687325456493</v>
      </c>
      <c r="O16" s="10">
        <f t="shared" si="6"/>
        <v>981912820.04999995</v>
      </c>
      <c r="P16" s="11">
        <f t="shared" si="6"/>
        <v>0.26367154136680987</v>
      </c>
      <c r="Q16" s="10">
        <f t="shared" si="6"/>
        <v>981912820.04999995</v>
      </c>
      <c r="R16" s="11">
        <f t="shared" si="6"/>
        <v>0.26367154136680987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14385674</v>
      </c>
      <c r="N20" s="9">
        <f>+M20/$H20</f>
        <v>0.2820720392156863</v>
      </c>
      <c r="O20" s="8">
        <v>14385674</v>
      </c>
      <c r="P20" s="9">
        <f>+O20/$H20</f>
        <v>0.2820720392156863</v>
      </c>
      <c r="Q20" s="8">
        <v>14385674</v>
      </c>
      <c r="R20" s="9">
        <f>+Q20/$H20</f>
        <v>0.2820720392156863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19539966468.349998</v>
      </c>
      <c r="J26" s="11">
        <f t="shared" ref="J26:J43" si="7">+I26/H26</f>
        <v>0.96106539684248649</v>
      </c>
      <c r="K26" s="10">
        <f>+K11+K16+K20+K24</f>
        <v>791601531.64999998</v>
      </c>
      <c r="L26" s="11">
        <f t="shared" ref="L26:L43" si="8">+K26/H26</f>
        <v>3.893460315751348E-2</v>
      </c>
      <c r="M26" s="10">
        <f>+M11+M16+M20+M24</f>
        <v>7353546390</v>
      </c>
      <c r="N26" s="11">
        <f t="shared" ref="N26:N43" si="9">+M26/H26</f>
        <v>0.36168122350425702</v>
      </c>
      <c r="O26" s="10">
        <f>+O11+O16+O20+O24</f>
        <v>5510444454.0500002</v>
      </c>
      <c r="P26" s="11">
        <f t="shared" ref="P26:P43" si="10">+O26/H26</f>
        <v>0.27102899560181487</v>
      </c>
      <c r="Q26" s="10">
        <f>+Q11+Q16+Q20+Q24</f>
        <v>5510444454.0500002</v>
      </c>
      <c r="R26" s="12">
        <f>+Q26/H26</f>
        <v>0.27102899560181487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39440615516.610001</v>
      </c>
      <c r="J39" s="9">
        <f>+I39/H39</f>
        <v>0.70993817868076681</v>
      </c>
      <c r="K39" s="8">
        <v>16114384483.389999</v>
      </c>
      <c r="L39" s="9">
        <f>+K39/H39</f>
        <v>0.29006182131923319</v>
      </c>
      <c r="M39" s="8">
        <v>39109704846.989998</v>
      </c>
      <c r="N39" s="9">
        <f>+M39/H39</f>
        <v>0.70398172706309059</v>
      </c>
      <c r="O39" s="8">
        <v>13585375247.950001</v>
      </c>
      <c r="P39" s="9">
        <f>+O39/H39</f>
        <v>0.24453919985509856</v>
      </c>
      <c r="Q39" s="8">
        <v>13585375247.950001</v>
      </c>
      <c r="R39" s="9">
        <f>+Q39/H39</f>
        <v>0.24453919985509856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0</v>
      </c>
      <c r="J40" s="9">
        <f>+I40/H40</f>
        <v>0</v>
      </c>
      <c r="K40" s="8">
        <v>271977796</v>
      </c>
      <c r="L40" s="9">
        <f>+K40/H40</f>
        <v>1</v>
      </c>
      <c r="M40" s="8">
        <v>0</v>
      </c>
      <c r="N40" s="9">
        <f>+M40/H40</f>
        <v>0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39440615516.610001</v>
      </c>
      <c r="J41" s="11">
        <f t="shared" ref="J41" si="16">+I41/$H41</f>
        <v>0.70647950280833438</v>
      </c>
      <c r="K41" s="10">
        <f>+K39+K40</f>
        <v>16386362279.389999</v>
      </c>
      <c r="L41" s="11">
        <f t="shared" ref="L41" si="17">+K41/$H41</f>
        <v>0.29352049719166567</v>
      </c>
      <c r="M41" s="10">
        <f>+M39+M40</f>
        <v>39109704846.989998</v>
      </c>
      <c r="N41" s="11">
        <f t="shared" ref="N41" si="18">+M41/$H41</f>
        <v>0.70055206982370821</v>
      </c>
      <c r="O41" s="10">
        <f>+O39+O40</f>
        <v>13585375247.950001</v>
      </c>
      <c r="P41" s="11">
        <f t="shared" ref="P41" si="19">+O41/$H41</f>
        <v>0.24334785410725551</v>
      </c>
      <c r="Q41" s="10">
        <f>+Q39+Q40</f>
        <v>13585375247.950001</v>
      </c>
      <c r="R41" s="12">
        <f t="shared" ref="R41" si="20">+Q41/$H41</f>
        <v>0.24334785410725551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58980581984.959999</v>
      </c>
      <c r="J43" s="11">
        <f t="shared" si="7"/>
        <v>0.77396122036334569</v>
      </c>
      <c r="K43" s="10">
        <f>+K26+K41+K33</f>
        <v>17225538468.040001</v>
      </c>
      <c r="L43" s="11">
        <f t="shared" si="8"/>
        <v>0.22603877963665431</v>
      </c>
      <c r="M43" s="10">
        <f>+M26+M41+M33</f>
        <v>46463251236.989998</v>
      </c>
      <c r="N43" s="11">
        <f t="shared" si="9"/>
        <v>0.6097049811851547</v>
      </c>
      <c r="O43" s="10">
        <f>+O26+O41+O33</f>
        <v>19095819702</v>
      </c>
      <c r="P43" s="11">
        <f t="shared" si="10"/>
        <v>0.25058118151779313</v>
      </c>
      <c r="Q43" s="10">
        <f>+Q26+Q41+Q33</f>
        <v>19095819702</v>
      </c>
      <c r="R43" s="12">
        <f>+Q43/H43</f>
        <v>0.25058118151779313</v>
      </c>
    </row>
    <row r="44" spans="1:18" ht="0" hidden="1" customHeight="1" x14ac:dyDescent="0.2"/>
    <row r="45" spans="1:18" ht="39" customHeight="1" x14ac:dyDescent="0.2">
      <c r="A45" s="48" t="s">
        <v>50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2022-05-03T16:58:46Z</dcterms:modified>
</cp:coreProperties>
</file>