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eficiente-my.sharepoint.com/personal/danny_rojas_colombiacompra_gov_co/Documents/Mis Documentos/PRESUPUESTO/2021/5. EJECUCION/10. OCTUBRE/"/>
    </mc:Choice>
  </mc:AlternateContent>
  <xr:revisionPtr revIDLastSave="328" documentId="6_{F20996C8-7BC7-49E1-B678-AA94E9180345}" xr6:coauthVersionLast="47" xr6:coauthVersionMax="47" xr10:uidLastSave="{39BD050B-7084-47D1-96A7-A06F2F23C1F4}"/>
  <bookViews>
    <workbookView xWindow="28680" yWindow="-120" windowWidth="21840" windowHeight="13140" xr2:uid="{00000000-000D-0000-FFFF-FFFF00000000}"/>
  </bookViews>
  <sheets>
    <sheet name="CC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1" l="1"/>
  <c r="F33" i="1"/>
  <c r="E33" i="1"/>
  <c r="J26" i="1"/>
  <c r="G17" i="1"/>
  <c r="F17" i="1"/>
  <c r="F28" i="1" s="1"/>
  <c r="F35" i="1" s="1"/>
  <c r="E17" i="1"/>
  <c r="G11" i="1"/>
  <c r="F11" i="1"/>
  <c r="E11" i="1"/>
  <c r="R22" i="1"/>
  <c r="P22" i="1"/>
  <c r="N22" i="1"/>
  <c r="L22" i="1"/>
  <c r="J22" i="1"/>
  <c r="Q17" i="1"/>
  <c r="O17" i="1"/>
  <c r="M17" i="1"/>
  <c r="K17" i="1"/>
  <c r="I17" i="1"/>
  <c r="Q11" i="1"/>
  <c r="O11" i="1"/>
  <c r="M11" i="1"/>
  <c r="K11" i="1"/>
  <c r="I11" i="1"/>
  <c r="H17" i="1"/>
  <c r="H11" i="1"/>
  <c r="R15" i="1"/>
  <c r="P15" i="1"/>
  <c r="N15" i="1"/>
  <c r="L15" i="1"/>
  <c r="J15" i="1"/>
  <c r="E28" i="1" l="1"/>
  <c r="E35" i="1" s="1"/>
  <c r="G28" i="1"/>
  <c r="G35" i="1" s="1"/>
  <c r="K28" i="1"/>
  <c r="M28" i="1"/>
  <c r="H28" i="1"/>
  <c r="I28" i="1"/>
  <c r="Q28" i="1"/>
  <c r="O28" i="1"/>
  <c r="R26" i="1"/>
  <c r="P26" i="1"/>
  <c r="N26" i="1"/>
  <c r="L26" i="1"/>
  <c r="J21" i="1"/>
  <c r="L21" i="1"/>
  <c r="N21" i="1"/>
  <c r="P21" i="1"/>
  <c r="R21" i="1"/>
  <c r="J16" i="1"/>
  <c r="L16" i="1"/>
  <c r="N16" i="1"/>
  <c r="P16" i="1"/>
  <c r="R16" i="1"/>
  <c r="R10" i="1"/>
  <c r="R9" i="1"/>
  <c r="R8" i="1"/>
  <c r="P10" i="1"/>
  <c r="P9" i="1"/>
  <c r="P8" i="1"/>
  <c r="N10" i="1"/>
  <c r="N9" i="1"/>
  <c r="N8" i="1"/>
  <c r="L10" i="1"/>
  <c r="L9" i="1"/>
  <c r="L8" i="1"/>
  <c r="J10" i="1"/>
  <c r="J9" i="1"/>
  <c r="J8" i="1"/>
  <c r="R32" i="1"/>
  <c r="P32" i="1"/>
  <c r="N32" i="1"/>
  <c r="L32" i="1"/>
  <c r="J32" i="1"/>
  <c r="N17" i="1" l="1"/>
  <c r="R17" i="1"/>
  <c r="P17" i="1"/>
  <c r="L17" i="1"/>
  <c r="J17" i="1"/>
  <c r="R11" i="1"/>
  <c r="P11" i="1"/>
  <c r="N11" i="1"/>
  <c r="L11" i="1"/>
  <c r="J11" i="1"/>
  <c r="Q33" i="1" l="1"/>
  <c r="O33" i="1"/>
  <c r="M33" i="1"/>
  <c r="K33" i="1"/>
  <c r="I33" i="1"/>
  <c r="H33" i="1"/>
  <c r="R33" i="1" l="1"/>
  <c r="J33" i="1"/>
  <c r="P33" i="1"/>
  <c r="N33" i="1"/>
  <c r="L33" i="1"/>
  <c r="H35" i="1"/>
  <c r="P28" i="1" l="1"/>
  <c r="O35" i="1"/>
  <c r="L28" i="1"/>
  <c r="K35" i="1"/>
  <c r="L35" i="1" s="1"/>
  <c r="N28" i="1"/>
  <c r="M35" i="1"/>
  <c r="N35" i="1" s="1"/>
  <c r="J28" i="1"/>
  <c r="I35" i="1"/>
  <c r="J35" i="1" s="1"/>
  <c r="R28" i="1"/>
  <c r="Q35" i="1"/>
  <c r="R35" i="1" s="1"/>
  <c r="P35" i="1" l="1"/>
</calcChain>
</file>

<file path=xl/sharedStrings.xml><?xml version="1.0" encoding="utf-8"?>
<sst xmlns="http://schemas.openxmlformats.org/spreadsheetml/2006/main" count="131" uniqueCount="50">
  <si>
    <t>Funcionamiento</t>
  </si>
  <si>
    <t>Gastos de Personal</t>
  </si>
  <si>
    <t>Rubro</t>
  </si>
  <si>
    <t>Fuente</t>
  </si>
  <si>
    <t>REC</t>
  </si>
  <si>
    <t>Descripción</t>
  </si>
  <si>
    <t>Apr. Vigente</t>
  </si>
  <si>
    <t>CDP</t>
  </si>
  <si>
    <t>% CDPs</t>
  </si>
  <si>
    <t>Apr. Disponible</t>
  </si>
  <si>
    <t>% Apr. Disp.</t>
  </si>
  <si>
    <t>Compromiso</t>
  </si>
  <si>
    <t>% Comp.</t>
  </si>
  <si>
    <t>Obligación</t>
  </si>
  <si>
    <t>% Oblig.</t>
  </si>
  <si>
    <t>Pago</t>
  </si>
  <si>
    <t>% Pago</t>
  </si>
  <si>
    <t>Nación</t>
  </si>
  <si>
    <t>Total Gastos de Personal</t>
  </si>
  <si>
    <t>Gastos Generales</t>
  </si>
  <si>
    <t>Total Gastos Generales</t>
  </si>
  <si>
    <t>Transferencias</t>
  </si>
  <si>
    <t>Total Gastos de Funcionamiento</t>
  </si>
  <si>
    <t>Inversión</t>
  </si>
  <si>
    <t>C-0304-1000-2</t>
  </si>
  <si>
    <t>INCREMENTO DEL VALOR POR DINERO QUE OBTIENE EL ESTADO EN LA COMPRA PÚBLICA.  NACIONAL</t>
  </si>
  <si>
    <t>Total Inversión</t>
  </si>
  <si>
    <t>Total Presupuesto CCE</t>
  </si>
  <si>
    <t>A-01-01-01</t>
  </si>
  <si>
    <t>A-01-01-02</t>
  </si>
  <si>
    <t>A-01-01-03</t>
  </si>
  <si>
    <t>SALARIO</t>
  </si>
  <si>
    <t>CONTRIBUCIONES INHERENTES A LA NÓMINA</t>
  </si>
  <si>
    <t>REMUNERACIONES NO CONSTITUTIVAS DE FACTOR SALARIAL</t>
  </si>
  <si>
    <t>A-02-02</t>
  </si>
  <si>
    <t>ADQUISICIONES DIFERENTES DE ACTIVOS</t>
  </si>
  <si>
    <t>INCAPACIDADES Y LICENCIAS DE MATERNIDAD (NO DE PENSIONES)</t>
  </si>
  <si>
    <t>A-03-04-02-012</t>
  </si>
  <si>
    <t>A-08-04-01</t>
  </si>
  <si>
    <t>11</t>
  </si>
  <si>
    <t>CUOTA DE FISCALIZACIÓN Y AUDITAJE</t>
  </si>
  <si>
    <t>A-02-01</t>
  </si>
  <si>
    <t>ADQUISICIÓN DE ACTIVOS NO FINANCIEROS</t>
  </si>
  <si>
    <t>A-03-10-01-001</t>
  </si>
  <si>
    <t>SENTENCIAS</t>
  </si>
  <si>
    <t>Apr. Incial</t>
  </si>
  <si>
    <t>Adicionada</t>
  </si>
  <si>
    <t>Reducida</t>
  </si>
  <si>
    <t>Colombia Compra Eficiente 
Ejecución Presupuestal a 31/10/2021</t>
  </si>
  <si>
    <t>Fecha de elaboracion: 02-11-2021
Informacion suministrada por SIIF 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</si>
</sst>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3" fillId="0" borderId="0" xfId="2" applyFont="1" applyFill="1" applyBorder="1"/>
    <xf numFmtId="0" fontId="2" fillId="0" borderId="0" xfId="2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vertical="center" wrapText="1" readingOrder="1"/>
    </xf>
    <xf numFmtId="0" fontId="5" fillId="0" borderId="1" xfId="2" applyNumberFormat="1" applyFont="1" applyFill="1" applyBorder="1" applyAlignment="1">
      <alignment horizontal="center" vertical="center" wrapText="1" readingOrder="1"/>
    </xf>
    <xf numFmtId="0" fontId="5" fillId="0" borderId="1" xfId="2" applyNumberFormat="1" applyFont="1" applyFill="1" applyBorder="1" applyAlignment="1">
      <alignment horizontal="left" vertical="center" wrapText="1" readingOrder="1"/>
    </xf>
    <xf numFmtId="164" fontId="5" fillId="0" borderId="1" xfId="2" applyNumberFormat="1" applyFont="1" applyFill="1" applyBorder="1" applyAlignment="1">
      <alignment horizontal="right" vertical="center" wrapText="1" readingOrder="1"/>
    </xf>
    <xf numFmtId="10" fontId="5" fillId="0" borderId="1" xfId="1" applyNumberFormat="1" applyFont="1" applyFill="1" applyBorder="1" applyAlignment="1">
      <alignment horizontal="center" vertical="center" wrapText="1" readingOrder="1"/>
    </xf>
    <xf numFmtId="164" fontId="4" fillId="2" borderId="1" xfId="2" applyNumberFormat="1" applyFont="1" applyFill="1" applyBorder="1" applyAlignment="1">
      <alignment horizontal="right" vertical="center" wrapText="1" readingOrder="1"/>
    </xf>
    <xf numFmtId="10" fontId="4" fillId="2" borderId="1" xfId="1" applyNumberFormat="1" applyFont="1" applyFill="1" applyBorder="1" applyAlignment="1">
      <alignment horizontal="center" vertical="center" wrapText="1" readingOrder="1"/>
    </xf>
    <xf numFmtId="10" fontId="4" fillId="2" borderId="1" xfId="1" applyNumberFormat="1" applyFont="1" applyFill="1" applyBorder="1"/>
    <xf numFmtId="0" fontId="5" fillId="0" borderId="2" xfId="2" applyNumberFormat="1" applyFont="1" applyFill="1" applyBorder="1" applyAlignment="1">
      <alignment vertical="center" wrapText="1" readingOrder="1"/>
    </xf>
    <xf numFmtId="0" fontId="5" fillId="0" borderId="2" xfId="2" applyNumberFormat="1" applyFont="1" applyFill="1" applyBorder="1" applyAlignment="1">
      <alignment horizontal="center" vertical="center" wrapText="1" readingOrder="1"/>
    </xf>
    <xf numFmtId="0" fontId="5" fillId="0" borderId="2" xfId="2" applyNumberFormat="1" applyFont="1" applyFill="1" applyBorder="1" applyAlignment="1">
      <alignment horizontal="left" vertical="center" wrapText="1" readingOrder="1"/>
    </xf>
    <xf numFmtId="164" fontId="5" fillId="0" borderId="2" xfId="2" applyNumberFormat="1" applyFont="1" applyFill="1" applyBorder="1" applyAlignment="1">
      <alignment horizontal="right" vertical="center" wrapText="1" readingOrder="1"/>
    </xf>
    <xf numFmtId="10" fontId="5" fillId="0" borderId="2" xfId="1" applyNumberFormat="1" applyFont="1" applyFill="1" applyBorder="1" applyAlignment="1">
      <alignment horizontal="center" vertical="center" wrapText="1" readingOrder="1"/>
    </xf>
    <xf numFmtId="10" fontId="3" fillId="0" borderId="2" xfId="1" applyNumberFormat="1" applyFont="1" applyFill="1" applyBorder="1"/>
    <xf numFmtId="0" fontId="5" fillId="0" borderId="3" xfId="2" applyNumberFormat="1" applyFont="1" applyFill="1" applyBorder="1" applyAlignment="1">
      <alignment horizontal="left" vertical="center" wrapText="1" readingOrder="1"/>
    </xf>
    <xf numFmtId="164" fontId="5" fillId="0" borderId="3" xfId="2" applyNumberFormat="1" applyFont="1" applyFill="1" applyBorder="1" applyAlignment="1">
      <alignment horizontal="right" vertical="center" wrapText="1" readingOrder="1"/>
    </xf>
    <xf numFmtId="10" fontId="5" fillId="0" borderId="3" xfId="1" applyNumberFormat="1" applyFont="1" applyFill="1" applyBorder="1" applyAlignment="1">
      <alignment horizontal="center" vertical="center" wrapText="1" readingOrder="1"/>
    </xf>
    <xf numFmtId="10" fontId="3" fillId="0" borderId="3" xfId="1" applyNumberFormat="1" applyFont="1" applyFill="1" applyBorder="1"/>
    <xf numFmtId="0" fontId="5" fillId="0" borderId="3" xfId="2" applyNumberFormat="1" applyFont="1" applyFill="1" applyBorder="1" applyAlignment="1">
      <alignment horizontal="center" vertical="center" wrapText="1" readingOrder="1"/>
    </xf>
    <xf numFmtId="0" fontId="5" fillId="0" borderId="3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vertical="center" wrapText="1" readingOrder="1"/>
    </xf>
    <xf numFmtId="0" fontId="5" fillId="0" borderId="4" xfId="2" applyNumberFormat="1" applyFont="1" applyFill="1" applyBorder="1" applyAlignment="1">
      <alignment horizontal="center" vertical="center" wrapText="1" readingOrder="1"/>
    </xf>
    <xf numFmtId="0" fontId="5" fillId="0" borderId="4" xfId="2" applyNumberFormat="1" applyFont="1" applyFill="1" applyBorder="1" applyAlignment="1">
      <alignment horizontal="left" vertical="center" wrapText="1" readingOrder="1"/>
    </xf>
    <xf numFmtId="164" fontId="5" fillId="0" borderId="4" xfId="2" applyNumberFormat="1" applyFont="1" applyFill="1" applyBorder="1" applyAlignment="1">
      <alignment horizontal="right" vertical="center" wrapText="1" readingOrder="1"/>
    </xf>
    <xf numFmtId="10" fontId="5" fillId="0" borderId="4" xfId="1" applyNumberFormat="1" applyFont="1" applyFill="1" applyBorder="1" applyAlignment="1">
      <alignment horizontal="center" vertical="center" wrapText="1" readingOrder="1"/>
    </xf>
    <xf numFmtId="10" fontId="3" fillId="0" borderId="4" xfId="1" applyNumberFormat="1" applyFont="1" applyFill="1" applyBorder="1"/>
    <xf numFmtId="0" fontId="4" fillId="0" borderId="2" xfId="2" applyNumberFormat="1" applyFont="1" applyFill="1" applyBorder="1" applyAlignment="1">
      <alignment horizontal="left" vertical="center" wrapText="1" readingOrder="1"/>
    </xf>
    <xf numFmtId="0" fontId="2" fillId="0" borderId="3" xfId="2" applyNumberFormat="1" applyFont="1" applyFill="1" applyBorder="1" applyAlignment="1">
      <alignment vertical="center" wrapText="1" readingOrder="1"/>
    </xf>
    <xf numFmtId="0" fontId="4" fillId="0" borderId="3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horizontal="center"/>
    </xf>
    <xf numFmtId="4" fontId="3" fillId="0" borderId="0" xfId="2" applyNumberFormat="1" applyFont="1" applyFill="1" applyBorder="1"/>
    <xf numFmtId="0" fontId="5" fillId="0" borderId="0" xfId="2" applyNumberFormat="1" applyFont="1" applyFill="1" applyBorder="1" applyAlignment="1">
      <alignment vertical="center" wrapText="1" readingOrder="1"/>
    </xf>
    <xf numFmtId="0" fontId="5" fillId="0" borderId="0" xfId="2" applyNumberFormat="1" applyFont="1" applyFill="1" applyBorder="1" applyAlignment="1">
      <alignment horizontal="center" vertical="center" wrapText="1" readingOrder="1"/>
    </xf>
    <xf numFmtId="0" fontId="5" fillId="0" borderId="0" xfId="2" applyNumberFormat="1" applyFont="1" applyFill="1" applyBorder="1" applyAlignment="1">
      <alignment horizontal="left" vertical="center" wrapText="1" readingOrder="1"/>
    </xf>
    <xf numFmtId="164" fontId="5" fillId="0" borderId="0" xfId="2" applyNumberFormat="1" applyFont="1" applyFill="1" applyBorder="1" applyAlignment="1">
      <alignment horizontal="right" vertical="center" wrapText="1" readingOrder="1"/>
    </xf>
    <xf numFmtId="10" fontId="5" fillId="0" borderId="0" xfId="1" applyNumberFormat="1" applyFont="1" applyFill="1" applyBorder="1" applyAlignment="1">
      <alignment horizontal="center" vertical="center" wrapText="1" readingOrder="1"/>
    </xf>
    <xf numFmtId="10" fontId="3" fillId="0" borderId="0" xfId="1" applyNumberFormat="1" applyFont="1" applyFill="1" applyBorder="1" applyAlignment="1">
      <alignment vertical="center"/>
    </xf>
    <xf numFmtId="164" fontId="4" fillId="2" borderId="1" xfId="2" applyNumberFormat="1" applyFont="1" applyFill="1" applyBorder="1" applyAlignment="1">
      <alignment horizontal="left" vertical="center" wrapText="1" readingOrder="1"/>
    </xf>
    <xf numFmtId="0" fontId="3" fillId="0" borderId="0" xfId="2" applyFont="1" applyFill="1" applyBorder="1" applyAlignment="1">
      <alignment vertical="center" wrapText="1"/>
    </xf>
    <xf numFmtId="0" fontId="2" fillId="0" borderId="3" xfId="2" applyNumberFormat="1" applyFont="1" applyFill="1" applyBorder="1" applyAlignment="1">
      <alignment horizontal="left" vertical="center" wrapText="1" readingOrder="1"/>
    </xf>
    <xf numFmtId="0" fontId="2" fillId="0" borderId="1" xfId="2" applyNumberFormat="1" applyFont="1" applyFill="1" applyBorder="1" applyAlignment="1">
      <alignment horizontal="center" vertical="center" wrapText="1" readingOrder="1"/>
    </xf>
    <xf numFmtId="0" fontId="2" fillId="0" borderId="0" xfId="2" applyNumberFormat="1" applyFont="1" applyFill="1" applyBorder="1" applyAlignment="1">
      <alignment horizontal="left" vertical="center" wrapText="1" readingOrder="1"/>
    </xf>
    <xf numFmtId="0" fontId="4" fillId="2" borderId="1" xfId="2" applyNumberFormat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514350</xdr:colOff>
      <xdr:row>0</xdr:row>
      <xdr:rowOff>19050</xdr:rowOff>
    </xdr:from>
    <xdr:to>
      <xdr:col>17</xdr:col>
      <xdr:colOff>495300</xdr:colOff>
      <xdr:row>2</xdr:row>
      <xdr:rowOff>294715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D3A15A25-7319-4965-8C48-F6409B2BE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4325" y="19050"/>
          <a:ext cx="1666875" cy="5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0"/>
  <sheetViews>
    <sheetView showGridLines="0" tabSelected="1" zoomScale="90" zoomScaleNormal="90" zoomScaleSheetLayoutView="85" workbookViewId="0">
      <selection activeCell="D4" sqref="D4"/>
    </sheetView>
  </sheetViews>
  <sheetFormatPr baseColWidth="10" defaultColWidth="11.42578125" defaultRowHeight="12" x14ac:dyDescent="0.2"/>
  <cols>
    <col min="1" max="1" width="13.5703125" style="1" customWidth="1"/>
    <col min="2" max="2" width="8.7109375" style="1" bestFit="1" customWidth="1"/>
    <col min="3" max="3" width="4.28515625" style="1" bestFit="1" customWidth="1"/>
    <col min="4" max="4" width="27" style="1" customWidth="1"/>
    <col min="5" max="5" width="17.28515625" style="1" bestFit="1" customWidth="1"/>
    <col min="6" max="7" width="16.28515625" style="1" bestFit="1" customWidth="1"/>
    <col min="8" max="8" width="17.28515625" style="1" bestFit="1" customWidth="1"/>
    <col min="9" max="9" width="19.28515625" style="1" customWidth="1"/>
    <col min="10" max="10" width="8" style="34" bestFit="1" customWidth="1"/>
    <col min="11" max="11" width="17.28515625" style="1" bestFit="1" customWidth="1"/>
    <col min="12" max="12" width="10.42578125" style="34" bestFit="1" customWidth="1"/>
    <col min="13" max="13" width="17.28515625" style="1" bestFit="1" customWidth="1"/>
    <col min="14" max="14" width="8" style="34" bestFit="1" customWidth="1"/>
    <col min="15" max="15" width="17.28515625" style="1" bestFit="1" customWidth="1"/>
    <col min="16" max="16" width="8" style="34" bestFit="1" customWidth="1"/>
    <col min="17" max="17" width="17.28515625" style="1" bestFit="1" customWidth="1"/>
    <col min="18" max="18" width="8" style="1" bestFit="1" customWidth="1"/>
    <col min="19" max="19" width="13.42578125" style="1" customWidth="1"/>
    <col min="20" max="16384" width="11.42578125" style="1"/>
  </cols>
  <sheetData>
    <row r="1" spans="1:18" ht="12" customHeight="1" x14ac:dyDescent="0.2">
      <c r="A1" s="45" t="s">
        <v>48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8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ht="24" customHeight="1" x14ac:dyDescent="0.2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x14ac:dyDescent="0.2">
      <c r="A5" s="46" t="s">
        <v>0</v>
      </c>
      <c r="B5" s="4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</row>
    <row r="6" spans="1:18" x14ac:dyDescent="0.2">
      <c r="A6" s="46" t="s">
        <v>1</v>
      </c>
      <c r="B6" s="46"/>
      <c r="C6" s="46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</row>
    <row r="7" spans="1:18" ht="18" customHeight="1" x14ac:dyDescent="0.2">
      <c r="A7" s="4" t="s">
        <v>2</v>
      </c>
      <c r="B7" s="4" t="s">
        <v>3</v>
      </c>
      <c r="C7" s="4" t="s">
        <v>4</v>
      </c>
      <c r="D7" s="4" t="s">
        <v>5</v>
      </c>
      <c r="E7" s="4" t="s">
        <v>45</v>
      </c>
      <c r="F7" s="4" t="s">
        <v>46</v>
      </c>
      <c r="G7" s="4" t="s">
        <v>47</v>
      </c>
      <c r="H7" s="4" t="s">
        <v>6</v>
      </c>
      <c r="I7" s="4" t="s">
        <v>7</v>
      </c>
      <c r="J7" s="4" t="s">
        <v>8</v>
      </c>
      <c r="K7" s="4" t="s">
        <v>9</v>
      </c>
      <c r="L7" s="4" t="s">
        <v>10</v>
      </c>
      <c r="M7" s="4" t="s">
        <v>11</v>
      </c>
      <c r="N7" s="4" t="s">
        <v>12</v>
      </c>
      <c r="O7" s="4" t="s">
        <v>13</v>
      </c>
      <c r="P7" s="4" t="s">
        <v>14</v>
      </c>
      <c r="Q7" s="4" t="s">
        <v>15</v>
      </c>
      <c r="R7" s="4" t="s">
        <v>16</v>
      </c>
    </row>
    <row r="8" spans="1:18" x14ac:dyDescent="0.2">
      <c r="A8" s="7" t="s">
        <v>28</v>
      </c>
      <c r="B8" s="6" t="s">
        <v>17</v>
      </c>
      <c r="C8" s="6">
        <v>10</v>
      </c>
      <c r="D8" s="7" t="s">
        <v>31</v>
      </c>
      <c r="E8" s="8">
        <v>14104194000</v>
      </c>
      <c r="F8" s="8">
        <v>0</v>
      </c>
      <c r="G8" s="8">
        <v>2805141000</v>
      </c>
      <c r="H8" s="8">
        <v>11299053000</v>
      </c>
      <c r="I8" s="8">
        <v>11299053000</v>
      </c>
      <c r="J8" s="9">
        <f>+I8/H8</f>
        <v>1</v>
      </c>
      <c r="K8" s="8">
        <v>0</v>
      </c>
      <c r="L8" s="9">
        <f>+K8/$H8</f>
        <v>0</v>
      </c>
      <c r="M8" s="8">
        <v>6977873501</v>
      </c>
      <c r="N8" s="9">
        <f>+M8/$H8</f>
        <v>0.61756268432407568</v>
      </c>
      <c r="O8" s="8">
        <v>6970989072</v>
      </c>
      <c r="P8" s="9">
        <f>+O8/$H8</f>
        <v>0.61695339175769859</v>
      </c>
      <c r="Q8" s="8">
        <v>6970989072</v>
      </c>
      <c r="R8" s="9">
        <f>+Q8/$H8</f>
        <v>0.61695339175769859</v>
      </c>
    </row>
    <row r="9" spans="1:18" ht="24" x14ac:dyDescent="0.2">
      <c r="A9" s="7" t="s">
        <v>29</v>
      </c>
      <c r="B9" s="6" t="s">
        <v>17</v>
      </c>
      <c r="C9" s="6">
        <v>10</v>
      </c>
      <c r="D9" s="7" t="s">
        <v>32</v>
      </c>
      <c r="E9" s="8">
        <v>1381737000</v>
      </c>
      <c r="F9" s="8">
        <v>2231844000</v>
      </c>
      <c r="G9" s="8">
        <v>0</v>
      </c>
      <c r="H9" s="8">
        <v>3613581000</v>
      </c>
      <c r="I9" s="8">
        <v>3613581000</v>
      </c>
      <c r="J9" s="9">
        <f>+I9/H9</f>
        <v>1</v>
      </c>
      <c r="K9" s="8">
        <v>0</v>
      </c>
      <c r="L9" s="9">
        <f>+K9/$H9</f>
        <v>0</v>
      </c>
      <c r="M9" s="8">
        <v>2651090088</v>
      </c>
      <c r="N9" s="9">
        <f>+M9/$H9</f>
        <v>0.73364623291964393</v>
      </c>
      <c r="O9" s="8">
        <v>2651090088</v>
      </c>
      <c r="P9" s="9">
        <f>+O9/$H9</f>
        <v>0.73364623291964393</v>
      </c>
      <c r="Q9" s="8">
        <v>2651090088</v>
      </c>
      <c r="R9" s="9">
        <f>+Q9/$H9</f>
        <v>0.73364623291964393</v>
      </c>
    </row>
    <row r="10" spans="1:18" ht="36" x14ac:dyDescent="0.2">
      <c r="A10" s="7" t="s">
        <v>30</v>
      </c>
      <c r="B10" s="6" t="s">
        <v>17</v>
      </c>
      <c r="C10" s="6">
        <v>10</v>
      </c>
      <c r="D10" s="7" t="s">
        <v>33</v>
      </c>
      <c r="E10" s="8">
        <v>518018000</v>
      </c>
      <c r="F10" s="8">
        <v>573297000</v>
      </c>
      <c r="G10" s="8">
        <v>0</v>
      </c>
      <c r="H10" s="8">
        <v>1091315000</v>
      </c>
      <c r="I10" s="8">
        <v>1091315000</v>
      </c>
      <c r="J10" s="9">
        <f>+I10/H10</f>
        <v>1</v>
      </c>
      <c r="K10" s="8">
        <v>0</v>
      </c>
      <c r="L10" s="9">
        <f>+K10/$H10</f>
        <v>0</v>
      </c>
      <c r="M10" s="8">
        <v>526302090</v>
      </c>
      <c r="N10" s="9">
        <f>+M10/$H10</f>
        <v>0.48226414005122259</v>
      </c>
      <c r="O10" s="8">
        <v>525195216</v>
      </c>
      <c r="P10" s="9">
        <f>+O10/$H10</f>
        <v>0.48124988293938964</v>
      </c>
      <c r="Q10" s="8">
        <v>525195216</v>
      </c>
      <c r="R10" s="9">
        <f>+Q10/$H10</f>
        <v>0.48124988293938964</v>
      </c>
    </row>
    <row r="11" spans="1:18" x14ac:dyDescent="0.2">
      <c r="A11" s="47" t="s">
        <v>18</v>
      </c>
      <c r="B11" s="47"/>
      <c r="C11" s="47"/>
      <c r="D11" s="47"/>
      <c r="E11" s="10">
        <f t="shared" ref="E11:G11" si="0">SUM(E8:E10)</f>
        <v>16003949000</v>
      </c>
      <c r="F11" s="10">
        <f t="shared" si="0"/>
        <v>2805141000</v>
      </c>
      <c r="G11" s="10">
        <f t="shared" si="0"/>
        <v>2805141000</v>
      </c>
      <c r="H11" s="10">
        <f>SUM(H8:H10)</f>
        <v>16003949000</v>
      </c>
      <c r="I11" s="10">
        <f>SUM(I8:I10)</f>
        <v>16003949000</v>
      </c>
      <c r="J11" s="11">
        <f t="shared" ref="J11" si="1">+I11/$H11</f>
        <v>1</v>
      </c>
      <c r="K11" s="10">
        <f>SUM(K8:K10)</f>
        <v>0</v>
      </c>
      <c r="L11" s="11">
        <f t="shared" ref="L11" si="2">+K11/$H11</f>
        <v>0</v>
      </c>
      <c r="M11" s="10">
        <f>SUM(M8:M10)</f>
        <v>10155265679</v>
      </c>
      <c r="N11" s="11">
        <f t="shared" ref="N11" si="3">+M11/$H11</f>
        <v>0.63454749068495531</v>
      </c>
      <c r="O11" s="10">
        <f>SUM(O8:O10)</f>
        <v>10147274376</v>
      </c>
      <c r="P11" s="11">
        <f t="shared" ref="P11" si="4">+O11/$H11</f>
        <v>0.63404815748912968</v>
      </c>
      <c r="Q11" s="10">
        <f>SUM(Q8:Q10)</f>
        <v>10147274376</v>
      </c>
      <c r="R11" s="12">
        <f t="shared" ref="R11" si="5">+Q11/$H11</f>
        <v>0.63404815748912968</v>
      </c>
    </row>
    <row r="12" spans="1:18" ht="7.5" customHeight="1" x14ac:dyDescent="0.2">
      <c r="A12" s="13"/>
      <c r="B12" s="13"/>
      <c r="C12" s="14"/>
      <c r="D12" s="15"/>
      <c r="E12" s="15"/>
      <c r="F12" s="15"/>
      <c r="G12" s="15"/>
      <c r="H12" s="16"/>
      <c r="I12" s="16"/>
      <c r="J12" s="17"/>
      <c r="K12" s="16"/>
      <c r="L12" s="17"/>
      <c r="M12" s="16"/>
      <c r="N12" s="17"/>
      <c r="O12" s="16"/>
      <c r="P12" s="17"/>
      <c r="Q12" s="16"/>
      <c r="R12" s="18"/>
    </row>
    <row r="13" spans="1:18" x14ac:dyDescent="0.2">
      <c r="A13" s="44" t="s">
        <v>19</v>
      </c>
      <c r="B13" s="44"/>
      <c r="C13" s="44"/>
      <c r="D13" s="19"/>
      <c r="E13" s="19"/>
      <c r="F13" s="19"/>
      <c r="G13" s="19"/>
      <c r="H13" s="20"/>
      <c r="I13" s="20"/>
      <c r="J13" s="21"/>
      <c r="K13" s="20"/>
      <c r="L13" s="21"/>
      <c r="M13" s="20"/>
      <c r="N13" s="21"/>
      <c r="O13" s="20"/>
      <c r="P13" s="21"/>
      <c r="Q13" s="20"/>
      <c r="R13" s="22"/>
    </row>
    <row r="14" spans="1:18" x14ac:dyDescent="0.2">
      <c r="A14" s="4" t="s">
        <v>2</v>
      </c>
      <c r="B14" s="4" t="s">
        <v>3</v>
      </c>
      <c r="C14" s="4" t="s">
        <v>4</v>
      </c>
      <c r="D14" s="4" t="s">
        <v>5</v>
      </c>
      <c r="E14" s="4" t="s">
        <v>45</v>
      </c>
      <c r="F14" s="4" t="s">
        <v>46</v>
      </c>
      <c r="G14" s="4" t="s">
        <v>47</v>
      </c>
      <c r="H14" s="4" t="s">
        <v>6</v>
      </c>
      <c r="I14" s="4" t="s">
        <v>7</v>
      </c>
      <c r="J14" s="4" t="s">
        <v>8</v>
      </c>
      <c r="K14" s="4" t="s">
        <v>9</v>
      </c>
      <c r="L14" s="4" t="s">
        <v>10</v>
      </c>
      <c r="M14" s="4" t="s">
        <v>11</v>
      </c>
      <c r="N14" s="4" t="s">
        <v>12</v>
      </c>
      <c r="O14" s="4" t="s">
        <v>13</v>
      </c>
      <c r="P14" s="4" t="s">
        <v>14</v>
      </c>
      <c r="Q14" s="4" t="s">
        <v>15</v>
      </c>
      <c r="R14" s="4" t="s">
        <v>16</v>
      </c>
    </row>
    <row r="15" spans="1:18" ht="24" x14ac:dyDescent="0.2">
      <c r="A15" s="5" t="s">
        <v>41</v>
      </c>
      <c r="B15" s="6" t="s">
        <v>17</v>
      </c>
      <c r="C15" s="6">
        <v>10</v>
      </c>
      <c r="D15" s="7" t="s">
        <v>42</v>
      </c>
      <c r="E15" s="8">
        <v>400000000</v>
      </c>
      <c r="F15" s="8">
        <v>0</v>
      </c>
      <c r="G15" s="8">
        <v>350000000</v>
      </c>
      <c r="H15" s="8">
        <v>50000000</v>
      </c>
      <c r="I15" s="8">
        <v>13251200</v>
      </c>
      <c r="J15" s="9">
        <f>+I15/$H15</f>
        <v>0.26502399999999998</v>
      </c>
      <c r="K15" s="8">
        <v>36748800</v>
      </c>
      <c r="L15" s="9">
        <f>+K15/$H15</f>
        <v>0.73497599999999996</v>
      </c>
      <c r="M15" s="8">
        <v>9951200</v>
      </c>
      <c r="N15" s="9">
        <f>+M15/$H15</f>
        <v>0.19902400000000001</v>
      </c>
      <c r="O15" s="8">
        <v>9951200</v>
      </c>
      <c r="P15" s="9">
        <f>+O15/$H15</f>
        <v>0.19902400000000001</v>
      </c>
      <c r="Q15" s="8">
        <v>9951200</v>
      </c>
      <c r="R15" s="9">
        <f>+Q15/$H15</f>
        <v>0.19902400000000001</v>
      </c>
    </row>
    <row r="16" spans="1:18" ht="24" x14ac:dyDescent="0.2">
      <c r="A16" s="5" t="s">
        <v>34</v>
      </c>
      <c r="B16" s="6" t="s">
        <v>17</v>
      </c>
      <c r="C16" s="6">
        <v>10</v>
      </c>
      <c r="D16" s="7" t="s">
        <v>35</v>
      </c>
      <c r="E16" s="8">
        <v>3324000000</v>
      </c>
      <c r="F16" s="8">
        <v>350000000</v>
      </c>
      <c r="G16" s="8">
        <v>0</v>
      </c>
      <c r="H16" s="8">
        <v>3674000000</v>
      </c>
      <c r="I16" s="8">
        <v>3506992542.3000002</v>
      </c>
      <c r="J16" s="9">
        <f>+I16/$H16</f>
        <v>0.95454342468698972</v>
      </c>
      <c r="K16" s="8">
        <v>167007457.69999999</v>
      </c>
      <c r="L16" s="9">
        <f>+K16/$H16</f>
        <v>4.5456575313010339E-2</v>
      </c>
      <c r="M16" s="8">
        <v>3272955053.4099998</v>
      </c>
      <c r="N16" s="9">
        <f>+M16/$H16</f>
        <v>0.89084242063418617</v>
      </c>
      <c r="O16" s="8">
        <v>2609412932.6599998</v>
      </c>
      <c r="P16" s="9">
        <f>+O16/$H16</f>
        <v>0.71023759734893843</v>
      </c>
      <c r="Q16" s="8">
        <v>2609393732.6599998</v>
      </c>
      <c r="R16" s="9">
        <f>+Q16/$H16</f>
        <v>0.7102323714371257</v>
      </c>
    </row>
    <row r="17" spans="1:18" x14ac:dyDescent="0.2">
      <c r="A17" s="47" t="s">
        <v>20</v>
      </c>
      <c r="B17" s="47"/>
      <c r="C17" s="47"/>
      <c r="D17" s="47"/>
      <c r="E17" s="10">
        <f t="shared" ref="E17:G17" si="6">+E15+E16</f>
        <v>3724000000</v>
      </c>
      <c r="F17" s="10">
        <f t="shared" si="6"/>
        <v>350000000</v>
      </c>
      <c r="G17" s="10">
        <f t="shared" si="6"/>
        <v>350000000</v>
      </c>
      <c r="H17" s="10">
        <f>+H15+H16</f>
        <v>3724000000</v>
      </c>
      <c r="I17" s="10">
        <f>+I15+I16</f>
        <v>3520243742.3000002</v>
      </c>
      <c r="J17" s="11">
        <f>+I17/$H17</f>
        <v>0.94528564508592916</v>
      </c>
      <c r="K17" s="10">
        <f>+K15+K16</f>
        <v>203756257.69999999</v>
      </c>
      <c r="L17" s="11">
        <f t="shared" ref="L17" si="7">+K17/$H17</f>
        <v>5.4714354914070888E-2</v>
      </c>
      <c r="M17" s="10">
        <f>+M15+M16</f>
        <v>3282906253.4099998</v>
      </c>
      <c r="N17" s="11">
        <f>+M17/$H17</f>
        <v>0.88155377374060151</v>
      </c>
      <c r="O17" s="10">
        <f>+O15+O16</f>
        <v>2619364132.6599998</v>
      </c>
      <c r="P17" s="11">
        <f t="shared" ref="P17" si="8">+O17/$H17</f>
        <v>0.70337382724489794</v>
      </c>
      <c r="Q17" s="10">
        <f>+Q15+Q16</f>
        <v>2619344932.6599998</v>
      </c>
      <c r="R17" s="12">
        <f t="shared" ref="R17" si="9">+Q17/$H17</f>
        <v>0.70336867149838878</v>
      </c>
    </row>
    <row r="18" spans="1:18" ht="6" customHeight="1" x14ac:dyDescent="0.2">
      <c r="A18" s="13"/>
      <c r="B18" s="13"/>
      <c r="C18" s="14"/>
      <c r="D18" s="13"/>
      <c r="E18" s="13"/>
      <c r="F18" s="13"/>
      <c r="G18" s="13"/>
      <c r="H18" s="16"/>
      <c r="I18" s="16"/>
      <c r="J18" s="17"/>
      <c r="K18" s="16"/>
      <c r="L18" s="17"/>
      <c r="M18" s="16"/>
      <c r="N18" s="17"/>
      <c r="O18" s="16"/>
      <c r="P18" s="17"/>
      <c r="Q18" s="16"/>
      <c r="R18" s="18"/>
    </row>
    <row r="19" spans="1:18" x14ac:dyDescent="0.2">
      <c r="A19" s="44" t="s">
        <v>21</v>
      </c>
      <c r="B19" s="44"/>
      <c r="C19" s="23"/>
      <c r="D19" s="24"/>
      <c r="E19" s="24"/>
      <c r="F19" s="24"/>
      <c r="G19" s="24"/>
      <c r="H19" s="20"/>
      <c r="I19" s="20"/>
      <c r="J19" s="21"/>
      <c r="K19" s="20"/>
      <c r="L19" s="21"/>
      <c r="M19" s="20"/>
      <c r="N19" s="21"/>
      <c r="O19" s="20"/>
      <c r="P19" s="21"/>
      <c r="Q19" s="20"/>
      <c r="R19" s="22"/>
    </row>
    <row r="20" spans="1:18" x14ac:dyDescent="0.2">
      <c r="A20" s="4" t="s">
        <v>2</v>
      </c>
      <c r="B20" s="4" t="s">
        <v>3</v>
      </c>
      <c r="C20" s="4" t="s">
        <v>4</v>
      </c>
      <c r="D20" s="4" t="s">
        <v>5</v>
      </c>
      <c r="E20" s="4" t="s">
        <v>45</v>
      </c>
      <c r="F20" s="4" t="s">
        <v>46</v>
      </c>
      <c r="G20" s="4" t="s">
        <v>47</v>
      </c>
      <c r="H20" s="4" t="s">
        <v>6</v>
      </c>
      <c r="I20" s="4" t="s">
        <v>7</v>
      </c>
      <c r="J20" s="4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</row>
    <row r="21" spans="1:18" ht="36" x14ac:dyDescent="0.2">
      <c r="A21" s="5" t="s">
        <v>37</v>
      </c>
      <c r="B21" s="6" t="s">
        <v>17</v>
      </c>
      <c r="C21" s="6">
        <v>10</v>
      </c>
      <c r="D21" s="7" t="s">
        <v>36</v>
      </c>
      <c r="E21" s="8">
        <v>50000000</v>
      </c>
      <c r="F21" s="8">
        <v>0</v>
      </c>
      <c r="G21" s="8">
        <v>0</v>
      </c>
      <c r="H21" s="8">
        <v>50000000</v>
      </c>
      <c r="I21" s="8">
        <v>50000000</v>
      </c>
      <c r="J21" s="9">
        <f>+I21/$H21</f>
        <v>1</v>
      </c>
      <c r="K21" s="8">
        <v>0</v>
      </c>
      <c r="L21" s="9">
        <f>+K21/$H21</f>
        <v>0</v>
      </c>
      <c r="M21" s="8">
        <v>10491786</v>
      </c>
      <c r="N21" s="9">
        <f>+M21/$H21</f>
        <v>0.20983572</v>
      </c>
      <c r="O21" s="8">
        <v>10491786</v>
      </c>
      <c r="P21" s="9">
        <f>+O21/$H21</f>
        <v>0.20983572</v>
      </c>
      <c r="Q21" s="8">
        <v>10491786</v>
      </c>
      <c r="R21" s="9">
        <f>+Q21/$H21</f>
        <v>0.20983572</v>
      </c>
    </row>
    <row r="22" spans="1:18" x14ac:dyDescent="0.2">
      <c r="A22" s="5" t="s">
        <v>43</v>
      </c>
      <c r="B22" s="6" t="s">
        <v>17</v>
      </c>
      <c r="C22" s="6">
        <v>10</v>
      </c>
      <c r="D22" s="7" t="s">
        <v>44</v>
      </c>
      <c r="E22" s="8">
        <v>20000000</v>
      </c>
      <c r="F22" s="8">
        <v>0</v>
      </c>
      <c r="G22" s="8">
        <v>0</v>
      </c>
      <c r="H22" s="8">
        <v>20000000</v>
      </c>
      <c r="I22" s="8">
        <v>0</v>
      </c>
      <c r="J22" s="9">
        <f>+I22/$H22</f>
        <v>0</v>
      </c>
      <c r="K22" s="8">
        <v>20000000</v>
      </c>
      <c r="L22" s="9">
        <f>+K22/$H22</f>
        <v>1</v>
      </c>
      <c r="M22" s="8">
        <v>0</v>
      </c>
      <c r="N22" s="9">
        <f>+M22/$H22</f>
        <v>0</v>
      </c>
      <c r="O22" s="8">
        <v>0</v>
      </c>
      <c r="P22" s="9">
        <f>+O22/$H22</f>
        <v>0</v>
      </c>
      <c r="Q22" s="8">
        <v>0</v>
      </c>
      <c r="R22" s="9">
        <f>+Q22/$H22</f>
        <v>0</v>
      </c>
    </row>
    <row r="24" spans="1:18" x14ac:dyDescent="0.2">
      <c r="A24" s="36"/>
      <c r="B24" s="37"/>
      <c r="C24" s="37"/>
      <c r="D24" s="38"/>
      <c r="E24" s="38"/>
      <c r="F24" s="38"/>
      <c r="G24" s="38"/>
      <c r="H24" s="39"/>
      <c r="I24" s="39"/>
      <c r="J24" s="40"/>
      <c r="K24" s="39"/>
      <c r="L24" s="40"/>
      <c r="M24" s="39"/>
      <c r="N24" s="40"/>
      <c r="O24" s="39"/>
      <c r="P24" s="40"/>
      <c r="Q24" s="39"/>
      <c r="R24" s="41"/>
    </row>
    <row r="25" spans="1:18" x14ac:dyDescent="0.2">
      <c r="A25" s="4" t="s">
        <v>2</v>
      </c>
      <c r="B25" s="4" t="s">
        <v>3</v>
      </c>
      <c r="C25" s="4" t="s">
        <v>4</v>
      </c>
      <c r="D25" s="4" t="s">
        <v>5</v>
      </c>
      <c r="E25" s="4" t="s">
        <v>45</v>
      </c>
      <c r="F25" s="4" t="s">
        <v>46</v>
      </c>
      <c r="G25" s="4" t="s">
        <v>47</v>
      </c>
      <c r="H25" s="4" t="s">
        <v>6</v>
      </c>
      <c r="I25" s="4" t="s">
        <v>7</v>
      </c>
      <c r="J25" s="4" t="s">
        <v>8</v>
      </c>
      <c r="K25" s="4" t="s">
        <v>9</v>
      </c>
      <c r="L25" s="4" t="s">
        <v>10</v>
      </c>
      <c r="M25" s="4" t="s">
        <v>11</v>
      </c>
      <c r="N25" s="4" t="s">
        <v>12</v>
      </c>
      <c r="O25" s="4" t="s">
        <v>13</v>
      </c>
      <c r="P25" s="4" t="s">
        <v>14</v>
      </c>
      <c r="Q25" s="4" t="s">
        <v>15</v>
      </c>
      <c r="R25" s="4" t="s">
        <v>16</v>
      </c>
    </row>
    <row r="26" spans="1:18" ht="24" x14ac:dyDescent="0.2">
      <c r="A26" s="5" t="s">
        <v>38</v>
      </c>
      <c r="B26" s="6" t="s">
        <v>17</v>
      </c>
      <c r="C26" s="6" t="s">
        <v>39</v>
      </c>
      <c r="D26" s="7" t="s">
        <v>40</v>
      </c>
      <c r="E26" s="8">
        <v>75440000</v>
      </c>
      <c r="F26" s="8">
        <v>0</v>
      </c>
      <c r="G26" s="8">
        <v>0</v>
      </c>
      <c r="H26" s="8">
        <v>75440000</v>
      </c>
      <c r="I26" s="8">
        <v>75440000</v>
      </c>
      <c r="J26" s="9">
        <f>+I26/$H26</f>
        <v>1</v>
      </c>
      <c r="K26" s="8">
        <v>0</v>
      </c>
      <c r="L26" s="9">
        <f>+K26/$H26</f>
        <v>0</v>
      </c>
      <c r="M26" s="8">
        <v>75440000</v>
      </c>
      <c r="N26" s="9">
        <f>+M26/$H26</f>
        <v>1</v>
      </c>
      <c r="O26" s="8">
        <v>75440000</v>
      </c>
      <c r="P26" s="9">
        <f>+O26/$H26</f>
        <v>1</v>
      </c>
      <c r="Q26" s="8">
        <v>75440000</v>
      </c>
      <c r="R26" s="9">
        <f>+Q26/$H26</f>
        <v>1</v>
      </c>
    </row>
    <row r="27" spans="1:18" x14ac:dyDescent="0.2">
      <c r="A27" s="36"/>
      <c r="B27" s="37"/>
      <c r="C27" s="37"/>
      <c r="D27" s="38"/>
      <c r="E27" s="38"/>
      <c r="F27" s="38"/>
      <c r="G27" s="38"/>
      <c r="H27" s="39"/>
      <c r="I27" s="39"/>
      <c r="J27" s="40"/>
      <c r="K27" s="39"/>
      <c r="L27" s="40"/>
      <c r="M27" s="39"/>
      <c r="N27" s="40"/>
      <c r="O27" s="39"/>
      <c r="P27" s="40"/>
      <c r="Q27" s="39"/>
      <c r="R27" s="41"/>
    </row>
    <row r="28" spans="1:18" x14ac:dyDescent="0.2">
      <c r="A28" s="47" t="s">
        <v>22</v>
      </c>
      <c r="B28" s="47"/>
      <c r="C28" s="47"/>
      <c r="D28" s="47"/>
      <c r="E28" s="10">
        <f>+E11+E17+E22+E21+E26</f>
        <v>19873389000</v>
      </c>
      <c r="F28" s="10">
        <f>+F11+F17+F22+F21+F26</f>
        <v>3155141000</v>
      </c>
      <c r="G28" s="10">
        <f>+G11+G17+G22+G21+G26</f>
        <v>3155141000</v>
      </c>
      <c r="H28" s="10">
        <f>+H11+H17+H22+H21+H26</f>
        <v>19873389000</v>
      </c>
      <c r="I28" s="10">
        <f>+I11+I17+I22+I21+I26</f>
        <v>19649632742.299999</v>
      </c>
      <c r="J28" s="11">
        <f t="shared" ref="J28:J35" si="10">+I28/H28</f>
        <v>0.98874091088842464</v>
      </c>
      <c r="K28" s="10">
        <f>+K11+K17+K22+K21+K26</f>
        <v>223756257.69999999</v>
      </c>
      <c r="L28" s="11">
        <f t="shared" ref="L28:L35" si="11">+K28/H28</f>
        <v>1.1259089111575282E-2</v>
      </c>
      <c r="M28" s="10">
        <f>+M11+M17+M22+M21+M26</f>
        <v>13524103718.41</v>
      </c>
      <c r="N28" s="11">
        <f t="shared" ref="N28:N35" si="12">+M28/H28</f>
        <v>0.68051320881456101</v>
      </c>
      <c r="O28" s="10">
        <f>+O11+O17+O22+O21+O26</f>
        <v>12852570294.66</v>
      </c>
      <c r="P28" s="11">
        <f t="shared" ref="P28:P35" si="13">+O28/H28</f>
        <v>0.64672262464444286</v>
      </c>
      <c r="Q28" s="10">
        <f>+Q11+Q17+Q22+Q21+Q26</f>
        <v>12852551094.66</v>
      </c>
      <c r="R28" s="12">
        <f>+Q28/H28</f>
        <v>0.64672165852839691</v>
      </c>
    </row>
    <row r="29" spans="1:18" ht="6.75" customHeight="1" x14ac:dyDescent="0.2">
      <c r="A29" s="31"/>
      <c r="B29" s="31"/>
      <c r="C29" s="31"/>
      <c r="D29" s="31"/>
      <c r="E29" s="31"/>
      <c r="F29" s="31"/>
      <c r="G29" s="31"/>
      <c r="H29" s="16"/>
      <c r="I29" s="16"/>
      <c r="J29" s="17"/>
      <c r="K29" s="16"/>
      <c r="L29" s="17"/>
      <c r="M29" s="16"/>
      <c r="N29" s="17"/>
      <c r="O29" s="16"/>
      <c r="P29" s="17"/>
      <c r="Q29" s="16"/>
      <c r="R29" s="18"/>
    </row>
    <row r="30" spans="1:18" ht="12" customHeight="1" x14ac:dyDescent="0.2">
      <c r="A30" s="32" t="s">
        <v>23</v>
      </c>
      <c r="B30" s="33"/>
      <c r="C30" s="33"/>
      <c r="D30" s="33"/>
      <c r="E30" s="33"/>
      <c r="F30" s="33"/>
      <c r="G30" s="33"/>
      <c r="H30" s="20"/>
      <c r="I30" s="20"/>
      <c r="J30" s="21"/>
      <c r="K30" s="20"/>
      <c r="L30" s="21"/>
      <c r="M30" s="20"/>
      <c r="N30" s="21"/>
      <c r="O30" s="20"/>
      <c r="P30" s="21"/>
      <c r="Q30" s="20"/>
      <c r="R30" s="22"/>
    </row>
    <row r="31" spans="1:18" x14ac:dyDescent="0.2">
      <c r="A31" s="4" t="s">
        <v>2</v>
      </c>
      <c r="B31" s="4" t="s">
        <v>3</v>
      </c>
      <c r="C31" s="4" t="s">
        <v>4</v>
      </c>
      <c r="D31" s="4" t="s">
        <v>5</v>
      </c>
      <c r="E31" s="4" t="s">
        <v>45</v>
      </c>
      <c r="F31" s="4" t="s">
        <v>46</v>
      </c>
      <c r="G31" s="4" t="s">
        <v>47</v>
      </c>
      <c r="H31" s="4" t="s">
        <v>6</v>
      </c>
      <c r="I31" s="4" t="s">
        <v>7</v>
      </c>
      <c r="J31" s="4" t="s">
        <v>8</v>
      </c>
      <c r="K31" s="4" t="s">
        <v>9</v>
      </c>
      <c r="L31" s="4" t="s">
        <v>10</v>
      </c>
      <c r="M31" s="4" t="s">
        <v>11</v>
      </c>
      <c r="N31" s="4" t="s">
        <v>12</v>
      </c>
      <c r="O31" s="4" t="s">
        <v>13</v>
      </c>
      <c r="P31" s="4" t="s">
        <v>14</v>
      </c>
      <c r="Q31" s="4" t="s">
        <v>15</v>
      </c>
      <c r="R31" s="4" t="s">
        <v>16</v>
      </c>
    </row>
    <row r="32" spans="1:18" ht="54" customHeight="1" x14ac:dyDescent="0.2">
      <c r="A32" s="5" t="s">
        <v>24</v>
      </c>
      <c r="B32" s="6" t="s">
        <v>17</v>
      </c>
      <c r="C32" s="6" t="s">
        <v>39</v>
      </c>
      <c r="D32" s="7" t="s">
        <v>25</v>
      </c>
      <c r="E32" s="8">
        <v>31076164311</v>
      </c>
      <c r="F32" s="8">
        <v>0</v>
      </c>
      <c r="G32" s="8">
        <v>0</v>
      </c>
      <c r="H32" s="8">
        <v>31076164311</v>
      </c>
      <c r="I32" s="8">
        <v>29355224428.549999</v>
      </c>
      <c r="J32" s="9">
        <f>+I32/H32</f>
        <v>0.94462186950656446</v>
      </c>
      <c r="K32" s="8">
        <v>1720939882.45</v>
      </c>
      <c r="L32" s="9">
        <f>+K32/H32</f>
        <v>5.5378130493435464E-2</v>
      </c>
      <c r="M32" s="8">
        <v>28468217332.549999</v>
      </c>
      <c r="N32" s="9">
        <f>+M32/H32</f>
        <v>0.91607886506357328</v>
      </c>
      <c r="O32" s="8">
        <v>20906761273.689999</v>
      </c>
      <c r="P32" s="9">
        <f>+O32/H32</f>
        <v>0.67275874411211212</v>
      </c>
      <c r="Q32" s="8">
        <v>20906761273.689999</v>
      </c>
      <c r="R32" s="9">
        <f>+Q32/H32</f>
        <v>0.67275874411211212</v>
      </c>
    </row>
    <row r="33" spans="1:18" x14ac:dyDescent="0.2">
      <c r="A33" s="47" t="s">
        <v>26</v>
      </c>
      <c r="B33" s="47"/>
      <c r="C33" s="47"/>
      <c r="D33" s="47"/>
      <c r="E33" s="42">
        <f>+E32</f>
        <v>31076164311</v>
      </c>
      <c r="F33" s="10">
        <f t="shared" ref="F33:G33" si="14">+F32</f>
        <v>0</v>
      </c>
      <c r="G33" s="10">
        <f t="shared" si="14"/>
        <v>0</v>
      </c>
      <c r="H33" s="10">
        <f>SUM(H32:H32)</f>
        <v>31076164311</v>
      </c>
      <c r="I33" s="10">
        <f>SUM(I32:I32)</f>
        <v>29355224428.549999</v>
      </c>
      <c r="J33" s="11">
        <f t="shared" ref="J33" si="15">+I33/$H33</f>
        <v>0.94462186950656446</v>
      </c>
      <c r="K33" s="10">
        <f>SUM(K32:K32)</f>
        <v>1720939882.45</v>
      </c>
      <c r="L33" s="11">
        <f t="shared" ref="L33" si="16">+K33/$H33</f>
        <v>5.5378130493435464E-2</v>
      </c>
      <c r="M33" s="10">
        <f>SUM(M32:M32)</f>
        <v>28468217332.549999</v>
      </c>
      <c r="N33" s="11">
        <f t="shared" ref="N33" si="17">+M33/$H33</f>
        <v>0.91607886506357328</v>
      </c>
      <c r="O33" s="10">
        <f>SUM(O32:O32)</f>
        <v>20906761273.689999</v>
      </c>
      <c r="P33" s="11">
        <f t="shared" ref="P33" si="18">+O33/$H33</f>
        <v>0.67275874411211212</v>
      </c>
      <c r="Q33" s="10">
        <f>SUM(Q32:Q32)</f>
        <v>20906761273.689999</v>
      </c>
      <c r="R33" s="12">
        <f t="shared" ref="R33" si="19">+Q33/$H33</f>
        <v>0.67275874411211212</v>
      </c>
    </row>
    <row r="34" spans="1:18" ht="7.5" customHeight="1" x14ac:dyDescent="0.2">
      <c r="A34" s="25"/>
      <c r="B34" s="25"/>
      <c r="C34" s="26"/>
      <c r="D34" s="27"/>
      <c r="E34" s="27"/>
      <c r="F34" s="27"/>
      <c r="G34" s="27"/>
      <c r="H34" s="28"/>
      <c r="I34" s="28"/>
      <c r="J34" s="29"/>
      <c r="K34" s="28"/>
      <c r="L34" s="29"/>
      <c r="M34" s="28"/>
      <c r="N34" s="29"/>
      <c r="O34" s="28"/>
      <c r="P34" s="29"/>
      <c r="Q34" s="28"/>
      <c r="R34" s="30"/>
    </row>
    <row r="35" spans="1:18" x14ac:dyDescent="0.2">
      <c r="A35" s="47" t="s">
        <v>27</v>
      </c>
      <c r="B35" s="47"/>
      <c r="C35" s="47"/>
      <c r="D35" s="47"/>
      <c r="E35" s="10">
        <f>+E28+E33</f>
        <v>50949553311</v>
      </c>
      <c r="F35" s="10">
        <f>+F28+F33</f>
        <v>3155141000</v>
      </c>
      <c r="G35" s="10">
        <f>+G28+G33</f>
        <v>3155141000</v>
      </c>
      <c r="H35" s="10">
        <f>+H28+H33</f>
        <v>50949553311</v>
      </c>
      <c r="I35" s="10">
        <f>+I28+I33</f>
        <v>49004857170.849998</v>
      </c>
      <c r="J35" s="11">
        <f t="shared" si="10"/>
        <v>0.96183094818752524</v>
      </c>
      <c r="K35" s="10">
        <f>+K28+K33</f>
        <v>1944696140.1500001</v>
      </c>
      <c r="L35" s="11">
        <f t="shared" si="11"/>
        <v>3.8169051812474687E-2</v>
      </c>
      <c r="M35" s="10">
        <f>+M28+M33</f>
        <v>41992321050.959999</v>
      </c>
      <c r="N35" s="11">
        <f t="shared" si="12"/>
        <v>0.82419409635714835</v>
      </c>
      <c r="O35" s="10">
        <f>+O28+O33</f>
        <v>33759331568.349998</v>
      </c>
      <c r="P35" s="11">
        <f t="shared" si="13"/>
        <v>0.66260309216609681</v>
      </c>
      <c r="Q35" s="10">
        <f>+Q28+Q33</f>
        <v>33759312368.349998</v>
      </c>
      <c r="R35" s="12">
        <f>+Q35/H35</f>
        <v>0.66260271532275372</v>
      </c>
    </row>
    <row r="36" spans="1:18" ht="0" hidden="1" customHeight="1" x14ac:dyDescent="0.2"/>
    <row r="37" spans="1:18" ht="39" customHeight="1" x14ac:dyDescent="0.2">
      <c r="A37" s="43" t="s">
        <v>49</v>
      </c>
      <c r="B37" s="43"/>
      <c r="C37" s="43"/>
      <c r="D37" s="43"/>
    </row>
    <row r="38" spans="1:18" x14ac:dyDescent="0.2">
      <c r="Q38" s="35"/>
    </row>
    <row r="40" spans="1:18" x14ac:dyDescent="0.2">
      <c r="K40" s="35"/>
    </row>
  </sheetData>
  <mergeCells count="12">
    <mergeCell ref="A37:D37"/>
    <mergeCell ref="A13:C13"/>
    <mergeCell ref="A1:P3"/>
    <mergeCell ref="Q1:R3"/>
    <mergeCell ref="A5:B5"/>
    <mergeCell ref="A6:C6"/>
    <mergeCell ref="A11:D11"/>
    <mergeCell ref="A17:D17"/>
    <mergeCell ref="A19:B19"/>
    <mergeCell ref="A28:D28"/>
    <mergeCell ref="A33:D33"/>
    <mergeCell ref="A35:D35"/>
  </mergeCells>
  <printOptions horizontalCentered="1"/>
  <pageMargins left="0.39370078740157483" right="0.59055118110236227" top="0.78740157480314965" bottom="0.78740157480314965" header="0.78740157480314965" footer="0.78740157480314965"/>
  <pageSetup paperSize="190" scale="79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Oswaldo Rojas Montenegro</dc:creator>
  <cp:lastModifiedBy>Danny Oswaldo Rojas Montenegro</cp:lastModifiedBy>
  <cp:lastPrinted>2019-01-22T16:06:17Z</cp:lastPrinted>
  <dcterms:created xsi:type="dcterms:W3CDTF">2018-03-01T16:09:21Z</dcterms:created>
  <dcterms:modified xsi:type="dcterms:W3CDTF">2021-11-02T14:32:57Z</dcterms:modified>
</cp:coreProperties>
</file>