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n 3 Ci3\OneDrive - Colombia Compra Eficiente\Mis Documentos\PRESUPUESTO\2020\8. EJECUCION\6. JUNIO\"/>
    </mc:Choice>
  </mc:AlternateContent>
  <xr:revisionPtr revIDLastSave="0" documentId="13_ncr:1_{562D7CA0-1F01-49A6-8040-0EA1C640849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CE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M22" i="1"/>
  <c r="K22" i="1"/>
  <c r="I22" i="1"/>
  <c r="G22" i="1"/>
  <c r="N17" i="1"/>
  <c r="L17" i="1"/>
  <c r="J17" i="1"/>
  <c r="H17" i="1"/>
  <c r="F17" i="1"/>
  <c r="N11" i="1"/>
  <c r="L11" i="1"/>
  <c r="J11" i="1"/>
  <c r="H11" i="1"/>
  <c r="F11" i="1"/>
  <c r="E17" i="1"/>
  <c r="E11" i="1"/>
  <c r="O15" i="1"/>
  <c r="M15" i="1"/>
  <c r="K15" i="1"/>
  <c r="I15" i="1"/>
  <c r="G15" i="1"/>
  <c r="N29" i="1" l="1"/>
  <c r="E29" i="1"/>
  <c r="H29" i="1"/>
  <c r="L29" i="1"/>
  <c r="J29" i="1"/>
  <c r="F29" i="1"/>
  <c r="O27" i="1"/>
  <c r="O26" i="1"/>
  <c r="M27" i="1"/>
  <c r="M26" i="1"/>
  <c r="K27" i="1"/>
  <c r="K26" i="1"/>
  <c r="I27" i="1"/>
  <c r="I26" i="1"/>
  <c r="G27" i="1"/>
  <c r="G26" i="1"/>
  <c r="G21" i="1"/>
  <c r="I21" i="1"/>
  <c r="K21" i="1"/>
  <c r="M21" i="1"/>
  <c r="O21" i="1"/>
  <c r="G16" i="1"/>
  <c r="I16" i="1"/>
  <c r="K16" i="1"/>
  <c r="M16" i="1"/>
  <c r="O16" i="1"/>
  <c r="O10" i="1"/>
  <c r="O9" i="1"/>
  <c r="O8" i="1"/>
  <c r="M10" i="1"/>
  <c r="M9" i="1"/>
  <c r="M8" i="1"/>
  <c r="K10" i="1"/>
  <c r="K9" i="1"/>
  <c r="K8" i="1"/>
  <c r="I10" i="1"/>
  <c r="I9" i="1"/>
  <c r="I8" i="1"/>
  <c r="G10" i="1"/>
  <c r="G9" i="1"/>
  <c r="G8" i="1"/>
  <c r="O33" i="1"/>
  <c r="M33" i="1"/>
  <c r="K33" i="1"/>
  <c r="I33" i="1"/>
  <c r="G33" i="1"/>
  <c r="K17" i="1" l="1"/>
  <c r="O17" i="1"/>
  <c r="M17" i="1"/>
  <c r="I17" i="1"/>
  <c r="G17" i="1"/>
  <c r="O11" i="1"/>
  <c r="M11" i="1"/>
  <c r="K11" i="1"/>
  <c r="I11" i="1"/>
  <c r="G11" i="1"/>
  <c r="N34" i="1" l="1"/>
  <c r="L34" i="1"/>
  <c r="J34" i="1"/>
  <c r="H34" i="1"/>
  <c r="F34" i="1"/>
  <c r="E34" i="1"/>
  <c r="O34" i="1" l="1"/>
  <c r="G34" i="1"/>
  <c r="M34" i="1"/>
  <c r="K34" i="1"/>
  <c r="I34" i="1"/>
  <c r="E36" i="1"/>
  <c r="M29" i="1" l="1"/>
  <c r="L36" i="1"/>
  <c r="I29" i="1"/>
  <c r="H36" i="1"/>
  <c r="I36" i="1" s="1"/>
  <c r="K29" i="1"/>
  <c r="J36" i="1"/>
  <c r="K36" i="1" s="1"/>
  <c r="G29" i="1"/>
  <c r="F36" i="1"/>
  <c r="G36" i="1" s="1"/>
  <c r="O29" i="1"/>
  <c r="N36" i="1"/>
  <c r="O36" i="1" s="1"/>
  <c r="M36" i="1" l="1"/>
</calcChain>
</file>

<file path=xl/sharedStrings.xml><?xml version="1.0" encoding="utf-8"?>
<sst xmlns="http://schemas.openxmlformats.org/spreadsheetml/2006/main" count="119" uniqueCount="49">
  <si>
    <t>Funcionamiento</t>
  </si>
  <si>
    <t>Gastos de Personal</t>
  </si>
  <si>
    <t>Rubro</t>
  </si>
  <si>
    <t>Fuente</t>
  </si>
  <si>
    <t>REC</t>
  </si>
  <si>
    <t>Descripción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</si>
  <si>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</si>
  <si>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</si>
  <si>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</si>
  <si>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</si>
  <si>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</si>
  <si>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</si>
  <si>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</si>
  <si>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</si>
  <si>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</si>
  <si>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</si>
  <si>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</si>
  <si>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Nación</t>
  </si>
  <si>
    <t>Total Gastos de Personal</t>
  </si>
  <si>
    <t>Gastos Generales</t>
  </si>
  <si>
    <t>Total Gastos Generales</t>
  </si>
  <si>
    <t>Transferencias</t>
  </si>
  <si>
    <t>Total Gastos de Funcionamiento</t>
  </si>
  <si>
    <t>Inversión</t>
  </si>
  <si>
    <t>C-0304-1000-2</t>
  </si>
  <si>
    <t>INCREMENTO DEL VALOR POR DINERO QUE OBTIENE EL ESTADO EN LA COMPRA PÚBLICA.  NACIONAL</t>
  </si>
  <si>
    <t>Total Inversión</t>
  </si>
  <si>
    <t>Total Presupuesto CCE</t>
  </si>
  <si>
    <t>10</t>
  </si>
  <si>
    <t>A-01-01-01</t>
  </si>
  <si>
    <t>A-01-01-02</t>
  </si>
  <si>
    <t>A-01-01-03</t>
  </si>
  <si>
    <t>SALARIO</t>
  </si>
  <si>
    <t>CONTRIBUCIONES INHERENTES A LA NÓMINA</t>
  </si>
  <si>
    <t>REMUNERACIONES NO CONSTITUTIVAS DE FACTOR SALARIAL</t>
  </si>
  <si>
    <t>A-02-02</t>
  </si>
  <si>
    <t>ADQUISICIONES DIFERENTES DE ACTIVOS</t>
  </si>
  <si>
    <t>INCAPACIDADES Y LICENCIAS DE MATERNIDAD (NO DE PENSIONES)</t>
  </si>
  <si>
    <t>A-03-04-02-012</t>
  </si>
  <si>
    <t>A-08-01</t>
  </si>
  <si>
    <t>A-08-04-01</t>
  </si>
  <si>
    <t>11</t>
  </si>
  <si>
    <t>IMPUESTOS</t>
  </si>
  <si>
    <t>CUOTA DE FISCALIZACIÓN Y AUDITAJE</t>
  </si>
  <si>
    <t>A-02-01</t>
  </si>
  <si>
    <t>ADQUISICIÓN DE ACTIVOS NO FINANCIEROS</t>
  </si>
  <si>
    <t>A-03-10-01-001</t>
  </si>
  <si>
    <t>SENTENCIAS</t>
  </si>
  <si>
    <t>Colombia Compra Eficiente 
Ejecución Presupuestal a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</si>
</sst>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2" applyFont="1" applyFill="1" applyBorder="1"/>
    <xf numFmtId="0" fontId="2" fillId="0" borderId="0" xfId="2" applyNumberFormat="1" applyFont="1" applyFill="1" applyBorder="1" applyAlignment="1">
      <alignment horizontal="center" vertical="center" wrapText="1" readingOrder="1"/>
    </xf>
    <xf numFmtId="0" fontId="3" fillId="0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vertical="center" wrapText="1" readingOrder="1"/>
    </xf>
    <xf numFmtId="0" fontId="5" fillId="0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horizontal="left" vertical="center" wrapText="1" readingOrder="1"/>
    </xf>
    <xf numFmtId="164" fontId="5" fillId="0" borderId="1" xfId="2" applyNumberFormat="1" applyFont="1" applyFill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/>
    <xf numFmtId="0" fontId="5" fillId="0" borderId="2" xfId="2" applyNumberFormat="1" applyFont="1" applyFill="1" applyBorder="1" applyAlignment="1">
      <alignment vertical="center" wrapText="1" readingOrder="1"/>
    </xf>
    <xf numFmtId="0" fontId="5" fillId="0" borderId="2" xfId="2" applyNumberFormat="1" applyFont="1" applyFill="1" applyBorder="1" applyAlignment="1">
      <alignment horizontal="center" vertical="center" wrapText="1" readingOrder="1"/>
    </xf>
    <xf numFmtId="0" fontId="5" fillId="0" borderId="2" xfId="2" applyNumberFormat="1" applyFont="1" applyFill="1" applyBorder="1" applyAlignment="1">
      <alignment horizontal="left" vertical="center" wrapText="1" readingOrder="1"/>
    </xf>
    <xf numFmtId="164" fontId="5" fillId="0" borderId="2" xfId="2" applyNumberFormat="1" applyFont="1" applyFill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NumberFormat="1" applyFont="1" applyFill="1" applyBorder="1" applyAlignment="1">
      <alignment horizontal="left" vertical="center" wrapText="1" readingOrder="1"/>
    </xf>
    <xf numFmtId="164" fontId="5" fillId="0" borderId="3" xfId="2" applyNumberFormat="1" applyFont="1" applyFill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NumberFormat="1" applyFont="1" applyFill="1" applyBorder="1" applyAlignment="1">
      <alignment horizontal="center" vertical="center" wrapText="1" readingOrder="1"/>
    </xf>
    <xf numFmtId="0" fontId="5" fillId="0" borderId="3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horizontal="center" vertical="center" wrapText="1" readingOrder="1"/>
    </xf>
    <xf numFmtId="0" fontId="5" fillId="0" borderId="4" xfId="2" applyNumberFormat="1" applyFont="1" applyFill="1" applyBorder="1" applyAlignment="1">
      <alignment horizontal="left" vertical="center" wrapText="1" readingOrder="1"/>
    </xf>
    <xf numFmtId="164" fontId="5" fillId="0" borderId="4" xfId="2" applyNumberFormat="1" applyFont="1" applyFill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NumberFormat="1" applyFont="1" applyFill="1" applyBorder="1" applyAlignment="1">
      <alignment horizontal="left" vertical="center" wrapText="1" readingOrder="1"/>
    </xf>
    <xf numFmtId="0" fontId="2" fillId="0" borderId="3" xfId="2" applyNumberFormat="1" applyFont="1" applyFill="1" applyBorder="1" applyAlignment="1">
      <alignment vertical="center" wrapText="1" readingOrder="1"/>
    </xf>
    <xf numFmtId="0" fontId="4" fillId="0" borderId="3" xfId="2" applyNumberFormat="1" applyFont="1" applyFill="1" applyBorder="1" applyAlignment="1">
      <alignment horizontal="left" vertical="center" wrapText="1" readingOrder="1"/>
    </xf>
    <xf numFmtId="0" fontId="3" fillId="0" borderId="0" xfId="2" applyFont="1" applyFill="1" applyBorder="1" applyAlignment="1">
      <alignment horizontal="center"/>
    </xf>
    <xf numFmtId="4" fontId="3" fillId="0" borderId="0" xfId="2" applyNumberFormat="1" applyFont="1" applyFill="1" applyBorder="1"/>
    <xf numFmtId="0" fontId="5" fillId="0" borderId="0" xfId="2" applyNumberFormat="1" applyFont="1" applyFill="1" applyBorder="1" applyAlignment="1">
      <alignment vertical="center" wrapText="1" readingOrder="1"/>
    </xf>
    <xf numFmtId="0" fontId="5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2" applyNumberFormat="1" applyFont="1" applyFill="1" applyBorder="1" applyAlignment="1">
      <alignment horizontal="left" vertical="center" wrapText="1" readingOrder="1"/>
    </xf>
    <xf numFmtId="164" fontId="5" fillId="0" borderId="0" xfId="2" applyNumberFormat="1" applyFont="1" applyFill="1" applyBorder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0" fontId="3" fillId="0" borderId="0" xfId="1" applyNumberFormat="1" applyFont="1" applyFill="1" applyBorder="1" applyAlignment="1">
      <alignment vertical="center"/>
    </xf>
    <xf numFmtId="0" fontId="4" fillId="2" borderId="1" xfId="2" applyNumberFormat="1" applyFont="1" applyFill="1" applyBorder="1" applyAlignment="1">
      <alignment horizontal="left" vertical="center" wrapText="1" readingOrder="1"/>
    </xf>
    <xf numFmtId="0" fontId="2" fillId="0" borderId="3" xfId="2" applyNumberFormat="1" applyFont="1" applyFill="1" applyBorder="1" applyAlignment="1">
      <alignment horizontal="left" vertical="center" wrapText="1" readingOrder="1"/>
    </xf>
    <xf numFmtId="0" fontId="2" fillId="0" borderId="1" xfId="2" applyNumberFormat="1" applyFont="1" applyFill="1" applyBorder="1" applyAlignment="1">
      <alignment horizontal="center" vertical="center" wrapText="1" readingOrder="1"/>
    </xf>
    <xf numFmtId="0" fontId="2" fillId="0" borderId="0" xfId="2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14</xdr:col>
      <xdr:colOff>514350</xdr:colOff>
      <xdr:row>3</xdr:row>
      <xdr:rowOff>85165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3A15A25-7319-4965-8C48-F6409B2B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6675"/>
          <a:ext cx="1666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zoomScaleSheetLayoutView="85" workbookViewId="0">
      <selection sqref="A1:M3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17.26953125" style="1" bestFit="1" customWidth="1"/>
    <col min="6" max="6" width="19.26953125" style="1" customWidth="1"/>
    <col min="7" max="7" width="8" style="34" bestFit="1" customWidth="1"/>
    <col min="8" max="8" width="16.26953125" style="1" bestFit="1" customWidth="1"/>
    <col min="9" max="9" width="10.453125" style="34" bestFit="1" customWidth="1"/>
    <col min="10" max="10" width="17.26953125" style="1" bestFit="1" customWidth="1"/>
    <col min="11" max="11" width="8" style="34" bestFit="1" customWidth="1"/>
    <col min="12" max="12" width="17.26953125" style="1" bestFit="1" customWidth="1"/>
    <col min="13" max="13" width="8" style="34" bestFit="1" customWidth="1"/>
    <col min="14" max="14" width="17.26953125" style="1" bestFit="1" customWidth="1"/>
    <col min="15" max="15" width="8" style="1" bestFit="1" customWidth="1"/>
    <col min="16" max="16" width="13.453125" style="1" customWidth="1"/>
    <col min="17" max="16384" width="11.453125" style="1"/>
  </cols>
  <sheetData>
    <row r="1" spans="1:15" ht="12" customHeight="1" x14ac:dyDescent="0.25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20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5">
      <c r="A5" s="45" t="s">
        <v>0</v>
      </c>
      <c r="B5" s="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x14ac:dyDescent="0.25">
      <c r="A6" s="45" t="s">
        <v>1</v>
      </c>
      <c r="B6" s="45"/>
      <c r="C6" s="4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spans="1:15" ht="18" customHeight="1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1:15" x14ac:dyDescent="0.25">
      <c r="A8" s="7" t="s">
        <v>29</v>
      </c>
      <c r="B8" s="6" t="s">
        <v>17</v>
      </c>
      <c r="C8" s="6">
        <v>10</v>
      </c>
      <c r="D8" s="7" t="s">
        <v>32</v>
      </c>
      <c r="E8" s="8">
        <v>9018156455</v>
      </c>
      <c r="F8" s="8">
        <v>4008002000</v>
      </c>
      <c r="G8" s="9">
        <f>+F8/E8</f>
        <v>0.44443695560169788</v>
      </c>
      <c r="H8" s="8">
        <v>5010154455</v>
      </c>
      <c r="I8" s="9">
        <f>+H8/$E8</f>
        <v>0.55556304439830217</v>
      </c>
      <c r="J8" s="8">
        <v>1661070929</v>
      </c>
      <c r="K8" s="9">
        <f>+J8/$E8</f>
        <v>0.18419185088311932</v>
      </c>
      <c r="L8" s="8">
        <v>1660512782</v>
      </c>
      <c r="M8" s="9">
        <f>+L8/$E8</f>
        <v>0.18412995940864946</v>
      </c>
      <c r="N8" s="8">
        <v>1660512782</v>
      </c>
      <c r="O8" s="9">
        <f>+N8/$E8</f>
        <v>0.18412995940864946</v>
      </c>
    </row>
    <row r="9" spans="1:15" ht="23" x14ac:dyDescent="0.25">
      <c r="A9" s="7" t="s">
        <v>30</v>
      </c>
      <c r="B9" s="6" t="s">
        <v>17</v>
      </c>
      <c r="C9" s="6">
        <v>10</v>
      </c>
      <c r="D9" s="7" t="s">
        <v>33</v>
      </c>
      <c r="E9" s="8">
        <v>3260030074</v>
      </c>
      <c r="F9" s="8">
        <v>1349353000</v>
      </c>
      <c r="G9" s="9">
        <f>+F9/E9</f>
        <v>0.41390814482406518</v>
      </c>
      <c r="H9" s="8">
        <v>1910677074</v>
      </c>
      <c r="I9" s="9">
        <f>+H9/$E9</f>
        <v>0.58609185517593476</v>
      </c>
      <c r="J9" s="8">
        <v>561948703</v>
      </c>
      <c r="K9" s="9">
        <f>+J9/$E9</f>
        <v>0.17237531257203978</v>
      </c>
      <c r="L9" s="8">
        <v>561812882</v>
      </c>
      <c r="M9" s="9">
        <f>+L9/$E9</f>
        <v>0.17233365007294715</v>
      </c>
      <c r="N9" s="8">
        <v>561812882</v>
      </c>
      <c r="O9" s="9">
        <f>+N9/$E9</f>
        <v>0.17233365007294715</v>
      </c>
    </row>
    <row r="10" spans="1:15" ht="34.5" x14ac:dyDescent="0.25">
      <c r="A10" s="7" t="s">
        <v>31</v>
      </c>
      <c r="B10" s="6" t="s">
        <v>17</v>
      </c>
      <c r="C10" s="6">
        <v>10</v>
      </c>
      <c r="D10" s="7" t="s">
        <v>34</v>
      </c>
      <c r="E10" s="8">
        <v>858045471</v>
      </c>
      <c r="F10" s="8">
        <v>505877000</v>
      </c>
      <c r="G10" s="9">
        <f>+F10/E10</f>
        <v>0.58956898800529889</v>
      </c>
      <c r="H10" s="8">
        <v>352168471</v>
      </c>
      <c r="I10" s="9">
        <f>+H10/$E10</f>
        <v>0.41043101199470117</v>
      </c>
      <c r="J10" s="8">
        <v>129995708</v>
      </c>
      <c r="K10" s="9">
        <f>+J10/$E10</f>
        <v>0.15150212010151148</v>
      </c>
      <c r="L10" s="8">
        <v>129053399</v>
      </c>
      <c r="M10" s="9">
        <f>+L10/$E10</f>
        <v>0.15040391606472334</v>
      </c>
      <c r="N10" s="8">
        <v>129053399</v>
      </c>
      <c r="O10" s="9">
        <f>+N10/$E10</f>
        <v>0.15040391606472334</v>
      </c>
    </row>
    <row r="11" spans="1:15" x14ac:dyDescent="0.25">
      <c r="A11" s="42" t="s">
        <v>18</v>
      </c>
      <c r="B11" s="42"/>
      <c r="C11" s="42"/>
      <c r="D11" s="42"/>
      <c r="E11" s="10">
        <f>SUM(E8:E10)</f>
        <v>13136232000</v>
      </c>
      <c r="F11" s="10">
        <f>SUM(F8:F10)</f>
        <v>5863232000</v>
      </c>
      <c r="G11" s="11">
        <f t="shared" ref="G11" si="0">+F11/$E11</f>
        <v>0.44634047267131094</v>
      </c>
      <c r="H11" s="10">
        <f>SUM(H8:H10)</f>
        <v>7273000000</v>
      </c>
      <c r="I11" s="11">
        <f t="shared" ref="I11" si="1">+H11/$E11</f>
        <v>0.55365952732868906</v>
      </c>
      <c r="J11" s="10">
        <f>SUM(J8:J10)</f>
        <v>2353015340</v>
      </c>
      <c r="K11" s="11">
        <f t="shared" ref="K11" si="2">+J11/$E11</f>
        <v>0.17912406997683963</v>
      </c>
      <c r="L11" s="10">
        <f>SUM(L8:L10)</f>
        <v>2351379063</v>
      </c>
      <c r="M11" s="11">
        <f t="shared" ref="M11" si="3">+L11/$E11</f>
        <v>0.17899950784973956</v>
      </c>
      <c r="N11" s="10">
        <f>SUM(N8:N10)</f>
        <v>2351379063</v>
      </c>
      <c r="O11" s="12">
        <f t="shared" ref="O11" si="4">+N11/$E11</f>
        <v>0.17899950784973956</v>
      </c>
    </row>
    <row r="12" spans="1:15" ht="7.5" customHeight="1" x14ac:dyDescent="0.25">
      <c r="A12" s="13"/>
      <c r="B12" s="13"/>
      <c r="C12" s="14"/>
      <c r="D12" s="15"/>
      <c r="E12" s="16"/>
      <c r="F12" s="16"/>
      <c r="G12" s="17"/>
      <c r="H12" s="16"/>
      <c r="I12" s="17"/>
      <c r="J12" s="16"/>
      <c r="K12" s="17"/>
      <c r="L12" s="16"/>
      <c r="M12" s="17"/>
      <c r="N12" s="16"/>
      <c r="O12" s="18"/>
    </row>
    <row r="13" spans="1:15" x14ac:dyDescent="0.25">
      <c r="A13" s="43" t="s">
        <v>19</v>
      </c>
      <c r="B13" s="43"/>
      <c r="C13" s="43"/>
      <c r="D13" s="19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2"/>
    </row>
    <row r="14" spans="1:15" ht="23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4" t="s">
        <v>11</v>
      </c>
      <c r="K14" s="4" t="s">
        <v>12</v>
      </c>
      <c r="L14" s="4" t="s">
        <v>13</v>
      </c>
      <c r="M14" s="4" t="s">
        <v>14</v>
      </c>
      <c r="N14" s="4" t="s">
        <v>15</v>
      </c>
      <c r="O14" s="4" t="s">
        <v>16</v>
      </c>
    </row>
    <row r="15" spans="1:15" ht="23" x14ac:dyDescent="0.25">
      <c r="A15" s="5" t="s">
        <v>44</v>
      </c>
      <c r="B15" s="6" t="s">
        <v>17</v>
      </c>
      <c r="C15" s="6">
        <v>10</v>
      </c>
      <c r="D15" s="7" t="s">
        <v>45</v>
      </c>
      <c r="E15" s="8">
        <v>627000000</v>
      </c>
      <c r="F15" s="8">
        <v>251336471</v>
      </c>
      <c r="G15" s="9">
        <f>+F15/$E15</f>
        <v>0.40085561562998406</v>
      </c>
      <c r="H15" s="8">
        <v>375663529</v>
      </c>
      <c r="I15" s="9">
        <f>+H15/$E15</f>
        <v>0.59914438437001594</v>
      </c>
      <c r="J15" s="8">
        <v>37536471</v>
      </c>
      <c r="K15" s="9">
        <f>+J15/$E15</f>
        <v>5.9866779904306222E-2</v>
      </c>
      <c r="L15" s="8">
        <v>37536471</v>
      </c>
      <c r="M15" s="9">
        <f>+L15/$E15</f>
        <v>5.9866779904306222E-2</v>
      </c>
      <c r="N15" s="8">
        <v>37536471</v>
      </c>
      <c r="O15" s="9">
        <f>+N15/$E15</f>
        <v>5.9866779904306222E-2</v>
      </c>
    </row>
    <row r="16" spans="1:15" ht="23" x14ac:dyDescent="0.25">
      <c r="A16" s="5" t="s">
        <v>35</v>
      </c>
      <c r="B16" s="6" t="s">
        <v>17</v>
      </c>
      <c r="C16" s="6">
        <v>10</v>
      </c>
      <c r="D16" s="7" t="s">
        <v>36</v>
      </c>
      <c r="E16" s="8">
        <v>5824000000</v>
      </c>
      <c r="F16" s="8">
        <v>3734127511.7800002</v>
      </c>
      <c r="G16" s="9">
        <f>+F16/$E16</f>
        <v>0.64116200408310442</v>
      </c>
      <c r="H16" s="8">
        <v>2089872488.22</v>
      </c>
      <c r="I16" s="9">
        <f>+H16/$E16</f>
        <v>0.35883799591689564</v>
      </c>
      <c r="J16" s="8">
        <v>3212958631.3200002</v>
      </c>
      <c r="K16" s="9">
        <f>+J16/$E16</f>
        <v>0.55167558916895609</v>
      </c>
      <c r="L16" s="8">
        <v>1518236189.29</v>
      </c>
      <c r="M16" s="9">
        <f>+L16/$E16</f>
        <v>0.26068615887534341</v>
      </c>
      <c r="N16" s="8">
        <v>1517676675.29</v>
      </c>
      <c r="O16" s="9">
        <f>+N16/$E16</f>
        <v>0.26059008847699178</v>
      </c>
    </row>
    <row r="17" spans="1:15" x14ac:dyDescent="0.25">
      <c r="A17" s="42" t="s">
        <v>20</v>
      </c>
      <c r="B17" s="42"/>
      <c r="C17" s="42"/>
      <c r="D17" s="42"/>
      <c r="E17" s="10">
        <f>+E15+E16</f>
        <v>6451000000</v>
      </c>
      <c r="F17" s="10">
        <f>+F15+F16</f>
        <v>3985463982.7800002</v>
      </c>
      <c r="G17" s="11">
        <f>+F17/$E17</f>
        <v>0.61780560886374214</v>
      </c>
      <c r="H17" s="10">
        <f>+H15+H16</f>
        <v>2465536017.2200003</v>
      </c>
      <c r="I17" s="11">
        <f t="shared" ref="I17" si="5">+H17/$E17</f>
        <v>0.38219439113625797</v>
      </c>
      <c r="J17" s="10">
        <f>+J15+J16</f>
        <v>3250495102.3200002</v>
      </c>
      <c r="K17" s="11">
        <f>+J17/$E17</f>
        <v>0.50387460894745006</v>
      </c>
      <c r="L17" s="10">
        <f>+L15+L16</f>
        <v>1555772660.29</v>
      </c>
      <c r="M17" s="11">
        <f t="shared" ref="M17" si="6">+L17/$E17</f>
        <v>0.241167673273911</v>
      </c>
      <c r="N17" s="10">
        <f>+N15+N16</f>
        <v>1555213146.29</v>
      </c>
      <c r="O17" s="12">
        <f t="shared" ref="O17" si="7">+N17/$E17</f>
        <v>0.2410809403642846</v>
      </c>
    </row>
    <row r="18" spans="1:15" ht="6" customHeight="1" x14ac:dyDescent="0.25">
      <c r="A18" s="13"/>
      <c r="B18" s="13"/>
      <c r="C18" s="14"/>
      <c r="D18" s="13"/>
      <c r="E18" s="16"/>
      <c r="F18" s="16"/>
      <c r="G18" s="17"/>
      <c r="H18" s="16"/>
      <c r="I18" s="17"/>
      <c r="J18" s="16"/>
      <c r="K18" s="17"/>
      <c r="L18" s="16"/>
      <c r="M18" s="17"/>
      <c r="N18" s="16"/>
      <c r="O18" s="18"/>
    </row>
    <row r="19" spans="1:15" x14ac:dyDescent="0.25">
      <c r="A19" s="43" t="s">
        <v>21</v>
      </c>
      <c r="B19" s="43"/>
      <c r="C19" s="23"/>
      <c r="D19" s="24"/>
      <c r="E19" s="20"/>
      <c r="F19" s="20"/>
      <c r="G19" s="21"/>
      <c r="H19" s="20"/>
      <c r="I19" s="21"/>
      <c r="J19" s="20"/>
      <c r="K19" s="21"/>
      <c r="L19" s="20"/>
      <c r="M19" s="21"/>
      <c r="N19" s="20"/>
      <c r="O19" s="22"/>
    </row>
    <row r="20" spans="1:15" ht="23" x14ac:dyDescent="0.25">
      <c r="A20" s="4" t="s">
        <v>2</v>
      </c>
      <c r="B20" s="4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">
        <v>10</v>
      </c>
      <c r="J20" s="4" t="s">
        <v>11</v>
      </c>
      <c r="K20" s="4" t="s">
        <v>12</v>
      </c>
      <c r="L20" s="4" t="s">
        <v>13</v>
      </c>
      <c r="M20" s="4" t="s">
        <v>14</v>
      </c>
      <c r="N20" s="4" t="s">
        <v>15</v>
      </c>
      <c r="O20" s="4" t="s">
        <v>16</v>
      </c>
    </row>
    <row r="21" spans="1:15" ht="34.5" x14ac:dyDescent="0.25">
      <c r="A21" s="5" t="s">
        <v>38</v>
      </c>
      <c r="B21" s="6" t="s">
        <v>17</v>
      </c>
      <c r="C21" s="6">
        <v>10</v>
      </c>
      <c r="D21" s="7" t="s">
        <v>37</v>
      </c>
      <c r="E21" s="8">
        <v>9270000</v>
      </c>
      <c r="F21" s="8">
        <v>9270000</v>
      </c>
      <c r="G21" s="9">
        <f>+F21/$E21</f>
        <v>1</v>
      </c>
      <c r="H21" s="8">
        <v>0</v>
      </c>
      <c r="I21" s="9">
        <f>+H21/$E21</f>
        <v>0</v>
      </c>
      <c r="J21" s="8">
        <v>4238802</v>
      </c>
      <c r="K21" s="9">
        <f>+J21/$E21</f>
        <v>0.45726019417475727</v>
      </c>
      <c r="L21" s="8">
        <v>4238802</v>
      </c>
      <c r="M21" s="9">
        <f>+L21/$E21</f>
        <v>0.45726019417475727</v>
      </c>
      <c r="N21" s="8">
        <v>4238802</v>
      </c>
      <c r="O21" s="9">
        <f>+N21/$E21</f>
        <v>0.45726019417475727</v>
      </c>
    </row>
    <row r="22" spans="1:15" x14ac:dyDescent="0.25">
      <c r="A22" s="5" t="s">
        <v>46</v>
      </c>
      <c r="B22" s="6" t="s">
        <v>17</v>
      </c>
      <c r="C22" s="6">
        <v>10</v>
      </c>
      <c r="D22" s="7" t="s">
        <v>47</v>
      </c>
      <c r="E22" s="8">
        <v>100000000</v>
      </c>
      <c r="F22" s="8">
        <v>0</v>
      </c>
      <c r="G22" s="9">
        <f>+F22/$E22</f>
        <v>0</v>
      </c>
      <c r="H22" s="8">
        <v>100000000</v>
      </c>
      <c r="I22" s="9">
        <f>+H22/$E22</f>
        <v>1</v>
      </c>
      <c r="J22" s="8">
        <v>0</v>
      </c>
      <c r="K22" s="9">
        <f>+J22/$E22</f>
        <v>0</v>
      </c>
      <c r="L22" s="8">
        <v>0</v>
      </c>
      <c r="M22" s="9">
        <f>+L22/$E22</f>
        <v>0</v>
      </c>
      <c r="N22" s="8">
        <v>0</v>
      </c>
      <c r="O22" s="9">
        <f>+N22/$E22</f>
        <v>0</v>
      </c>
    </row>
    <row r="24" spans="1:15" x14ac:dyDescent="0.25">
      <c r="A24" s="36"/>
      <c r="B24" s="37"/>
      <c r="C24" s="37"/>
      <c r="D24" s="38"/>
      <c r="E24" s="39"/>
      <c r="F24" s="39"/>
      <c r="G24" s="40"/>
      <c r="H24" s="39"/>
      <c r="I24" s="40"/>
      <c r="J24" s="39"/>
      <c r="K24" s="40"/>
      <c r="L24" s="39"/>
      <c r="M24" s="40"/>
      <c r="N24" s="39"/>
      <c r="O24" s="41"/>
    </row>
    <row r="25" spans="1:15" ht="23" x14ac:dyDescent="0.25">
      <c r="A25" s="4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</row>
    <row r="26" spans="1:15" x14ac:dyDescent="0.25">
      <c r="A26" s="5" t="s">
        <v>39</v>
      </c>
      <c r="B26" s="6" t="s">
        <v>17</v>
      </c>
      <c r="C26" s="6" t="s">
        <v>28</v>
      </c>
      <c r="D26" s="7" t="s">
        <v>42</v>
      </c>
      <c r="E26" s="8">
        <v>4120000</v>
      </c>
      <c r="F26" s="8">
        <v>0</v>
      </c>
      <c r="G26" s="9">
        <f>+F26/$E26</f>
        <v>0</v>
      </c>
      <c r="H26" s="8">
        <v>4120000</v>
      </c>
      <c r="I26" s="9">
        <f>+H26/$E26</f>
        <v>1</v>
      </c>
      <c r="J26" s="8">
        <v>0</v>
      </c>
      <c r="K26" s="9">
        <f>+J26/$E26</f>
        <v>0</v>
      </c>
      <c r="L26" s="8">
        <v>0</v>
      </c>
      <c r="M26" s="9">
        <f>+L26/$E26</f>
        <v>0</v>
      </c>
      <c r="N26" s="8">
        <v>0</v>
      </c>
      <c r="O26" s="9">
        <f>+N26/$E26</f>
        <v>0</v>
      </c>
    </row>
    <row r="27" spans="1:15" ht="23" x14ac:dyDescent="0.25">
      <c r="A27" s="5" t="s">
        <v>40</v>
      </c>
      <c r="B27" s="6" t="s">
        <v>17</v>
      </c>
      <c r="C27" s="6" t="s">
        <v>41</v>
      </c>
      <c r="D27" s="7" t="s">
        <v>43</v>
      </c>
      <c r="E27" s="8">
        <v>34015000</v>
      </c>
      <c r="F27" s="8">
        <v>3110900</v>
      </c>
      <c r="G27" s="9">
        <f>+F27/$E27</f>
        <v>9.1456710274878728E-2</v>
      </c>
      <c r="H27" s="8">
        <v>30904100</v>
      </c>
      <c r="I27" s="9">
        <f>+H27/$E27</f>
        <v>0.90854328972512122</v>
      </c>
      <c r="J27" s="8">
        <v>3110900</v>
      </c>
      <c r="K27" s="9">
        <f>+J27/$E27</f>
        <v>9.1456710274878728E-2</v>
      </c>
      <c r="L27" s="8">
        <v>3110900</v>
      </c>
      <c r="M27" s="9">
        <f>+L27/$E27</f>
        <v>9.1456710274878728E-2</v>
      </c>
      <c r="N27" s="8">
        <v>3110900</v>
      </c>
      <c r="O27" s="9">
        <f>+N27/$E27</f>
        <v>9.1456710274878728E-2</v>
      </c>
    </row>
    <row r="28" spans="1:15" x14ac:dyDescent="0.25">
      <c r="A28" s="36"/>
      <c r="B28" s="37"/>
      <c r="C28" s="37"/>
      <c r="D28" s="38"/>
      <c r="E28" s="39"/>
      <c r="F28" s="39"/>
      <c r="G28" s="40"/>
      <c r="H28" s="39"/>
      <c r="I28" s="40"/>
      <c r="J28" s="39"/>
      <c r="K28" s="40"/>
      <c r="L28" s="39"/>
      <c r="M28" s="40"/>
      <c r="N28" s="39"/>
      <c r="O28" s="41"/>
    </row>
    <row r="29" spans="1:15" x14ac:dyDescent="0.25">
      <c r="A29" s="42" t="s">
        <v>22</v>
      </c>
      <c r="B29" s="42"/>
      <c r="C29" s="42"/>
      <c r="D29" s="42"/>
      <c r="E29" s="10">
        <f>+E11+E17+E22+E21+E26+E27</f>
        <v>19734637000</v>
      </c>
      <c r="F29" s="10">
        <f>+F11+F17+F22+F21+F26+F27</f>
        <v>9861076882.7800007</v>
      </c>
      <c r="G29" s="11">
        <f t="shared" ref="G29:G36" si="8">+F29/E29</f>
        <v>0.49968372272466938</v>
      </c>
      <c r="H29" s="10">
        <f>+H11+H17+H22+H21+H26+H27</f>
        <v>9873560117.2200012</v>
      </c>
      <c r="I29" s="11">
        <f t="shared" ref="I29:I36" si="9">+H29/E29</f>
        <v>0.50031627727533079</v>
      </c>
      <c r="J29" s="10">
        <f>+J11+J17+J22+J21+J26+J27</f>
        <v>5610860144.3199997</v>
      </c>
      <c r="K29" s="11">
        <f t="shared" ref="K29:K36" si="10">+J29/E29</f>
        <v>0.28431534587233603</v>
      </c>
      <c r="L29" s="10">
        <f>+L11+L17+L22+L21+L26+L27</f>
        <v>3914501425.29</v>
      </c>
      <c r="M29" s="11">
        <f t="shared" ref="M29:M36" si="11">+L29/E29</f>
        <v>0.19835690037217305</v>
      </c>
      <c r="N29" s="10">
        <f>+N11+N17+N22+N21+N26+N27</f>
        <v>3913941911.29</v>
      </c>
      <c r="O29" s="12">
        <f>+N29/E29</f>
        <v>0.19832854849521681</v>
      </c>
    </row>
    <row r="30" spans="1:15" ht="6.75" customHeight="1" x14ac:dyDescent="0.25">
      <c r="A30" s="31"/>
      <c r="B30" s="31"/>
      <c r="C30" s="31"/>
      <c r="D30" s="31"/>
      <c r="E30" s="16"/>
      <c r="F30" s="16"/>
      <c r="G30" s="17"/>
      <c r="H30" s="16"/>
      <c r="I30" s="17"/>
      <c r="J30" s="16"/>
      <c r="K30" s="17"/>
      <c r="L30" s="16"/>
      <c r="M30" s="17"/>
      <c r="N30" s="16"/>
      <c r="O30" s="18"/>
    </row>
    <row r="31" spans="1:15" ht="12" customHeight="1" x14ac:dyDescent="0.25">
      <c r="A31" s="32" t="s">
        <v>23</v>
      </c>
      <c r="B31" s="33"/>
      <c r="C31" s="33"/>
      <c r="D31" s="33"/>
      <c r="E31" s="20"/>
      <c r="F31" s="20"/>
      <c r="G31" s="21"/>
      <c r="H31" s="20"/>
      <c r="I31" s="21"/>
      <c r="J31" s="20"/>
      <c r="K31" s="21"/>
      <c r="L31" s="20"/>
      <c r="M31" s="21"/>
      <c r="N31" s="20"/>
      <c r="O31" s="22"/>
    </row>
    <row r="32" spans="1:15" ht="23" x14ac:dyDescent="0.25">
      <c r="A32" s="4" t="s">
        <v>2</v>
      </c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5" ht="54" customHeight="1" x14ac:dyDescent="0.25">
      <c r="A33" s="5" t="s">
        <v>24</v>
      </c>
      <c r="B33" s="6" t="s">
        <v>17</v>
      </c>
      <c r="C33" s="6" t="s">
        <v>41</v>
      </c>
      <c r="D33" s="7" t="s">
        <v>25</v>
      </c>
      <c r="E33" s="8">
        <v>25316664380</v>
      </c>
      <c r="F33" s="8">
        <v>20771589792</v>
      </c>
      <c r="G33" s="9">
        <f>+F33/E33</f>
        <v>0.82047103363306506</v>
      </c>
      <c r="H33" s="8">
        <v>4545074588</v>
      </c>
      <c r="I33" s="9">
        <f>+H33/E33</f>
        <v>0.17952896636693494</v>
      </c>
      <c r="J33" s="8">
        <v>20565589792</v>
      </c>
      <c r="K33" s="9">
        <f>+J33/E33</f>
        <v>0.81233410070588452</v>
      </c>
      <c r="L33" s="8">
        <v>9691351732.3199997</v>
      </c>
      <c r="M33" s="9">
        <f>+L33/E33</f>
        <v>0.38280523795923543</v>
      </c>
      <c r="N33" s="8">
        <v>9691351732.3199997</v>
      </c>
      <c r="O33" s="9">
        <f>+N33/E33</f>
        <v>0.38280523795923543</v>
      </c>
    </row>
    <row r="34" spans="1:15" x14ac:dyDescent="0.25">
      <c r="A34" s="42" t="s">
        <v>26</v>
      </c>
      <c r="B34" s="42"/>
      <c r="C34" s="42"/>
      <c r="D34" s="42"/>
      <c r="E34" s="10">
        <f>SUM(E33:E33)</f>
        <v>25316664380</v>
      </c>
      <c r="F34" s="10">
        <f>SUM(F33:F33)</f>
        <v>20771589792</v>
      </c>
      <c r="G34" s="11">
        <f t="shared" ref="G34" si="12">+F34/$E34</f>
        <v>0.82047103363306506</v>
      </c>
      <c r="H34" s="10">
        <f>SUM(H33:H33)</f>
        <v>4545074588</v>
      </c>
      <c r="I34" s="11">
        <f t="shared" ref="I34" si="13">+H34/$E34</f>
        <v>0.17952896636693494</v>
      </c>
      <c r="J34" s="10">
        <f>SUM(J33:J33)</f>
        <v>20565589792</v>
      </c>
      <c r="K34" s="11">
        <f t="shared" ref="K34" si="14">+J34/$E34</f>
        <v>0.81233410070588452</v>
      </c>
      <c r="L34" s="10">
        <f>SUM(L33:L33)</f>
        <v>9691351732.3199997</v>
      </c>
      <c r="M34" s="11">
        <f t="shared" ref="M34" si="15">+L34/$E34</f>
        <v>0.38280523795923543</v>
      </c>
      <c r="N34" s="10">
        <f>SUM(N33:N33)</f>
        <v>9691351732.3199997</v>
      </c>
      <c r="O34" s="12">
        <f t="shared" ref="O34" si="16">+N34/$E34</f>
        <v>0.38280523795923543</v>
      </c>
    </row>
    <row r="35" spans="1:15" ht="7.5" customHeight="1" x14ac:dyDescent="0.25">
      <c r="A35" s="25"/>
      <c r="B35" s="25"/>
      <c r="C35" s="26"/>
      <c r="D35" s="27"/>
      <c r="E35" s="28"/>
      <c r="F35" s="28"/>
      <c r="G35" s="29"/>
      <c r="H35" s="28"/>
      <c r="I35" s="29"/>
      <c r="J35" s="28"/>
      <c r="K35" s="29"/>
      <c r="L35" s="28"/>
      <c r="M35" s="29"/>
      <c r="N35" s="28"/>
      <c r="O35" s="30"/>
    </row>
    <row r="36" spans="1:15" x14ac:dyDescent="0.25">
      <c r="A36" s="42" t="s">
        <v>27</v>
      </c>
      <c r="B36" s="42"/>
      <c r="C36" s="42"/>
      <c r="D36" s="42"/>
      <c r="E36" s="10">
        <f>+E29+E34</f>
        <v>45051301380</v>
      </c>
      <c r="F36" s="10">
        <f>+F29+F34</f>
        <v>30632666674.779999</v>
      </c>
      <c r="G36" s="11">
        <f t="shared" si="8"/>
        <v>0.6799507613864183</v>
      </c>
      <c r="H36" s="10">
        <f>+H29+H34</f>
        <v>14418634705.220001</v>
      </c>
      <c r="I36" s="11">
        <f t="shared" si="9"/>
        <v>0.32004923861358164</v>
      </c>
      <c r="J36" s="10">
        <f>+J29+J34</f>
        <v>26176449936.32</v>
      </c>
      <c r="K36" s="11">
        <f t="shared" si="10"/>
        <v>0.58103648805893826</v>
      </c>
      <c r="L36" s="10">
        <f>+L29+L34</f>
        <v>13605853157.610001</v>
      </c>
      <c r="M36" s="11">
        <f t="shared" si="11"/>
        <v>0.30200799401657596</v>
      </c>
      <c r="N36" s="10">
        <f>+N29+N34</f>
        <v>13605293643.610001</v>
      </c>
      <c r="O36" s="12">
        <f>+N36/E36</f>
        <v>0.30199557453072623</v>
      </c>
    </row>
    <row r="37" spans="1:15" ht="0" hidden="1" customHeight="1" x14ac:dyDescent="0.25"/>
    <row r="39" spans="1:15" x14ac:dyDescent="0.25">
      <c r="N39" s="35"/>
    </row>
  </sheetData>
  <mergeCells count="11">
    <mergeCell ref="A13:C13"/>
    <mergeCell ref="A1:M3"/>
    <mergeCell ref="N1:O3"/>
    <mergeCell ref="A5:B5"/>
    <mergeCell ref="A6:C6"/>
    <mergeCell ref="A11:D11"/>
    <mergeCell ref="A17:D17"/>
    <mergeCell ref="A19:B19"/>
    <mergeCell ref="A29:D29"/>
    <mergeCell ref="A34:D34"/>
    <mergeCell ref="A36:D36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Spin 3 Ci3</cp:lastModifiedBy>
  <cp:lastPrinted>2019-01-22T16:06:17Z</cp:lastPrinted>
  <dcterms:created xsi:type="dcterms:W3CDTF">2018-03-01T16:09:21Z</dcterms:created>
  <dcterms:modified xsi:type="dcterms:W3CDTF">2020-07-03T16:02:43Z</dcterms:modified>
</cp:coreProperties>
</file>