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.rojas\OneDrive - Colombia Compra Eficiente\Mis Documentos\PRESUPUESTO\2018\EJECUCION\EJECUCIONES DEFINITIVAS\"/>
    </mc:Choice>
  </mc:AlternateContent>
  <xr:revisionPtr revIDLastSave="0" documentId="10_ncr:100000_{B0E429CA-D0F4-447F-BA38-192463728DEB}" xr6:coauthVersionLast="31" xr6:coauthVersionMax="31" xr10:uidLastSave="{00000000-0000-0000-0000-000000000000}"/>
  <bookViews>
    <workbookView xWindow="0" yWindow="0" windowWidth="24000" windowHeight="8910" xr2:uid="{00000000-000D-0000-FFFF-FFFF00000000}"/>
  </bookViews>
  <sheets>
    <sheet name="CCE 2018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L20" i="1"/>
  <c r="J20" i="1"/>
  <c r="K20" i="1" s="1"/>
  <c r="H20" i="1"/>
  <c r="F20" i="1"/>
  <c r="E20" i="1"/>
  <c r="N14" i="1"/>
  <c r="L14" i="1"/>
  <c r="J14" i="1"/>
  <c r="H14" i="1"/>
  <c r="F14" i="1"/>
  <c r="E14" i="1"/>
  <c r="O33" i="1" l="1"/>
  <c r="O32" i="1"/>
  <c r="O31" i="1"/>
  <c r="O30" i="1"/>
  <c r="M33" i="1"/>
  <c r="M32" i="1"/>
  <c r="M31" i="1"/>
  <c r="M30" i="1"/>
  <c r="K33" i="1"/>
  <c r="K32" i="1"/>
  <c r="K31" i="1"/>
  <c r="K30" i="1"/>
  <c r="I33" i="1"/>
  <c r="I32" i="1"/>
  <c r="I31" i="1"/>
  <c r="I30" i="1"/>
  <c r="G33" i="1"/>
  <c r="G32" i="1"/>
  <c r="G31" i="1"/>
  <c r="G30" i="1"/>
  <c r="O24" i="1"/>
  <c r="M24" i="1"/>
  <c r="K24" i="1"/>
  <c r="I24" i="1"/>
  <c r="G24" i="1"/>
  <c r="O20" i="1"/>
  <c r="O19" i="1"/>
  <c r="O18" i="1"/>
  <c r="M20" i="1"/>
  <c r="M19" i="1"/>
  <c r="M18" i="1"/>
  <c r="K19" i="1"/>
  <c r="K18" i="1"/>
  <c r="I20" i="1"/>
  <c r="I19" i="1"/>
  <c r="I18" i="1"/>
  <c r="G20" i="1"/>
  <c r="G19" i="1"/>
  <c r="G18" i="1"/>
  <c r="O14" i="1"/>
  <c r="O13" i="1"/>
  <c r="O12" i="1"/>
  <c r="O11" i="1"/>
  <c r="O10" i="1"/>
  <c r="O9" i="1"/>
  <c r="O8" i="1"/>
  <c r="M14" i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I14" i="1"/>
  <c r="I13" i="1"/>
  <c r="I12" i="1"/>
  <c r="I11" i="1"/>
  <c r="I10" i="1"/>
  <c r="I9" i="1"/>
  <c r="I8" i="1"/>
  <c r="G14" i="1"/>
  <c r="G13" i="1"/>
  <c r="G12" i="1"/>
  <c r="G11" i="1"/>
  <c r="G10" i="1"/>
  <c r="G9" i="1"/>
  <c r="G8" i="1"/>
  <c r="N34" i="1" l="1"/>
  <c r="L34" i="1"/>
  <c r="J34" i="1"/>
  <c r="H34" i="1"/>
  <c r="F34" i="1"/>
  <c r="E34" i="1"/>
  <c r="O34" i="1" l="1"/>
  <c r="G34" i="1"/>
  <c r="M34" i="1"/>
  <c r="K34" i="1"/>
  <c r="I34" i="1"/>
  <c r="E26" i="1"/>
  <c r="E36" i="1" s="1"/>
  <c r="F26" i="1"/>
  <c r="J26" i="1"/>
  <c r="H26" i="1"/>
  <c r="L26" i="1"/>
  <c r="N26" i="1"/>
  <c r="M26" i="1" l="1"/>
  <c r="L36" i="1"/>
  <c r="M36" i="1" s="1"/>
  <c r="I26" i="1"/>
  <c r="H36" i="1"/>
  <c r="I36" i="1" s="1"/>
  <c r="K26" i="1"/>
  <c r="J36" i="1"/>
  <c r="K36" i="1" s="1"/>
  <c r="G26" i="1"/>
  <c r="F36" i="1"/>
  <c r="G36" i="1" s="1"/>
  <c r="O26" i="1"/>
  <c r="N36" i="1"/>
  <c r="O36" i="1" s="1"/>
</calcChain>
</file>

<file path=xl/sharedStrings.xml><?xml version="1.0" encoding="utf-8"?>
<sst xmlns="http://schemas.openxmlformats.org/spreadsheetml/2006/main" count="114" uniqueCount="51">
  <si>
    <t>Funcionamiento</t>
  </si>
  <si>
    <t>Gastos de Personal</t>
  </si>
  <si>
    <t>Rubro</t>
  </si>
  <si>
    <t>Fuente</t>
  </si>
  <si>
    <t>REC</t>
  </si>
  <si>
    <t>Descripción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</si>
  <si>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</si>
  <si>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</si>
  <si>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</si>
  <si>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</si>
  <si>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</si>
  <si>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</si>
  <si>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</si>
  <si>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</si>
  <si>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</si>
  <si>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</si>
  <si>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</si>
  <si>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A-1-0-1-1</t>
  </si>
  <si>
    <t>Nación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</si>
  <si>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</si>
  <si>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</si>
  <si>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</si>
  <si>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</si>
  <si>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</si>
  <si>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</si>
  <si>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</si>
  <si>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</si>
  <si>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</si>
  <si>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</si>
  <si>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</si>
  <si>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Total Gastos de Personal</t>
  </si>
  <si>
    <t>Gastos Generales</t>
  </si>
  <si>
    <t>A-2-0-3</t>
  </si>
  <si>
    <t>IMPUESTOS Y MULTAS</t>
  </si>
  <si>
    <t>A-2-0-4</t>
  </si>
  <si>
    <t>ADQUISICION DE BIENES Y SERVICIOS</t>
  </si>
  <si>
    <t>Total Gastos Generales</t>
  </si>
  <si>
    <t>Transferencias</t>
  </si>
  <si>
    <t>A-3-2-1-1</t>
  </si>
  <si>
    <t>CUOTA DE AUDITAJE CONTRANAL</t>
  </si>
  <si>
    <t>Total Gastos de Funcionamiento</t>
  </si>
  <si>
    <t>Inversión</t>
  </si>
  <si>
    <t>C-0304-1000-1</t>
  </si>
  <si>
    <t>FORTALECIMIENTO DE LA CONTRATACIÓN PÚBLICA NACIONAL</t>
  </si>
  <si>
    <t>C-0304-1000-2</t>
  </si>
  <si>
    <t>INCREMENTO DEL VALOR POR DINERO QUE OBTIENE EL ESTADO EN LA COMPRA PÚBLICA.  NACIONAL</t>
  </si>
  <si>
    <t>Total Inversión</t>
  </si>
  <si>
    <t>Total Presupuesto CCE</t>
  </si>
  <si>
    <t>10</t>
  </si>
  <si>
    <t>14</t>
  </si>
  <si>
    <t>Colombia Compra Eficiente 
Ejecución Presupuestal a 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</si>
</sst>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2" applyFont="1" applyFill="1" applyBorder="1"/>
    <xf numFmtId="0" fontId="2" fillId="0" borderId="0" xfId="2" applyNumberFormat="1" applyFont="1" applyFill="1" applyBorder="1" applyAlignment="1">
      <alignment horizontal="center" vertical="center" wrapText="1" readingOrder="1"/>
    </xf>
    <xf numFmtId="0" fontId="3" fillId="0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vertical="center" wrapText="1" readingOrder="1"/>
    </xf>
    <xf numFmtId="0" fontId="5" fillId="0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horizontal="left" vertical="center" wrapText="1" readingOrder="1"/>
    </xf>
    <xf numFmtId="164" fontId="5" fillId="0" borderId="1" xfId="2" applyNumberFormat="1" applyFont="1" applyFill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/>
    <xf numFmtId="0" fontId="5" fillId="0" borderId="2" xfId="2" applyNumberFormat="1" applyFont="1" applyFill="1" applyBorder="1" applyAlignment="1">
      <alignment vertical="center" wrapText="1" readingOrder="1"/>
    </xf>
    <xf numFmtId="0" fontId="5" fillId="0" borderId="2" xfId="2" applyNumberFormat="1" applyFont="1" applyFill="1" applyBorder="1" applyAlignment="1">
      <alignment horizontal="center" vertical="center" wrapText="1" readingOrder="1"/>
    </xf>
    <xf numFmtId="0" fontId="5" fillId="0" borderId="2" xfId="2" applyNumberFormat="1" applyFont="1" applyFill="1" applyBorder="1" applyAlignment="1">
      <alignment horizontal="left" vertical="center" wrapText="1" readingOrder="1"/>
    </xf>
    <xf numFmtId="164" fontId="5" fillId="0" borderId="2" xfId="2" applyNumberFormat="1" applyFont="1" applyFill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NumberFormat="1" applyFont="1" applyFill="1" applyBorder="1" applyAlignment="1">
      <alignment horizontal="left" vertical="center" wrapText="1" readingOrder="1"/>
    </xf>
    <xf numFmtId="164" fontId="5" fillId="0" borderId="3" xfId="2" applyNumberFormat="1" applyFont="1" applyFill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NumberFormat="1" applyFont="1" applyFill="1" applyBorder="1" applyAlignment="1">
      <alignment horizontal="center" vertical="center" wrapText="1" readingOrder="1"/>
    </xf>
    <xf numFmtId="0" fontId="5" fillId="0" borderId="3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horizontal="center" vertical="center" wrapText="1" readingOrder="1"/>
    </xf>
    <xf numFmtId="0" fontId="5" fillId="0" borderId="4" xfId="2" applyNumberFormat="1" applyFont="1" applyFill="1" applyBorder="1" applyAlignment="1">
      <alignment horizontal="left" vertical="center" wrapText="1" readingOrder="1"/>
    </xf>
    <xf numFmtId="164" fontId="5" fillId="0" borderId="4" xfId="2" applyNumberFormat="1" applyFont="1" applyFill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NumberFormat="1" applyFont="1" applyFill="1" applyBorder="1" applyAlignment="1">
      <alignment horizontal="left" vertical="center" wrapText="1" readingOrder="1"/>
    </xf>
    <xf numFmtId="0" fontId="2" fillId="0" borderId="3" xfId="2" applyNumberFormat="1" applyFont="1" applyFill="1" applyBorder="1" applyAlignment="1">
      <alignment vertical="center" wrapText="1" readingOrder="1"/>
    </xf>
    <xf numFmtId="0" fontId="4" fillId="0" borderId="3" xfId="2" applyNumberFormat="1" applyFont="1" applyFill="1" applyBorder="1" applyAlignment="1">
      <alignment horizontal="left" vertical="center" wrapText="1" readingOrder="1"/>
    </xf>
    <xf numFmtId="0" fontId="3" fillId="0" borderId="0" xfId="2" applyFont="1" applyFill="1" applyBorder="1" applyAlignment="1">
      <alignment horizontal="center"/>
    </xf>
    <xf numFmtId="10" fontId="3" fillId="0" borderId="1" xfId="1" applyNumberFormat="1" applyFont="1" applyFill="1" applyBorder="1" applyAlignment="1">
      <alignment vertical="center"/>
    </xf>
    <xf numFmtId="0" fontId="2" fillId="0" borderId="3" xfId="2" applyNumberFormat="1" applyFont="1" applyFill="1" applyBorder="1" applyAlignment="1">
      <alignment horizontal="left" vertical="center" wrapText="1" readingOrder="1"/>
    </xf>
    <xf numFmtId="0" fontId="2" fillId="0" borderId="1" xfId="2" applyNumberFormat="1" applyFont="1" applyFill="1" applyBorder="1" applyAlignment="1">
      <alignment horizontal="center" vertical="center" wrapText="1" readingOrder="1"/>
    </xf>
    <xf numFmtId="0" fontId="2" fillId="0" borderId="0" xfId="2" applyNumberFormat="1" applyFont="1" applyFill="1" applyBorder="1" applyAlignment="1">
      <alignment horizontal="left" vertical="center" wrapText="1" readingOrder="1"/>
    </xf>
    <xf numFmtId="0" fontId="4" fillId="2" borderId="1" xfId="2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14</xdr:col>
      <xdr:colOff>514350</xdr:colOff>
      <xdr:row>2</xdr:row>
      <xdr:rowOff>342900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3A15A25-7319-4965-8C48-F6409B2B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6675"/>
          <a:ext cx="1666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showGridLines="0" tabSelected="1" workbookViewId="0">
      <selection sqref="A1:M3"/>
    </sheetView>
  </sheetViews>
  <sheetFormatPr baseColWidth="10" defaultRowHeight="12" x14ac:dyDescent="0.2"/>
  <cols>
    <col min="1" max="1" width="13.5703125" style="1" customWidth="1"/>
    <col min="2" max="2" width="8.7109375" style="1" bestFit="1" customWidth="1"/>
    <col min="3" max="3" width="4.28515625" style="1" bestFit="1" customWidth="1"/>
    <col min="4" max="4" width="27.140625" style="1" bestFit="1" customWidth="1"/>
    <col min="5" max="5" width="17.28515625" style="1" bestFit="1" customWidth="1"/>
    <col min="6" max="6" width="19.28515625" style="1" customWidth="1"/>
    <col min="7" max="7" width="8" style="34" bestFit="1" customWidth="1"/>
    <col min="8" max="8" width="16.28515625" style="1" bestFit="1" customWidth="1"/>
    <col min="9" max="9" width="10.42578125" style="34" bestFit="1" customWidth="1"/>
    <col min="10" max="10" width="17.28515625" style="1" bestFit="1" customWidth="1"/>
    <col min="11" max="11" width="8" style="34" bestFit="1" customWidth="1"/>
    <col min="12" max="12" width="17.28515625" style="1" bestFit="1" customWidth="1"/>
    <col min="13" max="13" width="8" style="34" bestFit="1" customWidth="1"/>
    <col min="14" max="14" width="17.28515625" style="1" bestFit="1" customWidth="1"/>
    <col min="15" max="15" width="8" style="1" bestFit="1" customWidth="1"/>
    <col min="16" max="16" width="13.42578125" style="1" customWidth="1"/>
    <col min="17" max="16384" width="11.42578125" style="1"/>
  </cols>
  <sheetData>
    <row r="1" spans="1:15" ht="12" customHeight="1" x14ac:dyDescent="0.2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36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">
      <c r="A5" s="38" t="s">
        <v>0</v>
      </c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x14ac:dyDescent="0.2">
      <c r="A6" s="38" t="s">
        <v>1</v>
      </c>
      <c r="B6" s="38"/>
      <c r="C6" s="3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spans="1:15" ht="18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1:15" ht="24" x14ac:dyDescent="0.2">
      <c r="A8" s="5" t="s">
        <v>17</v>
      </c>
      <c r="B8" s="6" t="s">
        <v>18</v>
      </c>
      <c r="C8" s="6">
        <v>10</v>
      </c>
      <c r="D8" s="7" t="s">
        <v>19</v>
      </c>
      <c r="E8" s="8">
        <v>2443324372</v>
      </c>
      <c r="F8" s="8">
        <v>2443324336</v>
      </c>
      <c r="G8" s="9">
        <f>+F8/$E8</f>
        <v>0.999999985265976</v>
      </c>
      <c r="H8" s="8">
        <v>36</v>
      </c>
      <c r="I8" s="9">
        <f t="shared" ref="I8:I14" si="0">+H8/$E8</f>
        <v>1.473402402585292E-8</v>
      </c>
      <c r="J8" s="8">
        <v>1978280392</v>
      </c>
      <c r="K8" s="9">
        <f t="shared" ref="K8:K14" si="1">+J8/$E8</f>
        <v>0.80966752293338151</v>
      </c>
      <c r="L8" s="8">
        <v>1978021183</v>
      </c>
      <c r="M8" s="9">
        <f t="shared" ref="M8:M14" si="2">+L8/$E8</f>
        <v>0.80956143427688942</v>
      </c>
      <c r="N8" s="8">
        <v>1978021183</v>
      </c>
      <c r="O8" s="9">
        <f t="shared" ref="O8:O14" si="3">+N8/$E8</f>
        <v>0.80956143427688942</v>
      </c>
    </row>
    <row r="9" spans="1:15" x14ac:dyDescent="0.2">
      <c r="A9" s="5" t="s">
        <v>20</v>
      </c>
      <c r="B9" s="6" t="s">
        <v>18</v>
      </c>
      <c r="C9" s="6">
        <v>10</v>
      </c>
      <c r="D9" s="7" t="s">
        <v>21</v>
      </c>
      <c r="E9" s="8">
        <v>583207914</v>
      </c>
      <c r="F9" s="8">
        <v>564000000</v>
      </c>
      <c r="G9" s="9">
        <f t="shared" ref="G9:G14" si="4">+F9/$E9</f>
        <v>0.96706506626725919</v>
      </c>
      <c r="H9" s="8">
        <v>19207914</v>
      </c>
      <c r="I9" s="9">
        <f t="shared" si="0"/>
        <v>3.2934933732740805E-2</v>
      </c>
      <c r="J9" s="8">
        <v>404711447</v>
      </c>
      <c r="K9" s="9">
        <f t="shared" si="1"/>
        <v>0.69394025232654855</v>
      </c>
      <c r="L9" s="8">
        <v>404711447</v>
      </c>
      <c r="M9" s="9">
        <f t="shared" si="2"/>
        <v>0.69394025232654855</v>
      </c>
      <c r="N9" s="8">
        <v>404711447</v>
      </c>
      <c r="O9" s="9">
        <f t="shared" si="3"/>
        <v>0.69394025232654855</v>
      </c>
    </row>
    <row r="10" spans="1:15" x14ac:dyDescent="0.2">
      <c r="A10" s="5" t="s">
        <v>22</v>
      </c>
      <c r="B10" s="6" t="s">
        <v>18</v>
      </c>
      <c r="C10" s="6">
        <v>10</v>
      </c>
      <c r="D10" s="7" t="s">
        <v>23</v>
      </c>
      <c r="E10" s="8">
        <v>905209027</v>
      </c>
      <c r="F10" s="8">
        <v>657000000</v>
      </c>
      <c r="G10" s="9">
        <f t="shared" si="4"/>
        <v>0.72579921366603872</v>
      </c>
      <c r="H10" s="8">
        <v>248209027</v>
      </c>
      <c r="I10" s="9">
        <f t="shared" si="0"/>
        <v>0.27420078633396128</v>
      </c>
      <c r="J10" s="8">
        <v>267047151</v>
      </c>
      <c r="K10" s="9">
        <f t="shared" si="1"/>
        <v>0.2950115863128705</v>
      </c>
      <c r="L10" s="8">
        <v>267047151</v>
      </c>
      <c r="M10" s="9">
        <f t="shared" si="2"/>
        <v>0.2950115863128705</v>
      </c>
      <c r="N10" s="8">
        <v>267047151</v>
      </c>
      <c r="O10" s="9">
        <f t="shared" si="3"/>
        <v>0.2950115863128705</v>
      </c>
    </row>
    <row r="11" spans="1:15" ht="36" x14ac:dyDescent="0.2">
      <c r="A11" s="5" t="s">
        <v>24</v>
      </c>
      <c r="B11" s="6" t="s">
        <v>18</v>
      </c>
      <c r="C11" s="6">
        <v>10</v>
      </c>
      <c r="D11" s="7" t="s">
        <v>25</v>
      </c>
      <c r="E11" s="8">
        <v>117260000</v>
      </c>
      <c r="F11" s="8">
        <v>117230000</v>
      </c>
      <c r="G11" s="9">
        <f t="shared" si="4"/>
        <v>0.9997441582807437</v>
      </c>
      <c r="H11" s="8">
        <v>30000</v>
      </c>
      <c r="I11" s="9">
        <f t="shared" si="0"/>
        <v>2.558417192563534E-4</v>
      </c>
      <c r="J11" s="8">
        <v>73868991</v>
      </c>
      <c r="K11" s="9">
        <f t="shared" si="1"/>
        <v>0.62995898857240318</v>
      </c>
      <c r="L11" s="8">
        <v>73868991</v>
      </c>
      <c r="M11" s="9">
        <f t="shared" si="2"/>
        <v>0.62995898857240318</v>
      </c>
      <c r="N11" s="8">
        <v>73868991</v>
      </c>
      <c r="O11" s="9">
        <f t="shared" si="3"/>
        <v>0.62995898857240318</v>
      </c>
    </row>
    <row r="12" spans="1:15" ht="24" x14ac:dyDescent="0.2">
      <c r="A12" s="5" t="s">
        <v>26</v>
      </c>
      <c r="B12" s="6" t="s">
        <v>18</v>
      </c>
      <c r="C12" s="6">
        <v>10</v>
      </c>
      <c r="D12" s="7" t="s">
        <v>27</v>
      </c>
      <c r="E12" s="8">
        <v>1002676778</v>
      </c>
      <c r="F12" s="8">
        <v>957509769</v>
      </c>
      <c r="G12" s="9">
        <f t="shared" si="4"/>
        <v>0.95495357029202088</v>
      </c>
      <c r="H12" s="8">
        <v>45167009</v>
      </c>
      <c r="I12" s="9">
        <f t="shared" si="0"/>
        <v>4.5046429707979133E-2</v>
      </c>
      <c r="J12" s="8">
        <v>957162069</v>
      </c>
      <c r="K12" s="9">
        <f t="shared" si="1"/>
        <v>0.95460679852306307</v>
      </c>
      <c r="L12" s="8">
        <v>725641792</v>
      </c>
      <c r="M12" s="9">
        <f t="shared" si="2"/>
        <v>0.7237045954603728</v>
      </c>
      <c r="N12" s="8">
        <v>725641792</v>
      </c>
      <c r="O12" s="9">
        <f t="shared" si="3"/>
        <v>0.7237045954603728</v>
      </c>
    </row>
    <row r="13" spans="1:15" ht="36" x14ac:dyDescent="0.2">
      <c r="A13" s="5" t="s">
        <v>28</v>
      </c>
      <c r="B13" s="6" t="s">
        <v>18</v>
      </c>
      <c r="C13" s="6">
        <v>10</v>
      </c>
      <c r="D13" s="7" t="s">
        <v>29</v>
      </c>
      <c r="E13" s="8">
        <v>1218166569</v>
      </c>
      <c r="F13" s="8">
        <v>1147000000</v>
      </c>
      <c r="G13" s="9">
        <f t="shared" si="4"/>
        <v>0.94157895085035781</v>
      </c>
      <c r="H13" s="8">
        <v>71166569</v>
      </c>
      <c r="I13" s="9">
        <f t="shared" si="0"/>
        <v>5.8421049149642197E-2</v>
      </c>
      <c r="J13" s="8">
        <v>848401200</v>
      </c>
      <c r="K13" s="9">
        <f t="shared" si="1"/>
        <v>0.69645746451280255</v>
      </c>
      <c r="L13" s="8">
        <v>848400700</v>
      </c>
      <c r="M13" s="9">
        <f t="shared" si="2"/>
        <v>0.69645705405990332</v>
      </c>
      <c r="N13" s="8">
        <v>848400700</v>
      </c>
      <c r="O13" s="9">
        <f t="shared" si="3"/>
        <v>0.69645705405990332</v>
      </c>
    </row>
    <row r="14" spans="1:15" x14ac:dyDescent="0.2">
      <c r="A14" s="39" t="s">
        <v>30</v>
      </c>
      <c r="B14" s="39"/>
      <c r="C14" s="39"/>
      <c r="D14" s="39"/>
      <c r="E14" s="10">
        <f>SUM(E8:E13)</f>
        <v>6269844660</v>
      </c>
      <c r="F14" s="10">
        <f>SUM(F8:F13)</f>
        <v>5886064105</v>
      </c>
      <c r="G14" s="11">
        <f t="shared" si="4"/>
        <v>0.9387894635654338</v>
      </c>
      <c r="H14" s="10">
        <f>SUM(H8:H13)</f>
        <v>383780555</v>
      </c>
      <c r="I14" s="11">
        <f t="shared" si="0"/>
        <v>6.121053643456615E-2</v>
      </c>
      <c r="J14" s="10">
        <f>SUM(J8:J13)</f>
        <v>4529471250</v>
      </c>
      <c r="K14" s="11">
        <f t="shared" si="1"/>
        <v>0.7224216062156793</v>
      </c>
      <c r="L14" s="10">
        <f>SUM(L8:L13)</f>
        <v>4297691264</v>
      </c>
      <c r="M14" s="11">
        <f t="shared" si="2"/>
        <v>0.68545418539922809</v>
      </c>
      <c r="N14" s="10">
        <f>SUM(N8:N13)</f>
        <v>4297691264</v>
      </c>
      <c r="O14" s="12">
        <f t="shared" si="3"/>
        <v>0.68545418539922809</v>
      </c>
    </row>
    <row r="15" spans="1:15" ht="7.5" customHeight="1" x14ac:dyDescent="0.2">
      <c r="A15" s="13"/>
      <c r="B15" s="13"/>
      <c r="C15" s="14"/>
      <c r="D15" s="15"/>
      <c r="E15" s="16"/>
      <c r="F15" s="16"/>
      <c r="G15" s="17"/>
      <c r="H15" s="16"/>
      <c r="I15" s="17"/>
      <c r="J15" s="16"/>
      <c r="K15" s="17"/>
      <c r="L15" s="16"/>
      <c r="M15" s="17"/>
      <c r="N15" s="16"/>
      <c r="O15" s="18"/>
    </row>
    <row r="16" spans="1:15" x14ac:dyDescent="0.2">
      <c r="A16" s="36" t="s">
        <v>31</v>
      </c>
      <c r="B16" s="36"/>
      <c r="C16" s="36"/>
      <c r="D16" s="19"/>
      <c r="E16" s="20"/>
      <c r="F16" s="20"/>
      <c r="G16" s="21"/>
      <c r="H16" s="20"/>
      <c r="I16" s="21"/>
      <c r="J16" s="20"/>
      <c r="K16" s="21"/>
      <c r="L16" s="20"/>
      <c r="M16" s="21"/>
      <c r="N16" s="20"/>
      <c r="O16" s="22"/>
    </row>
    <row r="17" spans="1:15" x14ac:dyDescent="0.2">
      <c r="A17" s="4" t="s">
        <v>2</v>
      </c>
      <c r="B17" s="4" t="s">
        <v>3</v>
      </c>
      <c r="C17" s="4" t="s">
        <v>4</v>
      </c>
      <c r="D17" s="4" t="s">
        <v>5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4" t="s">
        <v>12</v>
      </c>
      <c r="L17" s="4" t="s">
        <v>13</v>
      </c>
      <c r="M17" s="4" t="s">
        <v>14</v>
      </c>
      <c r="N17" s="4" t="s">
        <v>15</v>
      </c>
      <c r="O17" s="4" t="s">
        <v>16</v>
      </c>
    </row>
    <row r="18" spans="1:15" x14ac:dyDescent="0.2">
      <c r="A18" s="5" t="s">
        <v>32</v>
      </c>
      <c r="B18" s="6" t="s">
        <v>18</v>
      </c>
      <c r="C18" s="6">
        <v>10</v>
      </c>
      <c r="D18" s="7" t="s">
        <v>33</v>
      </c>
      <c r="E18" s="8">
        <v>4120000</v>
      </c>
      <c r="F18" s="8">
        <v>0</v>
      </c>
      <c r="G18" s="9">
        <f t="shared" ref="G18:G19" si="5">+F18/$E18</f>
        <v>0</v>
      </c>
      <c r="H18" s="8">
        <v>4120000</v>
      </c>
      <c r="I18" s="9">
        <f t="shared" ref="I18:I20" si="6">+H18/$E18</f>
        <v>1</v>
      </c>
      <c r="J18" s="8">
        <v>0</v>
      </c>
      <c r="K18" s="9">
        <f t="shared" ref="K18:K19" si="7">+J18/$E18</f>
        <v>0</v>
      </c>
      <c r="L18" s="8">
        <v>0</v>
      </c>
      <c r="M18" s="9">
        <f t="shared" ref="M18:M20" si="8">+L18/$E18</f>
        <v>0</v>
      </c>
      <c r="N18" s="8">
        <v>0</v>
      </c>
      <c r="O18" s="35">
        <f t="shared" ref="O18:O20" si="9">+N18/$E18</f>
        <v>0</v>
      </c>
    </row>
    <row r="19" spans="1:15" ht="24" x14ac:dyDescent="0.2">
      <c r="A19" s="5" t="s">
        <v>34</v>
      </c>
      <c r="B19" s="6" t="s">
        <v>18</v>
      </c>
      <c r="C19" s="6">
        <v>10</v>
      </c>
      <c r="D19" s="7" t="s">
        <v>35</v>
      </c>
      <c r="E19" s="8">
        <v>2912491380</v>
      </c>
      <c r="F19" s="8">
        <v>2843658501.71</v>
      </c>
      <c r="G19" s="9">
        <f t="shared" si="5"/>
        <v>0.97636632377260457</v>
      </c>
      <c r="H19" s="8">
        <v>68832878.290000007</v>
      </c>
      <c r="I19" s="9">
        <f t="shared" si="6"/>
        <v>2.3633676227395393E-2</v>
      </c>
      <c r="J19" s="8">
        <v>2631468277.71</v>
      </c>
      <c r="K19" s="9">
        <f t="shared" si="7"/>
        <v>0.90351109561395515</v>
      </c>
      <c r="L19" s="8">
        <v>2015747453.1900001</v>
      </c>
      <c r="M19" s="9">
        <f t="shared" si="8"/>
        <v>0.69210417824137904</v>
      </c>
      <c r="N19" s="8">
        <v>2015747453.1900001</v>
      </c>
      <c r="O19" s="35">
        <f t="shared" si="9"/>
        <v>0.69210417824137904</v>
      </c>
    </row>
    <row r="20" spans="1:15" x14ac:dyDescent="0.2">
      <c r="A20" s="39" t="s">
        <v>36</v>
      </c>
      <c r="B20" s="39"/>
      <c r="C20" s="39"/>
      <c r="D20" s="39"/>
      <c r="E20" s="10">
        <f>SUM(E18:E19)</f>
        <v>2916611380</v>
      </c>
      <c r="F20" s="10">
        <f>SUM(F18:F19)</f>
        <v>2843658501.71</v>
      </c>
      <c r="G20" s="11">
        <f>+F20/$E20</f>
        <v>0.97498711045624464</v>
      </c>
      <c r="H20" s="10">
        <f>SUM(H18:H19)</f>
        <v>72952878.290000007</v>
      </c>
      <c r="I20" s="11">
        <f t="shared" si="6"/>
        <v>2.5012889543755398E-2</v>
      </c>
      <c r="J20" s="10">
        <f>SUM(J18:J19)</f>
        <v>2631468277.71</v>
      </c>
      <c r="K20" s="11">
        <f>+J20/$E20</f>
        <v>0.9022347974621151</v>
      </c>
      <c r="L20" s="10">
        <f>SUM(L18:L19)</f>
        <v>2015747453.1900001</v>
      </c>
      <c r="M20" s="11">
        <f t="shared" si="8"/>
        <v>0.69112651312153905</v>
      </c>
      <c r="N20" s="10">
        <f>SUM(N18:N19)</f>
        <v>2015747453.1900001</v>
      </c>
      <c r="O20" s="12">
        <f t="shared" si="9"/>
        <v>0.69112651312153905</v>
      </c>
    </row>
    <row r="21" spans="1:15" x14ac:dyDescent="0.2">
      <c r="A21" s="13"/>
      <c r="B21" s="13"/>
      <c r="C21" s="14"/>
      <c r="D21" s="13"/>
      <c r="E21" s="16"/>
      <c r="F21" s="16"/>
      <c r="G21" s="17"/>
      <c r="H21" s="16"/>
      <c r="I21" s="17"/>
      <c r="J21" s="16"/>
      <c r="K21" s="17"/>
      <c r="L21" s="16"/>
      <c r="M21" s="17"/>
      <c r="N21" s="16"/>
      <c r="O21" s="18"/>
    </row>
    <row r="22" spans="1:15" x14ac:dyDescent="0.2">
      <c r="A22" s="36" t="s">
        <v>37</v>
      </c>
      <c r="B22" s="36"/>
      <c r="C22" s="23"/>
      <c r="D22" s="24"/>
      <c r="E22" s="20"/>
      <c r="F22" s="20"/>
      <c r="G22" s="21"/>
      <c r="H22" s="20"/>
      <c r="I22" s="21"/>
      <c r="J22" s="20"/>
      <c r="K22" s="21"/>
      <c r="L22" s="20"/>
      <c r="M22" s="21"/>
      <c r="N22" s="20"/>
      <c r="O22" s="22"/>
    </row>
    <row r="23" spans="1:15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  <c r="I23" s="4" t="s">
        <v>10</v>
      </c>
      <c r="J23" s="4" t="s">
        <v>11</v>
      </c>
      <c r="K23" s="4" t="s">
        <v>12</v>
      </c>
      <c r="L23" s="4" t="s">
        <v>13</v>
      </c>
      <c r="M23" s="4" t="s">
        <v>14</v>
      </c>
      <c r="N23" s="4" t="s">
        <v>15</v>
      </c>
      <c r="O23" s="4" t="s">
        <v>16</v>
      </c>
    </row>
    <row r="24" spans="1:15" ht="24" x14ac:dyDescent="0.2">
      <c r="A24" s="5" t="s">
        <v>38</v>
      </c>
      <c r="B24" s="6" t="s">
        <v>18</v>
      </c>
      <c r="C24" s="6">
        <v>11</v>
      </c>
      <c r="D24" s="7" t="s">
        <v>39</v>
      </c>
      <c r="E24" s="8">
        <v>38110000</v>
      </c>
      <c r="F24" s="8">
        <v>0</v>
      </c>
      <c r="G24" s="9">
        <f t="shared" ref="G24" si="10">+F24/$E24</f>
        <v>0</v>
      </c>
      <c r="H24" s="8">
        <v>38110000</v>
      </c>
      <c r="I24" s="9">
        <f t="shared" ref="I24" si="11">+H24/$E24</f>
        <v>1</v>
      </c>
      <c r="J24" s="8">
        <v>0</v>
      </c>
      <c r="K24" s="9">
        <f t="shared" ref="K24" si="12">+J24/$E24</f>
        <v>0</v>
      </c>
      <c r="L24" s="8">
        <v>0</v>
      </c>
      <c r="M24" s="9">
        <f t="shared" ref="M24" si="13">+L24/$E24</f>
        <v>0</v>
      </c>
      <c r="N24" s="8">
        <v>0</v>
      </c>
      <c r="O24" s="35">
        <f t="shared" ref="O24" si="14">+N24/$E24</f>
        <v>0</v>
      </c>
    </row>
    <row r="25" spans="1:15" x14ac:dyDescent="0.2">
      <c r="A25" s="25"/>
      <c r="B25" s="26"/>
      <c r="C25" s="26"/>
      <c r="D25" s="27"/>
      <c r="E25" s="28"/>
      <c r="F25" s="28"/>
      <c r="G25" s="29"/>
      <c r="H25" s="28"/>
      <c r="I25" s="29"/>
      <c r="J25" s="28"/>
      <c r="K25" s="29"/>
      <c r="L25" s="28"/>
      <c r="M25" s="29"/>
      <c r="N25" s="28"/>
      <c r="O25" s="30"/>
    </row>
    <row r="26" spans="1:15" x14ac:dyDescent="0.2">
      <c r="A26" s="39" t="s">
        <v>40</v>
      </c>
      <c r="B26" s="39"/>
      <c r="C26" s="39"/>
      <c r="D26" s="39"/>
      <c r="E26" s="10">
        <f>+E24+E20+E14</f>
        <v>9224566040</v>
      </c>
      <c r="F26" s="10">
        <f>+F24+F20+F14</f>
        <v>8729722606.7099991</v>
      </c>
      <c r="G26" s="11">
        <f t="shared" ref="G26:G36" si="15">+F26/E26</f>
        <v>0.94635591190477286</v>
      </c>
      <c r="H26" s="10">
        <f>+H24+H20+H14</f>
        <v>494843433.29000002</v>
      </c>
      <c r="I26" s="11">
        <f t="shared" ref="I26:I36" si="16">+H26/E26</f>
        <v>5.3644088095227083E-2</v>
      </c>
      <c r="J26" s="10">
        <f>+J24+J20+J14</f>
        <v>7160939527.71</v>
      </c>
      <c r="K26" s="11">
        <f t="shared" ref="K26:K36" si="17">+J26/E26</f>
        <v>0.77629012537374609</v>
      </c>
      <c r="L26" s="10">
        <f>+L24+L20+L14</f>
        <v>6313438717.1900005</v>
      </c>
      <c r="M26" s="11">
        <f t="shared" ref="M26:M36" si="18">+L26/E26</f>
        <v>0.68441579688555199</v>
      </c>
      <c r="N26" s="10">
        <f>+N24+N20+N14</f>
        <v>6313438717.1900005</v>
      </c>
      <c r="O26" s="12">
        <f>+N26/E26</f>
        <v>0.68441579688555199</v>
      </c>
    </row>
    <row r="27" spans="1:15" x14ac:dyDescent="0.2">
      <c r="A27" s="31"/>
      <c r="B27" s="31"/>
      <c r="C27" s="31"/>
      <c r="D27" s="31"/>
      <c r="E27" s="16"/>
      <c r="F27" s="16"/>
      <c r="G27" s="17"/>
      <c r="H27" s="16"/>
      <c r="I27" s="17"/>
      <c r="J27" s="16"/>
      <c r="K27" s="17"/>
      <c r="L27" s="16"/>
      <c r="M27" s="17"/>
      <c r="N27" s="16"/>
      <c r="O27" s="18"/>
    </row>
    <row r="28" spans="1:15" x14ac:dyDescent="0.2">
      <c r="A28" s="32" t="s">
        <v>41</v>
      </c>
      <c r="B28" s="33"/>
      <c r="C28" s="33"/>
      <c r="D28" s="33"/>
      <c r="E28" s="20"/>
      <c r="F28" s="20"/>
      <c r="G28" s="21"/>
      <c r="H28" s="20"/>
      <c r="I28" s="21"/>
      <c r="J28" s="20"/>
      <c r="K28" s="21"/>
      <c r="L28" s="20"/>
      <c r="M28" s="21"/>
      <c r="N28" s="20"/>
      <c r="O28" s="22"/>
    </row>
    <row r="29" spans="1:15" x14ac:dyDescent="0.2">
      <c r="A29" s="4" t="s">
        <v>2</v>
      </c>
      <c r="B29" s="4" t="s">
        <v>3</v>
      </c>
      <c r="C29" s="4" t="s">
        <v>4</v>
      </c>
      <c r="D29" s="4" t="s">
        <v>5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4" t="s">
        <v>12</v>
      </c>
      <c r="L29" s="4" t="s">
        <v>13</v>
      </c>
      <c r="M29" s="4" t="s">
        <v>14</v>
      </c>
      <c r="N29" s="4" t="s">
        <v>15</v>
      </c>
      <c r="O29" s="4" t="s">
        <v>16</v>
      </c>
    </row>
    <row r="30" spans="1:15" ht="36" x14ac:dyDescent="0.2">
      <c r="A30" s="5" t="s">
        <v>42</v>
      </c>
      <c r="B30" s="6" t="s">
        <v>18</v>
      </c>
      <c r="C30" s="6" t="s">
        <v>48</v>
      </c>
      <c r="D30" s="7" t="s">
        <v>43</v>
      </c>
      <c r="E30" s="8">
        <v>545604375</v>
      </c>
      <c r="F30" s="8">
        <v>539498610.72000003</v>
      </c>
      <c r="G30" s="9">
        <f t="shared" ref="G30:G34" si="19">+F30/$E30</f>
        <v>0.98880917280034641</v>
      </c>
      <c r="H30" s="8">
        <v>6105764.2800000003</v>
      </c>
      <c r="I30" s="9">
        <f t="shared" ref="I30:I34" si="20">+H30/$E30</f>
        <v>1.1190827199653596E-2</v>
      </c>
      <c r="J30" s="8">
        <v>539498610.72000003</v>
      </c>
      <c r="K30" s="9">
        <f t="shared" ref="K30:K34" si="21">+J30/$E30</f>
        <v>0.98880917280034641</v>
      </c>
      <c r="L30" s="8">
        <v>0</v>
      </c>
      <c r="M30" s="9">
        <f t="shared" ref="M30:M34" si="22">+L30/$E30</f>
        <v>0</v>
      </c>
      <c r="N30" s="8">
        <v>0</v>
      </c>
      <c r="O30" s="9">
        <f t="shared" ref="O30:O34" si="23">+N30/$E30</f>
        <v>0</v>
      </c>
    </row>
    <row r="31" spans="1:15" ht="36" x14ac:dyDescent="0.2">
      <c r="A31" s="5" t="s">
        <v>42</v>
      </c>
      <c r="B31" s="6" t="s">
        <v>18</v>
      </c>
      <c r="C31" s="6" t="s">
        <v>49</v>
      </c>
      <c r="D31" s="7" t="s">
        <v>43</v>
      </c>
      <c r="E31" s="8">
        <v>1047943903</v>
      </c>
      <c r="F31" s="8">
        <v>931755416</v>
      </c>
      <c r="G31" s="9">
        <f t="shared" si="19"/>
        <v>0.8891271883281332</v>
      </c>
      <c r="H31" s="8">
        <v>116188487</v>
      </c>
      <c r="I31" s="9">
        <f t="shared" si="20"/>
        <v>0.11087281167186676</v>
      </c>
      <c r="J31" s="8">
        <v>896551699</v>
      </c>
      <c r="K31" s="9">
        <f t="shared" si="21"/>
        <v>0.85553405715076714</v>
      </c>
      <c r="L31" s="8">
        <v>765813759</v>
      </c>
      <c r="M31" s="9">
        <f t="shared" si="22"/>
        <v>0.7307774364712345</v>
      </c>
      <c r="N31" s="8">
        <v>717441806</v>
      </c>
      <c r="O31" s="9">
        <f t="shared" si="23"/>
        <v>0.6846185219897214</v>
      </c>
    </row>
    <row r="32" spans="1:15" ht="54" customHeight="1" x14ac:dyDescent="0.2">
      <c r="A32" s="5" t="s">
        <v>44</v>
      </c>
      <c r="B32" s="6" t="s">
        <v>18</v>
      </c>
      <c r="C32" s="6" t="s">
        <v>48</v>
      </c>
      <c r="D32" s="7" t="s">
        <v>45</v>
      </c>
      <c r="E32" s="8">
        <v>3424152725</v>
      </c>
      <c r="F32" s="8">
        <v>3324698176.5500002</v>
      </c>
      <c r="G32" s="9">
        <f t="shared" si="19"/>
        <v>0.97095499049330525</v>
      </c>
      <c r="H32" s="8">
        <v>99454548.450000003</v>
      </c>
      <c r="I32" s="9">
        <f t="shared" si="20"/>
        <v>2.9045009506694829E-2</v>
      </c>
      <c r="J32" s="8">
        <v>3306364842.5500002</v>
      </c>
      <c r="K32" s="9">
        <f t="shared" si="21"/>
        <v>0.96560086774458931</v>
      </c>
      <c r="L32" s="8">
        <v>2288746920.2600002</v>
      </c>
      <c r="M32" s="9">
        <f t="shared" si="22"/>
        <v>0.6684126276114043</v>
      </c>
      <c r="N32" s="8">
        <v>2288746920.2600002</v>
      </c>
      <c r="O32" s="9">
        <f t="shared" si="23"/>
        <v>0.6684126276114043</v>
      </c>
    </row>
    <row r="33" spans="1:15" ht="48" x14ac:dyDescent="0.2">
      <c r="A33" s="5" t="s">
        <v>44</v>
      </c>
      <c r="B33" s="6" t="s">
        <v>18</v>
      </c>
      <c r="C33" s="6" t="s">
        <v>49</v>
      </c>
      <c r="D33" s="7" t="s">
        <v>45</v>
      </c>
      <c r="E33" s="8">
        <v>3982298997</v>
      </c>
      <c r="F33" s="8">
        <v>3882493324</v>
      </c>
      <c r="G33" s="9">
        <f t="shared" si="19"/>
        <v>0.97493767467606351</v>
      </c>
      <c r="H33" s="8">
        <v>99805673</v>
      </c>
      <c r="I33" s="9">
        <f t="shared" si="20"/>
        <v>2.5062325323936496E-2</v>
      </c>
      <c r="J33" s="8">
        <v>3882493324</v>
      </c>
      <c r="K33" s="9">
        <f t="shared" si="21"/>
        <v>0.97493767467606351</v>
      </c>
      <c r="L33" s="8">
        <v>2826871905</v>
      </c>
      <c r="M33" s="9">
        <f t="shared" si="22"/>
        <v>0.70985928156815392</v>
      </c>
      <c r="N33" s="8">
        <v>2652100118</v>
      </c>
      <c r="O33" s="9">
        <f t="shared" si="23"/>
        <v>0.66597212313739285</v>
      </c>
    </row>
    <row r="34" spans="1:15" x14ac:dyDescent="0.2">
      <c r="A34" s="39" t="s">
        <v>46</v>
      </c>
      <c r="B34" s="39"/>
      <c r="C34" s="39"/>
      <c r="D34" s="39"/>
      <c r="E34" s="10">
        <f>SUM(E30:E33)</f>
        <v>9000000000</v>
      </c>
      <c r="F34" s="10">
        <f>SUM(F30:F33)</f>
        <v>8678445527.2700005</v>
      </c>
      <c r="G34" s="11">
        <f t="shared" si="19"/>
        <v>0.96427172525222227</v>
      </c>
      <c r="H34" s="10">
        <f>SUM(H30:H33)</f>
        <v>321554472.73000002</v>
      </c>
      <c r="I34" s="11">
        <f t="shared" si="20"/>
        <v>3.5728274747777782E-2</v>
      </c>
      <c r="J34" s="10">
        <f>SUM(J30:J33)</f>
        <v>8624908476.2700005</v>
      </c>
      <c r="K34" s="11">
        <f t="shared" si="21"/>
        <v>0.95832316403000006</v>
      </c>
      <c r="L34" s="10">
        <f>SUM(L30:L33)</f>
        <v>5881432584.2600002</v>
      </c>
      <c r="M34" s="11">
        <f t="shared" si="22"/>
        <v>0.65349250936222225</v>
      </c>
      <c r="N34" s="10">
        <f>SUM(N30:N33)</f>
        <v>5658288844.2600002</v>
      </c>
      <c r="O34" s="12">
        <f t="shared" si="23"/>
        <v>0.6286987604733334</v>
      </c>
    </row>
    <row r="35" spans="1:15" x14ac:dyDescent="0.2">
      <c r="A35" s="25"/>
      <c r="B35" s="25"/>
      <c r="C35" s="26"/>
      <c r="D35" s="27"/>
      <c r="E35" s="28"/>
      <c r="F35" s="28"/>
      <c r="G35" s="29"/>
      <c r="H35" s="28"/>
      <c r="I35" s="29"/>
      <c r="J35" s="28"/>
      <c r="K35" s="29"/>
      <c r="L35" s="28"/>
      <c r="M35" s="29"/>
      <c r="N35" s="28"/>
      <c r="O35" s="30"/>
    </row>
    <row r="36" spans="1:15" x14ac:dyDescent="0.2">
      <c r="A36" s="39" t="s">
        <v>47</v>
      </c>
      <c r="B36" s="39"/>
      <c r="C36" s="39"/>
      <c r="D36" s="39"/>
      <c r="E36" s="10">
        <f>+E26+E34</f>
        <v>18224566040</v>
      </c>
      <c r="F36" s="10">
        <f>+F26+F34</f>
        <v>17408168133.98</v>
      </c>
      <c r="G36" s="11">
        <f t="shared" si="15"/>
        <v>0.95520343780871719</v>
      </c>
      <c r="H36" s="10">
        <f>+H26+H34</f>
        <v>816397906.01999998</v>
      </c>
      <c r="I36" s="11">
        <f t="shared" si="16"/>
        <v>4.4796562191282772E-2</v>
      </c>
      <c r="J36" s="10">
        <f>+J26+J34</f>
        <v>15785848003.98</v>
      </c>
      <c r="K36" s="11">
        <f t="shared" si="17"/>
        <v>0.86618512448157037</v>
      </c>
      <c r="L36" s="10">
        <f>+L26+L34</f>
        <v>12194871301.450001</v>
      </c>
      <c r="M36" s="11">
        <f t="shared" si="18"/>
        <v>0.669144673990273</v>
      </c>
      <c r="N36" s="10">
        <f>+N26+N34</f>
        <v>11971727561.450001</v>
      </c>
      <c r="O36" s="12">
        <f>+N36/E36</f>
        <v>0.65690055583073848</v>
      </c>
    </row>
    <row r="37" spans="1:15" ht="0" hidden="1" customHeight="1" x14ac:dyDescent="0.2"/>
  </sheetData>
  <mergeCells count="11">
    <mergeCell ref="A20:D20"/>
    <mergeCell ref="A22:B22"/>
    <mergeCell ref="A26:D26"/>
    <mergeCell ref="A34:D34"/>
    <mergeCell ref="A36:D36"/>
    <mergeCell ref="A16:C16"/>
    <mergeCell ref="A1:M3"/>
    <mergeCell ref="N1:O3"/>
    <mergeCell ref="A5:B5"/>
    <mergeCell ref="A6:C6"/>
    <mergeCell ref="A14:D14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Danny Oswaldo Rojas Montenegro</cp:lastModifiedBy>
  <dcterms:created xsi:type="dcterms:W3CDTF">2018-03-01T16:09:21Z</dcterms:created>
  <dcterms:modified xsi:type="dcterms:W3CDTF">2018-10-03T20:35:28Z</dcterms:modified>
</cp:coreProperties>
</file>