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CER\Desktop\PAE LOGISTICA\"/>
    </mc:Choice>
  </mc:AlternateContent>
  <xr:revisionPtr revIDLastSave="0" documentId="13_ncr:1_{DB5196B8-0A0F-41C1-8180-D5EE2D6050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talogo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Catalogo!$A$1:$K$31</definedName>
    <definedName name="CalculoFiltro">#REF!</definedName>
    <definedName name="CLASE">[1]!Tabla1[Clase]</definedName>
    <definedName name="Deptos">[2]Listas!$B$2:$B$34</definedName>
    <definedName name="FormatoFila">[3]formatoCeldas!#REF!</definedName>
    <definedName name="FormatoFila_C">[3]formatoCeldas!#REF!</definedName>
    <definedName name="FormatoFila_R">[3]formatoCeldas!#REF!</definedName>
    <definedName name="Grupo">#REF!</definedName>
    <definedName name="InfoEstatica">[3]SolCotizacion!$C$12,[3]SolCotizacion!$I$8,[3]SolCotizacion!$I$10,[3]SolCotizacion!$C$19,[3]SolCotizacion!$E$19</definedName>
    <definedName name="IVA_C">[4]Cotizacion!$T$25</definedName>
    <definedName name="IVA_R">[4]ResumenCotizacion!$R$25</definedName>
    <definedName name="Lote_Segmento">[4]SolCotizacion!$H$19</definedName>
    <definedName name="Proveedor_C">[4]Cotizacion!$R$9</definedName>
    <definedName name="Proveedores">#REF!</definedName>
    <definedName name="Region">[5]Listas!$A$2:$A$4</definedName>
    <definedName name="rfgs">#REF!</definedName>
    <definedName name="Segmentos">[5]Listas!$BF$2:$BF$7</definedName>
    <definedName name="SERVICIO">#REF!</definedName>
    <definedName name="SI">#REF!</definedName>
    <definedName name="SubTotal_C">[4]Cotizacion!$T$24</definedName>
    <definedName name="SubTotal_R">[4]ResumenCotizacion!$R$24</definedName>
    <definedName name="TotalGravamen">[4]SolCotizacion!$H$33</definedName>
    <definedName name="US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2" i="1"/>
  <c r="F15" i="1"/>
  <c r="H15" i="1"/>
  <c r="C3" i="2"/>
  <c r="C2" i="2"/>
  <c r="N6" i="1"/>
  <c r="N5" i="1"/>
  <c r="N4" i="1"/>
  <c r="N3" i="1"/>
  <c r="D3" i="1"/>
  <c r="D2" i="1"/>
  <c r="D15" i="1" l="1"/>
  <c r="E15" i="1"/>
  <c r="D5" i="2"/>
  <c r="D4" i="2"/>
  <c r="E7" i="2"/>
  <c r="E6" i="2"/>
  <c r="F9" i="2"/>
  <c r="F8" i="2"/>
  <c r="G11" i="2"/>
  <c r="G10" i="2"/>
  <c r="H13" i="2"/>
  <c r="H12" i="2"/>
  <c r="I15" i="2"/>
  <c r="I14" i="2"/>
  <c r="F17" i="2"/>
  <c r="F16" i="2"/>
  <c r="I19" i="2"/>
  <c r="I18" i="2"/>
  <c r="G21" i="2"/>
  <c r="G20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<sst xmlns="http://schemas.openxmlformats.org/spreadsheetml/2006/main" count="72" uniqueCount="26">
  <si>
    <t>Segmento</t>
  </si>
  <si>
    <t xml:space="preserve">Combinación </t>
  </si>
  <si>
    <t>Alimentos Provercol SAS</t>
  </si>
  <si>
    <t>UNION TEMPORAL NUTRIENDO FUTURO</t>
  </si>
  <si>
    <t>Mountain Food S.A.S.</t>
  </si>
  <si>
    <t>Lácteos Appenzell S.A.S.</t>
  </si>
  <si>
    <t>UNION TEMPORAL SOCIAL FOOD</t>
  </si>
  <si>
    <t>(CLN 2022) CONSORCIO NUTRISERVI LOGISTICO</t>
  </si>
  <si>
    <t>UNION TEMPORAL HUBCOL MS</t>
  </si>
  <si>
    <t>NOMBRE TVEC</t>
  </si>
  <si>
    <t>LLAVE TVEC</t>
  </si>
  <si>
    <t>Precio del Refrigerio Escolar - primera entrega</t>
  </si>
  <si>
    <t>ped04--Refrigerio Escolar - primera entrega</t>
  </si>
  <si>
    <t>Precio del Refrigerio Escolar - segunda entrega</t>
  </si>
  <si>
    <t>ped04--Refrigerio Escolar - segunda entrega</t>
  </si>
  <si>
    <t>SEGMENTO</t>
  </si>
  <si>
    <t>PROPONENTE</t>
  </si>
  <si>
    <t>PRECIO 2022</t>
  </si>
  <si>
    <t>Precio 2023</t>
  </si>
  <si>
    <t>Precio 2024</t>
  </si>
  <si>
    <t>Precio 2025</t>
  </si>
  <si>
    <t>Precio 2026</t>
  </si>
  <si>
    <t>IPC</t>
  </si>
  <si>
    <t>SMLV</t>
  </si>
  <si>
    <t>VARIACION PRECIO</t>
  </si>
  <si>
    <t>Valores Unitarios 2025(dos decimales)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</si>
</sst>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-&quot;XDR&quot;* #,##0.00_-;\-&quot;XDR&quot;* #,##0.00_-;_-&quot;XDR&quot;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_-;_-@_-"/>
    <numFmt numFmtId="167" formatCode="0.0000"/>
    <numFmt numFmtId="168" formatCode="0.00000"/>
    <numFmt numFmtId="169" formatCode="_-&quot;$&quot;* #,##0.0000_-;\-&quot;$&quot;* #,##0.0000_-;_-&quot;$&quot;* &quot;-&quot;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0" fillId="0" borderId="1" xfId="1" applyNumberFormat="1" applyFont="1" applyBorder="1"/>
    <xf numFmtId="0" fontId="5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6" fillId="0" borderId="2" xfId="2" applyNumberFormat="1" applyFont="1" applyBorder="1"/>
    <xf numFmtId="1" fontId="0" fillId="0" borderId="0" xfId="0" applyNumberFormat="1"/>
    <xf numFmtId="166" fontId="0" fillId="0" borderId="1" xfId="0" applyNumberFormat="1" applyBorder="1"/>
    <xf numFmtId="10" fontId="0" fillId="0" borderId="6" xfId="0" applyNumberForma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169" fontId="0" fillId="0" borderId="10" xfId="0" applyNumberFormat="1" applyBorder="1"/>
    <xf numFmtId="169" fontId="0" fillId="0" borderId="11" xfId="0" applyNumberFormat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cata.londono/Documents/COLOMBIA%20COMPARA%20EFICIENTE/SUBDIRECCION%20NEGOCIOS/ACUERDOS%20MARCO/ADMIN%20AMP/PLATAFORMA%20CCE/COUPA/CONFIGURACION%20CATALOGO/SOAT/Solicitud%20de%20Cot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sandra.zamora/Downloads/24.amp-intendencia_v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lando/Documents/CCE%202023/07.%20CCE-115-1-2023%20-%20PAE%20IV%20LOGISTICA/SIMULADOR/221.iad-pae_logistica_4G_v1_13-03-202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LOMBIA%20COMPRA/Simulador/Identidad%20Digital/Pruebas/Identidad%20Digital_v1.6_12-12-202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sandra.zamora/Downloads/33.materialpedagogico2gv4.1.0_148129355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Estudios Previos"/>
      <sheetName val="Relación del Parque Automotor"/>
      <sheetName val="Copia Tarjetas de Propiedad"/>
      <sheetName val="Formato Cotización"/>
      <sheetName val="Listas"/>
      <sheetName val="Solicitud de Cotiz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Cuadros"/>
      <sheetName val="NTMD"/>
      <sheetName val="Base de Datos"/>
      <sheetName val="Listas"/>
      <sheetName val="ResumenCotizacion"/>
      <sheetName val="CSV"/>
      <sheetName val="Cotizacion"/>
      <sheetName val="24.amp-intendencia_v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ResumenCotizacion"/>
      <sheetName val="csv"/>
      <sheetName val="Listas"/>
      <sheetName val="Catalogo"/>
      <sheetName val="formatoCelda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TempListas"/>
      <sheetName val="TempListas2"/>
      <sheetName val="Proveedores"/>
      <sheetName val="Anexo"/>
      <sheetName val="SolCotizacion"/>
      <sheetName val="ResumenCotizacion"/>
      <sheetName val="Cotizacion"/>
      <sheetName val="General Lote 1"/>
      <sheetName val="General Lote 2"/>
      <sheetName val="CSV"/>
      <sheetName val="formatoCel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Cotizacion"/>
      <sheetName val="ResumenCotizacion"/>
      <sheetName val="Listas"/>
      <sheetName val="csv"/>
      <sheetName val="Segmentos"/>
      <sheetName val="CuadroResumen"/>
      <sheetName val="TempPaste"/>
      <sheetName val="SegmentosRC"/>
      <sheetName val="Precios"/>
      <sheetName val="llaves"/>
      <sheetName val="33.materialpedagogico2gv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K31"/>
  <sheetViews>
    <sheetView tabSelected="1" zoomScale="77" zoomScaleNormal="77" workbookViewId="0">
      <selection activeCell="G22" sqref="G22"/>
    </sheetView>
  </sheetViews>
  <sheetFormatPr baseColWidth="10" defaultColWidth="11" defaultRowHeight="15.75" x14ac:dyDescent="0.25"/>
  <cols>
    <col min="1" max="1" width="11" customWidth="1"/>
    <col min="2" max="2" width="69.5" customWidth="1"/>
    <col min="10" max="10" width="68.5" bestFit="1" customWidth="1"/>
    <col min="11" max="11" width="78.875" bestFit="1" customWidth="1"/>
  </cols>
  <sheetData>
    <row r="1" spans="1:11" ht="47.25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</row>
    <row r="2" spans="1:11" x14ac:dyDescent="0.25">
      <c r="A2" s="9">
        <v>1</v>
      </c>
      <c r="B2" s="9" t="s">
        <v>11</v>
      </c>
      <c r="C2" s="9">
        <f>Hoja1!H2</f>
        <v>607.22044899999992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 t="s">
        <v>12</v>
      </c>
      <c r="K2" t="str">
        <f t="shared" ref="K2:K21" si="0">J2&amp;" - Segmento "&amp;A2</f>
        <v>ped04--Refrigerio Escolar - primera entrega - Segmento 1</v>
      </c>
    </row>
    <row r="3" spans="1:11" x14ac:dyDescent="0.25">
      <c r="A3" s="9">
        <v>1</v>
      </c>
      <c r="B3" s="9" t="s">
        <v>13</v>
      </c>
      <c r="C3" s="9">
        <f>Hoja1!H2</f>
        <v>607.22044899999992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 t="s">
        <v>14</v>
      </c>
      <c r="K3" t="str">
        <f t="shared" si="0"/>
        <v>ped04--Refrigerio Escolar - segunda entrega - Segmento 1</v>
      </c>
    </row>
    <row r="4" spans="1:11" x14ac:dyDescent="0.25">
      <c r="A4" s="9">
        <v>2</v>
      </c>
      <c r="B4" s="9" t="s">
        <v>11</v>
      </c>
      <c r="C4" s="9">
        <v>0</v>
      </c>
      <c r="D4" s="9">
        <f>Hoja1!H3</f>
        <v>589.12546299999997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 t="s">
        <v>12</v>
      </c>
      <c r="K4" t="str">
        <f t="shared" si="0"/>
        <v>ped04--Refrigerio Escolar - primera entrega - Segmento 2</v>
      </c>
    </row>
    <row r="5" spans="1:11" x14ac:dyDescent="0.25">
      <c r="A5" s="9">
        <v>2</v>
      </c>
      <c r="B5" s="9" t="s">
        <v>13</v>
      </c>
      <c r="C5" s="9">
        <v>0</v>
      </c>
      <c r="D5" s="9">
        <f>Hoja1!H3</f>
        <v>589.12546299999997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 t="s">
        <v>14</v>
      </c>
      <c r="K5" t="str">
        <f t="shared" si="0"/>
        <v>ped04--Refrigerio Escolar - segunda entrega - Segmento 2</v>
      </c>
    </row>
    <row r="6" spans="1:11" x14ac:dyDescent="0.25">
      <c r="A6" s="9">
        <v>3</v>
      </c>
      <c r="B6" s="9" t="s">
        <v>11</v>
      </c>
      <c r="C6" s="9">
        <v>0</v>
      </c>
      <c r="D6" s="9">
        <v>0</v>
      </c>
      <c r="E6" s="9">
        <f>Hoja1!H4</f>
        <v>657.18602999999996</v>
      </c>
      <c r="F6" s="9">
        <v>0</v>
      </c>
      <c r="G6" s="9">
        <v>0</v>
      </c>
      <c r="H6" s="9">
        <v>0</v>
      </c>
      <c r="I6" s="9">
        <v>0</v>
      </c>
      <c r="J6" s="9" t="s">
        <v>12</v>
      </c>
      <c r="K6" t="str">
        <f t="shared" si="0"/>
        <v>ped04--Refrigerio Escolar - primera entrega - Segmento 3</v>
      </c>
    </row>
    <row r="7" spans="1:11" x14ac:dyDescent="0.25">
      <c r="A7" s="9">
        <v>3</v>
      </c>
      <c r="B7" s="9" t="s">
        <v>13</v>
      </c>
      <c r="C7" s="9">
        <v>0</v>
      </c>
      <c r="D7" s="9">
        <v>0</v>
      </c>
      <c r="E7" s="9">
        <f>Hoja1!H4</f>
        <v>657.18602999999996</v>
      </c>
      <c r="F7" s="9">
        <v>0</v>
      </c>
      <c r="G7" s="9">
        <v>0</v>
      </c>
      <c r="H7" s="9">
        <v>0</v>
      </c>
      <c r="I7" s="9">
        <v>0</v>
      </c>
      <c r="J7" s="9" t="s">
        <v>14</v>
      </c>
      <c r="K7" t="str">
        <f t="shared" si="0"/>
        <v>ped04--Refrigerio Escolar - segunda entrega - Segmento 3</v>
      </c>
    </row>
    <row r="8" spans="1:11" x14ac:dyDescent="0.25">
      <c r="A8" s="9">
        <v>4</v>
      </c>
      <c r="B8" s="9" t="s">
        <v>11</v>
      </c>
      <c r="C8" s="9">
        <v>0</v>
      </c>
      <c r="D8" s="9">
        <v>0</v>
      </c>
      <c r="E8" s="9">
        <v>0</v>
      </c>
      <c r="F8" s="9">
        <f>Hoja1!H5</f>
        <v>658.85412699999995</v>
      </c>
      <c r="G8" s="9">
        <v>0</v>
      </c>
      <c r="H8" s="9">
        <v>0</v>
      </c>
      <c r="I8" s="9">
        <v>0</v>
      </c>
      <c r="J8" s="9" t="s">
        <v>12</v>
      </c>
      <c r="K8" t="str">
        <f t="shared" si="0"/>
        <v>ped04--Refrigerio Escolar - primera entrega - Segmento 4</v>
      </c>
    </row>
    <row r="9" spans="1:11" x14ac:dyDescent="0.25">
      <c r="A9" s="9">
        <v>4</v>
      </c>
      <c r="B9" s="9" t="s">
        <v>13</v>
      </c>
      <c r="C9" s="9">
        <v>0</v>
      </c>
      <c r="D9" s="9">
        <v>0</v>
      </c>
      <c r="E9" s="9">
        <v>0</v>
      </c>
      <c r="F9" s="9">
        <f>Hoja1!H5</f>
        <v>658.85412699999995</v>
      </c>
      <c r="G9" s="9">
        <v>0</v>
      </c>
      <c r="H9" s="9">
        <v>0</v>
      </c>
      <c r="I9" s="9">
        <v>0</v>
      </c>
      <c r="J9" s="9" t="s">
        <v>14</v>
      </c>
      <c r="K9" t="str">
        <f t="shared" si="0"/>
        <v>ped04--Refrigerio Escolar - segunda entrega - Segmento 4</v>
      </c>
    </row>
    <row r="10" spans="1:11" x14ac:dyDescent="0.25">
      <c r="A10" s="9">
        <v>5</v>
      </c>
      <c r="B10" s="9" t="s">
        <v>11</v>
      </c>
      <c r="C10" s="9">
        <v>0</v>
      </c>
      <c r="D10" s="9">
        <v>0</v>
      </c>
      <c r="E10" s="9">
        <v>0</v>
      </c>
      <c r="F10" s="9">
        <v>0</v>
      </c>
      <c r="G10" s="9">
        <f>Hoja1!H6</f>
        <v>601.4318209999999</v>
      </c>
      <c r="H10" s="9">
        <v>0</v>
      </c>
      <c r="I10" s="9">
        <v>0</v>
      </c>
      <c r="J10" s="9" t="s">
        <v>12</v>
      </c>
      <c r="K10" t="str">
        <f t="shared" si="0"/>
        <v>ped04--Refrigerio Escolar - primera entrega - Segmento 5</v>
      </c>
    </row>
    <row r="11" spans="1:11" x14ac:dyDescent="0.25">
      <c r="A11" s="9">
        <v>5</v>
      </c>
      <c r="B11" s="9" t="s">
        <v>13</v>
      </c>
      <c r="C11" s="9">
        <v>0</v>
      </c>
      <c r="D11" s="9">
        <v>0</v>
      </c>
      <c r="E11" s="9">
        <v>0</v>
      </c>
      <c r="F11" s="9">
        <v>0</v>
      </c>
      <c r="G11" s="9">
        <f>Hoja1!H6</f>
        <v>601.4318209999999</v>
      </c>
      <c r="H11" s="9">
        <v>0</v>
      </c>
      <c r="I11" s="9">
        <v>0</v>
      </c>
      <c r="J11" s="9" t="s">
        <v>14</v>
      </c>
      <c r="K11" t="str">
        <f t="shared" si="0"/>
        <v>ped04--Refrigerio Escolar - segunda entrega - Segmento 5</v>
      </c>
    </row>
    <row r="12" spans="1:11" x14ac:dyDescent="0.25">
      <c r="A12" s="9">
        <v>6</v>
      </c>
      <c r="B12" s="9" t="s">
        <v>11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>Hoja1!H7</f>
        <v>587.6562120000001</v>
      </c>
      <c r="I12" s="9">
        <v>0</v>
      </c>
      <c r="J12" s="9" t="s">
        <v>12</v>
      </c>
      <c r="K12" t="str">
        <f t="shared" si="0"/>
        <v>ped04--Refrigerio Escolar - primera entrega - Segmento 6</v>
      </c>
    </row>
    <row r="13" spans="1:11" x14ac:dyDescent="0.25">
      <c r="A13" s="9">
        <v>6</v>
      </c>
      <c r="B13" s="9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f>Hoja1!H7</f>
        <v>587.6562120000001</v>
      </c>
      <c r="I13" s="9">
        <v>0</v>
      </c>
      <c r="J13" s="9" t="s">
        <v>14</v>
      </c>
      <c r="K13" t="str">
        <f t="shared" si="0"/>
        <v>ped04--Refrigerio Escolar - segunda entrega - Segmento 6</v>
      </c>
    </row>
    <row r="14" spans="1:11" x14ac:dyDescent="0.25">
      <c r="A14" s="9">
        <v>7</v>
      </c>
      <c r="B14" s="9" t="s">
        <v>11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f>Hoja1!H8</f>
        <v>646.71347400000002</v>
      </c>
      <c r="J14" s="9" t="s">
        <v>12</v>
      </c>
      <c r="K14" t="str">
        <f t="shared" si="0"/>
        <v>ped04--Refrigerio Escolar - primera entrega - Segmento 7</v>
      </c>
    </row>
    <row r="15" spans="1:11" x14ac:dyDescent="0.25">
      <c r="A15" s="9">
        <v>7</v>
      </c>
      <c r="B15" s="9" t="s">
        <v>13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f>Hoja1!H8</f>
        <v>646.71347400000002</v>
      </c>
      <c r="J15" s="9" t="s">
        <v>14</v>
      </c>
      <c r="K15" t="str">
        <f t="shared" si="0"/>
        <v>ped04--Refrigerio Escolar - segunda entrega - Segmento 7</v>
      </c>
    </row>
    <row r="16" spans="1:11" x14ac:dyDescent="0.25">
      <c r="A16" s="9">
        <v>8</v>
      </c>
      <c r="B16" s="9" t="s">
        <v>11</v>
      </c>
      <c r="C16" s="9">
        <v>0</v>
      </c>
      <c r="D16" s="9">
        <v>0</v>
      </c>
      <c r="E16" s="9">
        <v>0</v>
      </c>
      <c r="F16" s="9">
        <f>Hoja1!H9</f>
        <v>658.85412699999995</v>
      </c>
      <c r="G16" s="9">
        <v>0</v>
      </c>
      <c r="H16" s="9">
        <v>0</v>
      </c>
      <c r="I16" s="9">
        <v>0</v>
      </c>
      <c r="J16" s="9" t="s">
        <v>12</v>
      </c>
      <c r="K16" t="str">
        <f t="shared" si="0"/>
        <v>ped04--Refrigerio Escolar - primera entrega - Segmento 8</v>
      </c>
    </row>
    <row r="17" spans="1:11" x14ac:dyDescent="0.25">
      <c r="A17" s="9">
        <v>8</v>
      </c>
      <c r="B17" s="9" t="s">
        <v>13</v>
      </c>
      <c r="C17" s="9">
        <v>0</v>
      </c>
      <c r="D17" s="9">
        <v>0</v>
      </c>
      <c r="E17" s="9">
        <v>0</v>
      </c>
      <c r="F17" s="9">
        <f>Hoja1!H9</f>
        <v>658.85412699999995</v>
      </c>
      <c r="G17" s="9">
        <v>0</v>
      </c>
      <c r="H17" s="9">
        <v>0</v>
      </c>
      <c r="I17" s="9">
        <v>0</v>
      </c>
      <c r="J17" s="9" t="s">
        <v>14</v>
      </c>
      <c r="K17" t="str">
        <f t="shared" si="0"/>
        <v>ped04--Refrigerio Escolar - segunda entrega - Segmento 8</v>
      </c>
    </row>
    <row r="18" spans="1:11" x14ac:dyDescent="0.25">
      <c r="A18" s="9">
        <v>9</v>
      </c>
      <c r="B18" s="9" t="s">
        <v>11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>Hoja1!H10</f>
        <v>646.71347400000002</v>
      </c>
      <c r="J18" s="9" t="s">
        <v>12</v>
      </c>
      <c r="K18" t="str">
        <f t="shared" si="0"/>
        <v>ped04--Refrigerio Escolar - primera entrega - Segmento 9</v>
      </c>
    </row>
    <row r="19" spans="1:11" x14ac:dyDescent="0.25">
      <c r="A19" s="9">
        <v>9</v>
      </c>
      <c r="B19" s="9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f>Hoja1!H10</f>
        <v>646.71347400000002</v>
      </c>
      <c r="J19" s="9" t="s">
        <v>14</v>
      </c>
      <c r="K19" t="str">
        <f t="shared" si="0"/>
        <v>ped04--Refrigerio Escolar - segunda entrega - Segmento 9</v>
      </c>
    </row>
    <row r="20" spans="1:11" x14ac:dyDescent="0.25">
      <c r="A20" s="9">
        <v>10</v>
      </c>
      <c r="B20" s="9" t="s">
        <v>11</v>
      </c>
      <c r="C20" s="9">
        <v>0</v>
      </c>
      <c r="D20" s="9">
        <v>0</v>
      </c>
      <c r="E20" s="9">
        <v>0</v>
      </c>
      <c r="F20" s="9">
        <v>0</v>
      </c>
      <c r="G20" s="9">
        <f>Hoja1!H11</f>
        <v>601.4318209999999</v>
      </c>
      <c r="H20" s="9">
        <v>0</v>
      </c>
      <c r="I20" s="9">
        <v>0</v>
      </c>
      <c r="J20" s="9" t="s">
        <v>12</v>
      </c>
      <c r="K20" t="str">
        <f t="shared" si="0"/>
        <v>ped04--Refrigerio Escolar - primera entrega - Segmento 10</v>
      </c>
    </row>
    <row r="21" spans="1:11" x14ac:dyDescent="0.25">
      <c r="A21" s="9">
        <v>10</v>
      </c>
      <c r="B21" s="9" t="s">
        <v>13</v>
      </c>
      <c r="C21" s="9">
        <v>0</v>
      </c>
      <c r="D21" s="9">
        <v>0</v>
      </c>
      <c r="E21" s="9">
        <v>0</v>
      </c>
      <c r="F21" s="9">
        <v>0</v>
      </c>
      <c r="G21" s="9">
        <f>Hoja1!H11</f>
        <v>601.4318209999999</v>
      </c>
      <c r="H21" s="9">
        <v>0</v>
      </c>
      <c r="I21" s="9">
        <v>0</v>
      </c>
      <c r="J21" s="9" t="s">
        <v>14</v>
      </c>
      <c r="K21" t="str">
        <f t="shared" si="0"/>
        <v>ped04--Refrigerio Escolar - segunda entrega - Segmento 10</v>
      </c>
    </row>
    <row r="25" spans="1:11" x14ac:dyDescent="0.25">
      <c r="D25" s="5"/>
    </row>
    <row r="26" spans="1:11" x14ac:dyDescent="0.25">
      <c r="D26" s="5"/>
    </row>
    <row r="27" spans="1:11" x14ac:dyDescent="0.25">
      <c r="D27" s="5"/>
    </row>
    <row r="28" spans="1:11" x14ac:dyDescent="0.25">
      <c r="D28" s="5"/>
    </row>
    <row r="29" spans="1:11" x14ac:dyDescent="0.25">
      <c r="D29" s="5"/>
    </row>
    <row r="30" spans="1:11" x14ac:dyDescent="0.25">
      <c r="D30" s="5"/>
    </row>
    <row r="31" spans="1:11" x14ac:dyDescent="0.25">
      <c r="D31" s="5"/>
    </row>
  </sheetData>
  <sheetProtection sheet="1" objects="1" scenarios="1"/>
  <autoFilter ref="A1:K3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G1" sqref="G1:G1048576"/>
    </sheetView>
  </sheetViews>
  <sheetFormatPr baseColWidth="10" defaultColWidth="11" defaultRowHeight="15.75" x14ac:dyDescent="0.25"/>
  <cols>
    <col min="1" max="1" width="18" customWidth="1"/>
    <col min="2" max="2" width="35.5" customWidth="1"/>
    <col min="3" max="3" width="16.375" customWidth="1"/>
    <col min="4" max="4" width="10.375" bestFit="1" customWidth="1"/>
    <col min="6" max="6" width="10.375" bestFit="1" customWidth="1"/>
    <col min="7" max="7" width="16.75" hidden="1" customWidth="1"/>
  </cols>
  <sheetData>
    <row r="1" spans="1:14" ht="36" customHeight="1" thickBot="1" x14ac:dyDescent="0.3">
      <c r="A1" s="1" t="s">
        <v>15</v>
      </c>
      <c r="B1" s="1" t="s">
        <v>16</v>
      </c>
      <c r="C1" s="1" t="s">
        <v>17</v>
      </c>
      <c r="D1" s="1">
        <v>1.1397999999999999</v>
      </c>
      <c r="E1" s="17">
        <v>1.10117</v>
      </c>
      <c r="F1" s="1">
        <v>1.0649</v>
      </c>
      <c r="G1" s="18" t="s">
        <v>25</v>
      </c>
      <c r="H1" s="16">
        <v>1.1047</v>
      </c>
    </row>
    <row r="2" spans="1:14" ht="16.5" thickBot="1" x14ac:dyDescent="0.3">
      <c r="A2" s="2">
        <v>1</v>
      </c>
      <c r="B2" s="3" t="s">
        <v>2</v>
      </c>
      <c r="C2" s="4">
        <v>411.25</v>
      </c>
      <c r="D2" s="11">
        <f>+C2*$D$1</f>
        <v>468.74274999999994</v>
      </c>
      <c r="E2" s="11">
        <v>516.16999999999996</v>
      </c>
      <c r="F2" s="11">
        <v>549.66943299999991</v>
      </c>
      <c r="G2" s="19">
        <v>549.66999999999996</v>
      </c>
      <c r="H2" s="11">
        <f>G2*H$1</f>
        <v>607.22044899999992</v>
      </c>
      <c r="J2" s="21" t="s">
        <v>22</v>
      </c>
      <c r="K2" s="22"/>
      <c r="M2" s="21" t="s">
        <v>24</v>
      </c>
      <c r="N2" s="22"/>
    </row>
    <row r="3" spans="1:14" x14ac:dyDescent="0.25">
      <c r="A3" s="2">
        <v>2</v>
      </c>
      <c r="B3" s="3" t="s">
        <v>3</v>
      </c>
      <c r="C3" s="4">
        <v>399</v>
      </c>
      <c r="D3" s="11">
        <f t="shared" ref="D3:D11" si="0">+C3*$D$1</f>
        <v>454.78019999999998</v>
      </c>
      <c r="E3" s="11">
        <v>500.79</v>
      </c>
      <c r="F3" s="11">
        <v>533.29127100000005</v>
      </c>
      <c r="G3" s="19">
        <v>533.29</v>
      </c>
      <c r="H3" s="11">
        <f t="shared" ref="H3:H11" si="1">G3*H$1</f>
        <v>589.12546299999997</v>
      </c>
      <c r="J3" s="13">
        <v>2023</v>
      </c>
      <c r="K3" s="12">
        <v>0.13120000000000001</v>
      </c>
      <c r="M3" s="13">
        <v>2023</v>
      </c>
      <c r="N3" s="12">
        <f>(K3*0.7)+(K9*0.3)</f>
        <v>0.13984000000000002</v>
      </c>
    </row>
    <row r="4" spans="1:14" x14ac:dyDescent="0.25">
      <c r="A4" s="2">
        <v>3</v>
      </c>
      <c r="B4" s="3" t="s">
        <v>4</v>
      </c>
      <c r="C4" s="4">
        <v>445.09</v>
      </c>
      <c r="D4" s="11">
        <f t="shared" si="0"/>
        <v>507.31358199999994</v>
      </c>
      <c r="E4" s="11">
        <v>558.64</v>
      </c>
      <c r="F4" s="11">
        <v>594.89573599999994</v>
      </c>
      <c r="G4" s="19">
        <v>594.9</v>
      </c>
      <c r="H4" s="11">
        <f t="shared" si="1"/>
        <v>657.18602999999996</v>
      </c>
      <c r="J4" s="13">
        <v>2024</v>
      </c>
      <c r="K4" s="14">
        <v>9.2799999999999994E-2</v>
      </c>
      <c r="M4" s="13">
        <v>2024</v>
      </c>
      <c r="N4" s="12">
        <f>(K4*0.7)+(K10*0.3)</f>
        <v>0.10116999999999998</v>
      </c>
    </row>
    <row r="5" spans="1:14" ht="16.5" thickBot="1" x14ac:dyDescent="0.3">
      <c r="A5" s="2">
        <v>4</v>
      </c>
      <c r="B5" s="3" t="s">
        <v>5</v>
      </c>
      <c r="C5" s="4">
        <v>446.22</v>
      </c>
      <c r="D5" s="11">
        <f t="shared" si="0"/>
        <v>508.60155600000002</v>
      </c>
      <c r="E5" s="11">
        <v>560.05999999999995</v>
      </c>
      <c r="F5" s="11">
        <v>596.40789399999994</v>
      </c>
      <c r="G5" s="19">
        <v>596.41</v>
      </c>
      <c r="H5" s="11">
        <f t="shared" si="1"/>
        <v>658.85412699999995</v>
      </c>
      <c r="J5" s="15">
        <v>2025</v>
      </c>
      <c r="K5" s="14">
        <v>5.1999999999999998E-2</v>
      </c>
      <c r="M5" s="15">
        <v>2025</v>
      </c>
      <c r="N5" s="12">
        <f>(K5*0.7)+(K11*0.3)</f>
        <v>6.5019999999999994E-2</v>
      </c>
    </row>
    <row r="6" spans="1:14" ht="16.5" thickBot="1" x14ac:dyDescent="0.3">
      <c r="A6" s="2">
        <v>5</v>
      </c>
      <c r="B6" s="3" t="s">
        <v>6</v>
      </c>
      <c r="C6" s="4">
        <v>407.33</v>
      </c>
      <c r="D6" s="11">
        <f t="shared" si="0"/>
        <v>464.27473399999997</v>
      </c>
      <c r="E6" s="11">
        <v>511.25</v>
      </c>
      <c r="F6" s="11">
        <v>544.43012499999998</v>
      </c>
      <c r="G6" s="19">
        <v>544.42999999999995</v>
      </c>
      <c r="H6" s="11">
        <f t="shared" si="1"/>
        <v>601.4318209999999</v>
      </c>
      <c r="J6" s="15">
        <v>2026</v>
      </c>
      <c r="K6" s="14">
        <v>5.0999999999999997E-2</v>
      </c>
      <c r="M6" s="15">
        <v>2026</v>
      </c>
      <c r="N6" s="12">
        <f>(K6*0.7)+(K12*0.3)</f>
        <v>0.1047</v>
      </c>
    </row>
    <row r="7" spans="1:14" ht="16.5" thickBot="1" x14ac:dyDescent="0.3">
      <c r="A7" s="2">
        <v>6</v>
      </c>
      <c r="B7" s="3" t="s">
        <v>7</v>
      </c>
      <c r="C7" s="4">
        <v>398</v>
      </c>
      <c r="D7" s="11">
        <f t="shared" si="0"/>
        <v>453.64039999999994</v>
      </c>
      <c r="E7" s="11">
        <v>499.54</v>
      </c>
      <c r="F7" s="11">
        <v>531.96014600000001</v>
      </c>
      <c r="G7" s="19">
        <v>531.96</v>
      </c>
      <c r="H7" s="11">
        <f t="shared" si="1"/>
        <v>587.6562120000001</v>
      </c>
    </row>
    <row r="8" spans="1:14" ht="16.5" thickBot="1" x14ac:dyDescent="0.3">
      <c r="A8" s="2">
        <v>7</v>
      </c>
      <c r="B8" s="3" t="s">
        <v>8</v>
      </c>
      <c r="C8" s="4">
        <v>438</v>
      </c>
      <c r="D8" s="11">
        <f t="shared" si="0"/>
        <v>499.23239999999998</v>
      </c>
      <c r="E8" s="11">
        <v>549.74</v>
      </c>
      <c r="F8" s="11">
        <v>585.41812600000003</v>
      </c>
      <c r="G8" s="19">
        <v>585.41999999999996</v>
      </c>
      <c r="H8" s="11">
        <f t="shared" si="1"/>
        <v>646.71347400000002</v>
      </c>
      <c r="J8" s="21" t="s">
        <v>23</v>
      </c>
      <c r="K8" s="22"/>
    </row>
    <row r="9" spans="1:14" x14ac:dyDescent="0.25">
      <c r="A9" s="2">
        <v>8</v>
      </c>
      <c r="B9" s="3" t="s">
        <v>5</v>
      </c>
      <c r="C9" s="4">
        <v>446.22</v>
      </c>
      <c r="D9" s="11">
        <f t="shared" si="0"/>
        <v>508.60155600000002</v>
      </c>
      <c r="E9" s="11">
        <v>560.05999999999995</v>
      </c>
      <c r="F9" s="11">
        <v>596.40789399999994</v>
      </c>
      <c r="G9" s="19">
        <v>596.41</v>
      </c>
      <c r="H9" s="11">
        <f t="shared" si="1"/>
        <v>658.85412699999995</v>
      </c>
      <c r="J9" s="13">
        <v>2023</v>
      </c>
      <c r="K9" s="12">
        <v>0.16</v>
      </c>
    </row>
    <row r="10" spans="1:14" x14ac:dyDescent="0.25">
      <c r="A10" s="2">
        <v>9</v>
      </c>
      <c r="B10" s="3" t="s">
        <v>8</v>
      </c>
      <c r="C10" s="4">
        <v>438</v>
      </c>
      <c r="D10" s="11">
        <f t="shared" si="0"/>
        <v>499.23239999999998</v>
      </c>
      <c r="E10" s="11">
        <v>549.74</v>
      </c>
      <c r="F10" s="11">
        <v>585.41812600000003</v>
      </c>
      <c r="G10" s="19">
        <v>585.41999999999996</v>
      </c>
      <c r="H10" s="11">
        <f t="shared" si="1"/>
        <v>646.71347400000002</v>
      </c>
      <c r="J10" s="13">
        <v>2024</v>
      </c>
      <c r="K10" s="14">
        <v>0.1207</v>
      </c>
    </row>
    <row r="11" spans="1:14" ht="16.5" thickBot="1" x14ac:dyDescent="0.3">
      <c r="A11" s="2">
        <v>10</v>
      </c>
      <c r="B11" s="3" t="s">
        <v>6</v>
      </c>
      <c r="C11" s="4">
        <v>407.33</v>
      </c>
      <c r="D11" s="11">
        <f t="shared" si="0"/>
        <v>464.27473399999997</v>
      </c>
      <c r="E11" s="11">
        <v>511.25</v>
      </c>
      <c r="F11" s="11">
        <v>544.43012499999998</v>
      </c>
      <c r="G11" s="20">
        <v>544.42999999999995</v>
      </c>
      <c r="H11" s="11">
        <f t="shared" si="1"/>
        <v>601.4318209999999</v>
      </c>
      <c r="J11" s="15">
        <v>2025</v>
      </c>
      <c r="K11" s="14">
        <v>9.5399999999999999E-2</v>
      </c>
    </row>
    <row r="12" spans="1:14" ht="16.5" thickBot="1" x14ac:dyDescent="0.3">
      <c r="D12" t="s">
        <v>18</v>
      </c>
      <c r="E12" t="s">
        <v>19</v>
      </c>
      <c r="F12" s="10" t="s">
        <v>20</v>
      </c>
      <c r="G12" s="10"/>
      <c r="H12" s="10" t="s">
        <v>21</v>
      </c>
      <c r="J12" s="15">
        <v>2026</v>
      </c>
      <c r="K12" s="14">
        <v>0.23</v>
      </c>
    </row>
    <row r="15" spans="1:14" hidden="1" x14ac:dyDescent="0.25">
      <c r="D15">
        <f>((D2-C2)/C2)*100</f>
        <v>13.979999999999986</v>
      </c>
      <c r="E15">
        <f t="shared" ref="E15:F15" si="2">((E2-D2)/D2)*100</f>
        <v>10.117969824599959</v>
      </c>
      <c r="F15">
        <f t="shared" si="2"/>
        <v>6.4899999999999913</v>
      </c>
      <c r="H15">
        <f>((H2-F2)/F2)*100</f>
        <v>10.470113953016561</v>
      </c>
    </row>
  </sheetData>
  <sheetProtection sheet="1" objects="1" scenarios="1"/>
  <mergeCells count="3">
    <mergeCell ref="J2:K2"/>
    <mergeCell ref="J8:K8"/>
    <mergeCell ref="M2:N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Shary Paola Villafañe Borja</cp:lastModifiedBy>
  <cp:revision/>
  <dcterms:created xsi:type="dcterms:W3CDTF">2023-01-02T22:23:04Z</dcterms:created>
  <dcterms:modified xsi:type="dcterms:W3CDTF">2026-01-30T21:39:58Z</dcterms:modified>
  <cp:category/>
  <cp:contentStatus/>
</cp:coreProperties>
</file>