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showInkAnnotation="0" codeName="ThisWorkbook"/>
  <mc:AlternateContent xmlns:mc="http://schemas.openxmlformats.org/markup-compatibility/2006">
    <mc:Choice Requires="x15">
      <x15ac:absPath xmlns:x15ac="http://schemas.microsoft.com/office/spreadsheetml/2010/11/ac" url="https://cceficiente-my.sharepoint.com/personal/carolina_olivera_colombiacompra_gov_co/Documents/Planeación/PAAC/PAAC 2020/Versiones del PAAC/"/>
    </mc:Choice>
  </mc:AlternateContent>
  <xr:revisionPtr revIDLastSave="43" documentId="114_{29FCCB79-CE4C-414A-AEB9-36BE028C3EDF}" xr6:coauthVersionLast="45" xr6:coauthVersionMax="45" xr10:uidLastSave="{A482F918-7108-40EB-9E0E-1E2A67E36925}"/>
  <workbookProtection workbookAlgorithmName="SHA-512" workbookHashValue="/j+jTUuT9RLtjphr/b2oEewZBBdctadWFfgZntHBQ3LBqDzGF0EV1cAVb0dobM71pLterCdsPEEJ3mgW40Xy/A==" workbookSaltValue="j3XdKnogkkWxx9w6W176aw==" workbookSpinCount="100000" lockStructure="1"/>
  <bookViews>
    <workbookView xWindow="-120" yWindow="-120" windowWidth="20730" windowHeight="11160" tabRatio="803" firstSheet="1" activeTab="1" xr2:uid="{00000000-000D-0000-FFFF-FFFF00000000}"/>
  </bookViews>
  <sheets>
    <sheet name="CCE-DES-FM-10" sheetId="35" state="hidden" r:id="rId1"/>
    <sheet name="CCE-DES-PL-01" sheetId="43" r:id="rId2"/>
    <sheet name="Matriz de Riesgos Corrupción" sheetId="46" r:id="rId3"/>
    <sheet name="Control de Cambios" sheetId="41" r:id="rId4"/>
    <sheet name="CONTEXTO PROCESO" sheetId="27" state="hidden" r:id="rId5"/>
    <sheet name="Listas Nuevas" sheetId="32" state="hidden" r:id="rId6"/>
    <sheet name="MATRIZ DE CALIFICACIÓN" sheetId="4"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4" hidden="1">'CONTEXTO PROCESO'!$A$5:$F$20</definedName>
    <definedName name="_xlnm._FilterDatabase" localSheetId="5" hidden="1">'Listas Nuevas'!$AP$3:$AP$217</definedName>
    <definedName name="_xlnm._FilterDatabase" localSheetId="2" hidden="1">'Matriz de Riesgos Corrupción'!$A$3:$BQ$52</definedName>
    <definedName name="APLICACIÓN" localSheetId="2">'[1]Listas Nuevas'!$R$2:$R$4</definedName>
    <definedName name="APLICACIÓN">'Listas Nuevas'!$R$2:$R$4</definedName>
    <definedName name="CID" localSheetId="2">'[1]Listas Nuevas'!$AM$3:$AM$9</definedName>
    <definedName name="CID">'Listas Nuevas'!$AM$3:$AM$9</definedName>
    <definedName name="Contexto_Externo">'Listas Nuevas'!$A$2:$A$7</definedName>
    <definedName name="Contexto_Interno">'Listas Nuevas'!$B$2:$B$7</definedName>
    <definedName name="Contexto_Proceso">'Listas Nuevas'!$C$2:$C$8</definedName>
    <definedName name="CORRUPCIÓN">'Listas Nuevas'!$A$11:$A$12</definedName>
    <definedName name="EJECUCIÓN" localSheetId="2">'[1]Listas Nuevas'!$T$2:$T$4</definedName>
    <definedName name="EJECUCIÓN">'Listas Nuevas'!$T$2:$T$4</definedName>
    <definedName name="FRECUENCIA" localSheetId="2">'[1]Listas Nuevas'!$L$2:$L$6</definedName>
    <definedName name="FRECUENCIA">'Listas Nuevas'!$L$2:$L$6</definedName>
    <definedName name="_xlnm.Print_Area" localSheetId="4">'CONTEXTO PROCESO'!$A$14:$F$32</definedName>
    <definedName name="_xlnm.Print_Titles" localSheetId="4">'CONTEXTO PROCESO'!$1:$6</definedName>
    <definedName name="PROCESO">'Listas Nuevas'!$AR$3:$AR$20</definedName>
    <definedName name="Riesgo_de_Corrupción" localSheetId="2">'[1]Listas Nuevas'!$H$10:$J$10</definedName>
    <definedName name="Riesgo_de_Corrupción">'Listas Nuevas'!$H$10:$J$10</definedName>
    <definedName name="Riesgo_General" localSheetId="2">'[1]Listas Nuevas'!$F$11:$J$11</definedName>
    <definedName name="Riesgo_General">'Listas Nuevas'!$F$11:$J$11</definedName>
    <definedName name="TIPO_CONTROL" localSheetId="2">'[1]Listas Nuevas'!$P$2:$P$3</definedName>
    <definedName name="TIPO_CONTROL">'Listas Nuevas'!$P$2:$P$3</definedName>
    <definedName name="TIPO_RIESGO" localSheetId="2">'[1]Listas Nuevas'!#REF!</definedName>
    <definedName name="TIPO_RIESGO">'Listas Nuevas'!#REF!</definedName>
    <definedName name="TIPOLOGÍA" localSheetId="2">'[1]Listas Nuevas'!$E$2:$E$11</definedName>
    <definedName name="TIPOLOGÍA">'Listas Nuevas'!$E$2:$E$11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 i="46" l="1"/>
  <c r="M4" i="46" s="1"/>
  <c r="AD4" i="46"/>
  <c r="AE4" i="46" s="1"/>
  <c r="AG4" i="46" s="1"/>
  <c r="AH4" i="46" s="1"/>
  <c r="AL4" i="46"/>
  <c r="AN4" i="46"/>
  <c r="AQ4" i="46"/>
  <c r="BL4" i="46"/>
  <c r="BN4" i="46"/>
  <c r="BQ4" i="46"/>
  <c r="K5" i="46"/>
  <c r="M5" i="46" s="1"/>
  <c r="AD5" i="46"/>
  <c r="AE5" i="46" s="1"/>
  <c r="AL5" i="46"/>
  <c r="AN5" i="46"/>
  <c r="AQ5" i="46"/>
  <c r="BL5" i="46"/>
  <c r="BQ5" i="46"/>
  <c r="K6" i="46"/>
  <c r="BN6" i="46" s="1"/>
  <c r="AD6" i="46"/>
  <c r="AE6" i="46" s="1"/>
  <c r="AL6" i="46"/>
  <c r="AN6" i="46"/>
  <c r="AQ6" i="46"/>
  <c r="BL6" i="46"/>
  <c r="BQ6" i="46"/>
  <c r="K7" i="46"/>
  <c r="M7" i="46" s="1"/>
  <c r="AD7" i="46"/>
  <c r="AE7" i="46" s="1"/>
  <c r="AL7" i="46"/>
  <c r="AN7" i="46"/>
  <c r="AQ7" i="46"/>
  <c r="BQ7" i="46"/>
  <c r="AD8" i="46"/>
  <c r="AE8" i="46" s="1"/>
  <c r="AD9" i="46"/>
  <c r="AE9" i="46" s="1"/>
  <c r="K10" i="46"/>
  <c r="M10" i="46" s="1"/>
  <c r="AD10" i="46"/>
  <c r="AE10" i="46" s="1"/>
  <c r="AL10" i="46"/>
  <c r="AN10" i="46"/>
  <c r="AQ10" i="46"/>
  <c r="BQ10" i="46"/>
  <c r="AD11" i="46"/>
  <c r="AE11" i="46" s="1"/>
  <c r="K12" i="46"/>
  <c r="M12" i="46" s="1"/>
  <c r="AD12" i="46"/>
  <c r="AE12" i="46" s="1"/>
  <c r="AL12" i="46"/>
  <c r="AN12" i="46"/>
  <c r="AQ12" i="46"/>
  <c r="BQ12" i="46"/>
  <c r="K13" i="46"/>
  <c r="M13" i="46" s="1"/>
  <c r="AD13" i="46"/>
  <c r="AE13" i="46"/>
  <c r="AG13" i="46" s="1"/>
  <c r="AH13" i="46"/>
  <c r="AN13" i="46"/>
  <c r="AQ13" i="46"/>
  <c r="BN13" i="46"/>
  <c r="BQ13" i="46"/>
  <c r="AD14" i="46"/>
  <c r="AE14" i="46"/>
  <c r="AH14" i="46" s="1"/>
  <c r="AG14" i="46"/>
  <c r="AI14" i="46"/>
  <c r="K15" i="46"/>
  <c r="M15" i="46" s="1"/>
  <c r="AD15" i="46"/>
  <c r="AE15" i="46"/>
  <c r="AG15" i="46" s="1"/>
  <c r="AH15" i="46"/>
  <c r="AI15" i="46"/>
  <c r="AN15" i="46"/>
  <c r="AQ15" i="46"/>
  <c r="BN15" i="46"/>
  <c r="BQ15" i="46"/>
  <c r="K16" i="46"/>
  <c r="M16" i="46" s="1"/>
  <c r="AD16" i="46"/>
  <c r="AE16" i="46"/>
  <c r="AG16" i="46" s="1"/>
  <c r="AN16" i="46"/>
  <c r="AQ16" i="46"/>
  <c r="BQ16" i="46"/>
  <c r="K17" i="46"/>
  <c r="M17" i="46" s="1"/>
  <c r="AD17" i="46"/>
  <c r="AE17" i="46" s="1"/>
  <c r="AG17" i="46" s="1"/>
  <c r="AH17" i="46" s="1"/>
  <c r="AL17" i="46"/>
  <c r="AN17" i="46"/>
  <c r="AQ17" i="46"/>
  <c r="BQ17" i="46"/>
  <c r="AD18" i="46"/>
  <c r="AE18" i="46" s="1"/>
  <c r="AD19" i="46"/>
  <c r="AE19" i="46" s="1"/>
  <c r="K20" i="46"/>
  <c r="M20" i="46" s="1"/>
  <c r="AD20" i="46"/>
  <c r="AE20" i="46" s="1"/>
  <c r="AL20" i="46"/>
  <c r="AN20" i="46"/>
  <c r="AQ20" i="46"/>
  <c r="BQ20" i="46"/>
  <c r="AD21" i="46"/>
  <c r="AE21" i="46" s="1"/>
  <c r="AG21" i="46" s="1"/>
  <c r="AH21" i="46" s="1"/>
  <c r="K22" i="46"/>
  <c r="M22" i="46" s="1"/>
  <c r="AD22" i="46"/>
  <c r="AE22" i="46" s="1"/>
  <c r="AL22" i="46"/>
  <c r="AN22" i="46"/>
  <c r="AQ22" i="46"/>
  <c r="BQ22" i="46"/>
  <c r="AD23" i="46"/>
  <c r="AE23" i="46" s="1"/>
  <c r="K24" i="46"/>
  <c r="M24" i="46" s="1"/>
  <c r="AD24" i="46"/>
  <c r="AE24" i="46" s="1"/>
  <c r="AG24" i="46" s="1"/>
  <c r="AH24" i="46" s="1"/>
  <c r="AL24" i="46"/>
  <c r="AN24" i="46"/>
  <c r="AQ24" i="46"/>
  <c r="BQ24" i="46"/>
  <c r="AD25" i="46"/>
  <c r="AE25" i="46" s="1"/>
  <c r="AD26" i="46"/>
  <c r="AE26" i="46" s="1"/>
  <c r="K27" i="46"/>
  <c r="BN27" i="46" s="1"/>
  <c r="AD27" i="46"/>
  <c r="AE27" i="46" s="1"/>
  <c r="AL27" i="46"/>
  <c r="AN27" i="46"/>
  <c r="AQ27" i="46"/>
  <c r="BQ27" i="46"/>
  <c r="K28" i="46"/>
  <c r="BN28" i="46" s="1"/>
  <c r="AD28" i="46"/>
  <c r="AE28" i="46" s="1"/>
  <c r="AL28" i="46"/>
  <c r="AN28" i="46"/>
  <c r="AQ28" i="46"/>
  <c r="BQ28" i="46"/>
  <c r="K29" i="46"/>
  <c r="BN29" i="46" s="1"/>
  <c r="M29" i="46"/>
  <c r="AD29" i="46"/>
  <c r="AE29" i="46" s="1"/>
  <c r="AL29" i="46"/>
  <c r="AN29" i="46"/>
  <c r="AQ29" i="46"/>
  <c r="BQ29" i="46"/>
  <c r="K30" i="46"/>
  <c r="M30" i="46" s="1"/>
  <c r="AD30" i="46"/>
  <c r="AE30" i="46" s="1"/>
  <c r="AL30" i="46"/>
  <c r="AN30" i="46"/>
  <c r="AQ30" i="46"/>
  <c r="BQ30" i="46"/>
  <c r="AD31" i="46"/>
  <c r="AE31" i="46" s="1"/>
  <c r="AG31" i="46" s="1"/>
  <c r="AH31" i="46" s="1"/>
  <c r="AD32" i="46"/>
  <c r="AE32" i="46" s="1"/>
  <c r="AD33" i="46"/>
  <c r="AE33" i="46" s="1"/>
  <c r="AD34" i="46"/>
  <c r="AE34" i="46" s="1"/>
  <c r="AD35" i="46"/>
  <c r="AE35" i="46" s="1"/>
  <c r="AG35" i="46" s="1"/>
  <c r="AH35" i="46" s="1"/>
  <c r="K36" i="46"/>
  <c r="M36" i="46" s="1"/>
  <c r="AD36" i="46"/>
  <c r="AE36" i="46" s="1"/>
  <c r="AL36" i="46"/>
  <c r="AN36" i="46"/>
  <c r="AQ36" i="46"/>
  <c r="BQ36" i="46"/>
  <c r="AD37" i="46"/>
  <c r="AE37" i="46" s="1"/>
  <c r="AD38" i="46"/>
  <c r="AE38" i="46" s="1"/>
  <c r="AD39" i="46"/>
  <c r="AE39" i="46" s="1"/>
  <c r="K40" i="46"/>
  <c r="M40" i="46" s="1"/>
  <c r="AD40" i="46"/>
  <c r="AE40" i="46" s="1"/>
  <c r="AL40" i="46"/>
  <c r="AN40" i="46"/>
  <c r="AQ40" i="46"/>
  <c r="BQ40" i="46"/>
  <c r="AD41" i="46"/>
  <c r="AE41" i="46" s="1"/>
  <c r="AG41" i="46" s="1"/>
  <c r="AH41" i="46" s="1"/>
  <c r="AL41" i="46"/>
  <c r="AN41" i="46"/>
  <c r="AD42" i="46"/>
  <c r="AE42" i="46" s="1"/>
  <c r="AL42" i="46"/>
  <c r="AN42" i="46"/>
  <c r="AE43" i="46"/>
  <c r="AH43" i="46"/>
  <c r="AE44" i="46"/>
  <c r="AH44" i="46"/>
  <c r="AE45" i="46"/>
  <c r="AH45" i="46"/>
  <c r="AE46" i="46"/>
  <c r="AH46" i="46"/>
  <c r="AE47" i="46"/>
  <c r="AH47" i="46"/>
  <c r="AE48" i="46"/>
  <c r="AH48" i="46"/>
  <c r="AE49" i="46"/>
  <c r="AH49" i="46"/>
  <c r="AE50" i="46"/>
  <c r="AH50" i="46"/>
  <c r="AE51" i="46"/>
  <c r="AH51" i="46"/>
  <c r="AE52" i="46"/>
  <c r="AH52" i="46"/>
  <c r="AI16" i="46" l="1"/>
  <c r="BN30" i="46"/>
  <c r="AI13" i="46"/>
  <c r="M6" i="46"/>
  <c r="AI34" i="46"/>
  <c r="AG34" i="46"/>
  <c r="AH34" i="46" s="1"/>
  <c r="AI36" i="46"/>
  <c r="AG36" i="46"/>
  <c r="AH36" i="46" s="1"/>
  <c r="AI39" i="46"/>
  <c r="AG39" i="46"/>
  <c r="AH39" i="46" s="1"/>
  <c r="M27" i="46"/>
  <c r="M28" i="46"/>
  <c r="BN5" i="46"/>
  <c r="AI42" i="46"/>
  <c r="AG42" i="46"/>
  <c r="AH42" i="46" s="1"/>
  <c r="BN40" i="46"/>
  <c r="BN20" i="46"/>
  <c r="BN12" i="46"/>
  <c r="BN10" i="46"/>
  <c r="AI6" i="46"/>
  <c r="AG6" i="46"/>
  <c r="AH6" i="46" s="1"/>
  <c r="AI22" i="46"/>
  <c r="AG22" i="46"/>
  <c r="AH22" i="46" s="1"/>
  <c r="AI19" i="46"/>
  <c r="AG19" i="46"/>
  <c r="AH19" i="46" s="1"/>
  <c r="AG5" i="46"/>
  <c r="AH5" i="46" s="1"/>
  <c r="AI5" i="46"/>
  <c r="AI38" i="46"/>
  <c r="AG38" i="46"/>
  <c r="AH38" i="46" s="1"/>
  <c r="AG32" i="46"/>
  <c r="AH32" i="46" s="1"/>
  <c r="AI32" i="46"/>
  <c r="AI29" i="46"/>
  <c r="AG29" i="46"/>
  <c r="AH29" i="46" s="1"/>
  <c r="AI27" i="46"/>
  <c r="AG27" i="46"/>
  <c r="AH27" i="46" s="1"/>
  <c r="AG23" i="46"/>
  <c r="AH23" i="46" s="1"/>
  <c r="AI23" i="46"/>
  <c r="AG10" i="46"/>
  <c r="AH10" i="46" s="1"/>
  <c r="AI10" i="46"/>
  <c r="AI40" i="46"/>
  <c r="AG40" i="46"/>
  <c r="AH40" i="46" s="1"/>
  <c r="AI20" i="46"/>
  <c r="AG20" i="46"/>
  <c r="AH20" i="46" s="1"/>
  <c r="AI18" i="46"/>
  <c r="AG18" i="46"/>
  <c r="AH18" i="46" s="1"/>
  <c r="AI11" i="46"/>
  <c r="AG11" i="46"/>
  <c r="AH11" i="46" s="1"/>
  <c r="AI9" i="46"/>
  <c r="AG9" i="46"/>
  <c r="AH9" i="46" s="1"/>
  <c r="AI30" i="46"/>
  <c r="AG30" i="46"/>
  <c r="AH30" i="46" s="1"/>
  <c r="AI28" i="46"/>
  <c r="AG28" i="46"/>
  <c r="AH28" i="46" s="1"/>
  <c r="AI25" i="46"/>
  <c r="AG25" i="46"/>
  <c r="AH25" i="46" s="1"/>
  <c r="AI7" i="46"/>
  <c r="AG7" i="46"/>
  <c r="AH7" i="46" s="1"/>
  <c r="AG37" i="46"/>
  <c r="AH37" i="46" s="1"/>
  <c r="AI37" i="46"/>
  <c r="AI33" i="46"/>
  <c r="AG33" i="46"/>
  <c r="AH33" i="46" s="1"/>
  <c r="AI26" i="46"/>
  <c r="AG26" i="46"/>
  <c r="AH26" i="46" s="1"/>
  <c r="AI12" i="46"/>
  <c r="AG12" i="46"/>
  <c r="AH12" i="46" s="1"/>
  <c r="AG8" i="46"/>
  <c r="AH8" i="46" s="1"/>
  <c r="AI8" i="46"/>
  <c r="AI41" i="46"/>
  <c r="AI35" i="46"/>
  <c r="AI31" i="46"/>
  <c r="BN24" i="46"/>
  <c r="AI24" i="46"/>
  <c r="AI21" i="46"/>
  <c r="BN17" i="46"/>
  <c r="AI17" i="46"/>
  <c r="BN16" i="46"/>
  <c r="AH16" i="46"/>
  <c r="AI4" i="46"/>
  <c r="BN36" i="46"/>
  <c r="BN22" i="46"/>
  <c r="BN7" i="46"/>
  <c r="X11" i="32" l="1"/>
  <c r="X10" i="32"/>
  <c r="X9" i="32"/>
  <c r="X8" i="32"/>
  <c r="X7" i="32"/>
  <c r="X6" i="32"/>
  <c r="X5" i="32"/>
  <c r="X4" i="32"/>
  <c r="X3"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Jonathan Puerto Chaparro (OAP)</author>
    <author>Luis Alejandro Ruiz Alonso</author>
    <author>Martin Jonathan Puerto Chaparro</author>
    <author>Admon</author>
  </authors>
  <commentList>
    <comment ref="J2" authorId="0" shapeId="0" xr:uid="{00000000-0006-0000-0000-000001000000}">
      <text>
        <r>
          <rPr>
            <sz val="8"/>
            <color indexed="81"/>
            <rFont val="Tahoma"/>
            <family val="2"/>
          </rPr>
          <t>Busca establecer la probabilidad de ocurrencia del riesgo y sus 
consecuencias o impacto, con el fin de estimar la zona de riesgo inicial 
(RIESGO INHERENTE).</t>
        </r>
        <r>
          <rPr>
            <sz val="9"/>
            <color indexed="81"/>
            <rFont val="Tahoma"/>
            <family val="2"/>
          </rPr>
          <t xml:space="preserve">
</t>
        </r>
      </text>
    </comment>
    <comment ref="N2" authorId="0" shapeId="0" xr:uid="{00000000-0006-0000-0000-000002000000}">
      <text>
        <r>
          <rPr>
            <sz val="9"/>
            <color indexed="81"/>
            <rFont val="Tahoma"/>
            <family val="2"/>
          </rPr>
          <t xml:space="preserve">Busca confrontar los resultados del análisis de riesgo inicial frente a 
los controles establecidos, con el fin de determinar la zona de riesgo final. 
(RIESGO RESIDUAL).
</t>
        </r>
      </text>
    </comment>
    <comment ref="A3" authorId="0" shapeId="0" xr:uid="{00000000-0006-0000-0000-000003000000}">
      <text>
        <r>
          <rPr>
            <b/>
            <sz val="8"/>
            <color indexed="81"/>
            <rFont val="Tahoma"/>
            <family val="2"/>
          </rPr>
          <t>PROCESOS APROBADOS Y PUBLICADOS EN LA PÁGINA WEB DE LA ENTIDAD</t>
        </r>
      </text>
    </comment>
    <comment ref="B3" authorId="0" shapeId="0" xr:uid="{00000000-0006-0000-0000-000004000000}">
      <text>
        <r>
          <rPr>
            <sz val="8"/>
            <color indexed="81"/>
            <rFont val="Tahoma"/>
            <family val="2"/>
          </rPr>
          <t>Las preguntas claves para la identificación del riesgo permiten determinar:
¿QUÉ PUEDE SUCEDER?  Identificar la afectación del cumplimiento del 
objetivo estratégico o del proceso según sea el caso.
¿CÓMO PUEDE SUCEDER? Establecer las causas a partir de los factores determinados en el contexto.
¿CUÁNDO PUEDE SUCEDER?  Determinar de acuerdo con el desarrollo del proceso.
¿QUÉ CONSECUENCIAS TENDRÍA SU MATERIALIZACIÓN?  Determinar los posibles efectos por la materialización del riesgo.</t>
        </r>
        <r>
          <rPr>
            <sz val="9"/>
            <color indexed="81"/>
            <rFont val="Tahoma"/>
            <family val="2"/>
          </rPr>
          <t xml:space="preserve">
</t>
        </r>
      </text>
    </comment>
    <comment ref="E3" authorId="1" shapeId="0" xr:uid="{00000000-0006-0000-0000-000005000000}">
      <text>
        <r>
          <rPr>
            <b/>
            <sz val="9"/>
            <color indexed="81"/>
            <rFont val="Tahoma"/>
            <family val="2"/>
          </rPr>
          <t>Luis Alejandro Ruiz Alonso:</t>
        </r>
        <r>
          <rPr>
            <sz val="9"/>
            <color indexed="81"/>
            <rFont val="Tahoma"/>
            <family val="2"/>
          </rPr>
          <t xml:space="preserve">
Solo aplica para Riesgos de Seguridad de la Información (Digital) </t>
        </r>
      </text>
    </comment>
    <comment ref="F3" authorId="0" shapeId="0" xr:uid="{00000000-0006-0000-0000-000006000000}">
      <text>
        <r>
          <rPr>
            <sz val="9"/>
            <color indexed="81"/>
            <rFont val="Tahoma"/>
            <family val="2"/>
          </rPr>
          <t xml:space="preserve">Alejandro Ruiz Alonso:
Solo aplica para Riesgos de Seguridad de la Información (Digital) , y se asocia con la tipificación d elos activos d información. </t>
        </r>
      </text>
    </comment>
    <comment ref="J3" authorId="2" shapeId="0" xr:uid="{00000000-0006-0000-0000-000007000000}">
      <text>
        <r>
          <rPr>
            <b/>
            <sz val="10"/>
            <color indexed="81"/>
            <rFont val="Tahoma"/>
            <family val="2"/>
          </rPr>
          <t>Frecuencia</t>
        </r>
        <r>
          <rPr>
            <sz val="10"/>
            <color indexed="81"/>
            <rFont val="Tahoma"/>
            <family val="2"/>
          </rPr>
          <t xml:space="preserve">
</t>
        </r>
        <r>
          <rPr>
            <b/>
            <sz val="10"/>
            <color indexed="81"/>
            <rFont val="Tahoma"/>
            <family val="2"/>
          </rPr>
          <t xml:space="preserve">1. </t>
        </r>
        <r>
          <rPr>
            <sz val="10"/>
            <color indexed="81"/>
            <rFont val="Tahoma"/>
            <family val="2"/>
          </rPr>
          <t xml:space="preserve">El evento puede ocurrir solo en circunstancias excepcionales, No se ha presentado en los últimos 5 años.
</t>
        </r>
        <r>
          <rPr>
            <b/>
            <sz val="10"/>
            <color indexed="81"/>
            <rFont val="Tahoma"/>
            <family val="2"/>
          </rPr>
          <t xml:space="preserve">2. </t>
        </r>
        <r>
          <rPr>
            <sz val="10"/>
            <color indexed="81"/>
            <rFont val="Tahoma"/>
            <family val="2"/>
          </rPr>
          <t xml:space="preserve">El evento puede ocurrir en algún momento, Al menos de 1 vez en los últimos 5 años. 
</t>
        </r>
        <r>
          <rPr>
            <b/>
            <sz val="10"/>
            <color indexed="81"/>
            <rFont val="Tahoma"/>
            <family val="2"/>
          </rPr>
          <t xml:space="preserve">3. </t>
        </r>
        <r>
          <rPr>
            <sz val="10"/>
            <color indexed="81"/>
            <rFont val="Tahoma"/>
            <family val="2"/>
          </rPr>
          <t xml:space="preserve">El evento podría ocurrir en algún momento, Al menos de 1 vez en los últimos 2 años.
</t>
        </r>
        <r>
          <rPr>
            <b/>
            <sz val="10"/>
            <color indexed="81"/>
            <rFont val="Tahoma"/>
            <family val="2"/>
          </rPr>
          <t xml:space="preserve">4. </t>
        </r>
        <r>
          <rPr>
            <sz val="10"/>
            <color indexed="81"/>
            <rFont val="Tahoma"/>
            <family val="2"/>
          </rPr>
          <t xml:space="preserve">El evento probablemente ocurrirá en la mayoría de las circunstancias, Al menos de 1 vez en el último año.
</t>
        </r>
        <r>
          <rPr>
            <b/>
            <sz val="10"/>
            <color indexed="81"/>
            <rFont val="Tahoma"/>
            <family val="2"/>
          </rPr>
          <t xml:space="preserve">5. </t>
        </r>
        <r>
          <rPr>
            <sz val="10"/>
            <color indexed="81"/>
            <rFont val="Tahoma"/>
            <family val="2"/>
          </rPr>
          <t>Se espera que el evento ocurra en la mayoría de las circunstancias, más de 1 vez al año</t>
        </r>
      </text>
    </comment>
    <comment ref="K3" authorId="2" shapeId="0" xr:uid="{00000000-0006-0000-0000-000008000000}">
      <text>
        <r>
          <rPr>
            <b/>
            <sz val="11"/>
            <color indexed="81"/>
            <rFont val="Calibri"/>
            <family val="2"/>
          </rPr>
          <t xml:space="preserve">1. Raro </t>
        </r>
        <r>
          <rPr>
            <sz val="11"/>
            <color indexed="81"/>
            <rFont val="Calibri"/>
            <family val="2"/>
          </rPr>
          <t xml:space="preserve">
</t>
        </r>
        <r>
          <rPr>
            <b/>
            <sz val="11"/>
            <color indexed="81"/>
            <rFont val="Calibri"/>
            <family val="2"/>
          </rPr>
          <t>2. Improbable</t>
        </r>
        <r>
          <rPr>
            <sz val="11"/>
            <color indexed="81"/>
            <rFont val="Calibri"/>
            <family val="2"/>
          </rPr>
          <t xml:space="preserve"> . 
</t>
        </r>
        <r>
          <rPr>
            <b/>
            <sz val="11"/>
            <color indexed="81"/>
            <rFont val="Calibri"/>
            <family val="2"/>
          </rPr>
          <t>3. Posible</t>
        </r>
        <r>
          <rPr>
            <sz val="11"/>
            <color indexed="81"/>
            <rFont val="Calibri"/>
            <family val="2"/>
          </rPr>
          <t xml:space="preserve"> 
</t>
        </r>
        <r>
          <rPr>
            <b/>
            <sz val="11"/>
            <color indexed="81"/>
            <rFont val="Calibri"/>
            <family val="2"/>
          </rPr>
          <t>4. Probable</t>
        </r>
        <r>
          <rPr>
            <sz val="11"/>
            <color indexed="81"/>
            <rFont val="Calibri"/>
            <family val="2"/>
          </rPr>
          <t xml:space="preserve"> 
</t>
        </r>
        <r>
          <rPr>
            <b/>
            <sz val="11"/>
            <color indexed="81"/>
            <rFont val="Calibri"/>
            <family val="2"/>
          </rPr>
          <t>5. Casi Seguro</t>
        </r>
        <r>
          <rPr>
            <sz val="11"/>
            <color indexed="81"/>
            <rFont val="Calibri"/>
            <family val="2"/>
          </rPr>
          <t xml:space="preserve">
</t>
        </r>
      </text>
    </comment>
    <comment ref="L3" authorId="3" shapeId="0" xr:uid="{00000000-0006-0000-0000-000009000000}">
      <text>
        <r>
          <rPr>
            <b/>
            <sz val="10"/>
            <color indexed="81"/>
            <rFont val="Calibri"/>
            <family val="2"/>
          </rPr>
          <t xml:space="preserve">1. INSIGNIFICANTE 
2. MENOR 
</t>
        </r>
        <r>
          <rPr>
            <b/>
            <sz val="11"/>
            <color indexed="81"/>
            <rFont val="Calibri"/>
            <family val="2"/>
          </rPr>
          <t>3. MODERADO  
4. MAYOR 
5. CATASTRÓFICO</t>
        </r>
      </text>
    </comment>
    <comment ref="N3" authorId="3" shapeId="0" xr:uid="{00000000-0006-0000-0000-00000A000000}">
      <text>
        <r>
          <rPr>
            <b/>
            <sz val="10"/>
            <color indexed="81"/>
            <rFont val="Calibri"/>
            <family val="2"/>
          </rPr>
          <t xml:space="preserve">Preventivos: </t>
        </r>
        <r>
          <rPr>
            <sz val="10"/>
            <color indexed="81"/>
            <rFont val="Calibri"/>
            <family val="2"/>
          </rPr>
          <t xml:space="preserve">aquellos que actúan para eliminar las causas del riesgo para prevenir su ocurrencia o materialización. 
</t>
        </r>
        <r>
          <rPr>
            <b/>
            <sz val="10"/>
            <color indexed="81"/>
            <rFont val="Calibri"/>
            <family val="2"/>
          </rPr>
          <t>Correctivos</t>
        </r>
        <r>
          <rPr>
            <sz val="10"/>
            <color indexed="81"/>
            <rFont val="Calibri"/>
            <family val="2"/>
          </rPr>
          <t xml:space="preserve">: aquellos que permiten el restablecimiento de la actividad, después de ser detectado un evento no deseable; también permiten la modificación de las acciones que propiciaron su ocurrencia. 
</t>
        </r>
        <r>
          <rPr>
            <sz val="9"/>
            <color indexed="81"/>
            <rFont val="Tahoma"/>
            <family val="2"/>
          </rPr>
          <t xml:space="preserve">
</t>
        </r>
      </text>
    </comment>
    <comment ref="AO3" authorId="2" shapeId="0" xr:uid="{00000000-0006-0000-0000-00000B000000}">
      <text>
        <r>
          <rPr>
            <b/>
            <sz val="11"/>
            <color indexed="81"/>
            <rFont val="Calibri"/>
            <family val="2"/>
          </rPr>
          <t xml:space="preserve">1. Raro </t>
        </r>
        <r>
          <rPr>
            <sz val="11"/>
            <color indexed="81"/>
            <rFont val="Calibri"/>
            <family val="2"/>
          </rPr>
          <t xml:space="preserve">
</t>
        </r>
        <r>
          <rPr>
            <b/>
            <sz val="11"/>
            <color indexed="81"/>
            <rFont val="Calibri"/>
            <family val="2"/>
          </rPr>
          <t>2. Improbable</t>
        </r>
        <r>
          <rPr>
            <sz val="11"/>
            <color indexed="81"/>
            <rFont val="Calibri"/>
            <family val="2"/>
          </rPr>
          <t xml:space="preserve"> . 
</t>
        </r>
        <r>
          <rPr>
            <b/>
            <sz val="11"/>
            <color indexed="81"/>
            <rFont val="Calibri"/>
            <family val="2"/>
          </rPr>
          <t>3. Posible</t>
        </r>
        <r>
          <rPr>
            <sz val="11"/>
            <color indexed="81"/>
            <rFont val="Calibri"/>
            <family val="2"/>
          </rPr>
          <t xml:space="preserve"> 
</t>
        </r>
        <r>
          <rPr>
            <b/>
            <sz val="11"/>
            <color indexed="81"/>
            <rFont val="Calibri"/>
            <family val="2"/>
          </rPr>
          <t>4. Probable</t>
        </r>
        <r>
          <rPr>
            <sz val="11"/>
            <color indexed="81"/>
            <rFont val="Calibri"/>
            <family val="2"/>
          </rPr>
          <t xml:space="preserve"> 
</t>
        </r>
        <r>
          <rPr>
            <b/>
            <sz val="11"/>
            <color indexed="81"/>
            <rFont val="Calibri"/>
            <family val="2"/>
          </rPr>
          <t>5. Casi Seguro</t>
        </r>
        <r>
          <rPr>
            <sz val="11"/>
            <color indexed="81"/>
            <rFont val="Calibri"/>
            <family val="2"/>
          </rPr>
          <t xml:space="preserve">
</t>
        </r>
      </text>
    </comment>
    <comment ref="AP3" authorId="3" shapeId="0" xr:uid="{00000000-0006-0000-0000-00000C000000}">
      <text>
        <r>
          <rPr>
            <b/>
            <sz val="10"/>
            <color indexed="81"/>
            <rFont val="Calibri"/>
            <family val="2"/>
          </rPr>
          <t xml:space="preserve">1. INSIGNIFICANTE 
2. MENOR 
</t>
        </r>
        <r>
          <rPr>
            <b/>
            <sz val="11"/>
            <color indexed="81"/>
            <rFont val="Calibri"/>
            <family val="2"/>
          </rPr>
          <t>3. MODERADO  
4. MAYOR 
5. CATASTRÓFICO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Jonathan Puerto Chaparro (OAP)</author>
  </authors>
  <commentList>
    <comment ref="A7" authorId="0" shapeId="0" xr:uid="{00000000-0006-0000-0100-000001000000}">
      <text>
        <r>
          <rPr>
            <sz val="7"/>
            <color indexed="81"/>
            <rFont val="Calibri"/>
            <family val="2"/>
            <scheme val="minor"/>
          </rPr>
          <t>DISEÑO DEL PROCESO: claridad en la descripción del alcance y objetivo del proceso.
INTERACCIONES CON OTROS PROCESOS: relación precisa con otros procesos en cuanto a  insumos, proveedores, productos, usuarios o clientes.
TRANSVERSALIDAD: procesos que determinan lineamientos necesarios para el desarrollo de todos los procesos de la entidad.
PROCEDIMIENTOS ASOCIADOS: pertinencia en los procedimientos que desarrollan los procesos.
RESPONSABLES DEL PROCESO: grado de autoridad y responsabilidad de los funcionarios frente al proceso.
COMUNICACIÓN ENTRE LOS PROCESOS: efectividad en los flujos de nformación Determinados en la interacción de los procesos.
ACTIVOS DE SEGURIDAD DIGITAL DEL PROCESO: información, aplicaciones, hardware entre otros, que se deben proteger para garantizar el funcionamiento interno de cada proceso, como de cara al ciudadano</t>
        </r>
      </text>
    </comment>
  </commentList>
</comments>
</file>

<file path=xl/sharedStrings.xml><?xml version="1.0" encoding="utf-8"?>
<sst xmlns="http://schemas.openxmlformats.org/spreadsheetml/2006/main" count="2314" uniqueCount="1178">
  <si>
    <t>PROBABILIDAD</t>
  </si>
  <si>
    <t>Raro</t>
  </si>
  <si>
    <t>Improbable</t>
  </si>
  <si>
    <t>Probable</t>
  </si>
  <si>
    <t>Casi seguro</t>
  </si>
  <si>
    <t>Procesos</t>
  </si>
  <si>
    <t>Alta</t>
  </si>
  <si>
    <t>Extrema</t>
  </si>
  <si>
    <t>IDENTIFICACIÓN DEL RIESGO</t>
  </si>
  <si>
    <t>OPCIONES DE MANEJO</t>
  </si>
  <si>
    <t>IMPACTO</t>
  </si>
  <si>
    <t>TIPO DE CONTROL EXISTENTE</t>
  </si>
  <si>
    <t>DESCRIBA EL CONTROL EXISTENTE</t>
  </si>
  <si>
    <t>No</t>
  </si>
  <si>
    <t>Políticos</t>
  </si>
  <si>
    <t>Tecnología</t>
  </si>
  <si>
    <t>FACTORES INTERNOS</t>
  </si>
  <si>
    <t>2. Improbable</t>
  </si>
  <si>
    <t>3. Posible</t>
  </si>
  <si>
    <t>4. Probable</t>
  </si>
  <si>
    <t>5. Casi seguro</t>
  </si>
  <si>
    <t>FRECUENCIA</t>
  </si>
  <si>
    <t>Riesgo_Estratégico</t>
  </si>
  <si>
    <t>Riesgo_Operativo</t>
  </si>
  <si>
    <t>Riesgo_Financiero</t>
  </si>
  <si>
    <t xml:space="preserve">Riesgo_de_Cumplimiento </t>
  </si>
  <si>
    <t>Riesgo_de_Corrupción</t>
  </si>
  <si>
    <t>Riesgo_Legal</t>
  </si>
  <si>
    <t>2. Menor</t>
  </si>
  <si>
    <t>3. Moderado</t>
  </si>
  <si>
    <t>4. Mayor</t>
  </si>
  <si>
    <t>5. Catastrófico</t>
  </si>
  <si>
    <t>1.  Insignificante</t>
  </si>
  <si>
    <t>INSIGNIFICANTE</t>
  </si>
  <si>
    <t>MENOR</t>
  </si>
  <si>
    <t xml:space="preserve">MODERADO </t>
  </si>
  <si>
    <t>MAYOR</t>
  </si>
  <si>
    <t>CATASTRÓFICO</t>
  </si>
  <si>
    <t>ANÁLISIS DEL RIESGO</t>
  </si>
  <si>
    <t>(1) ZONA DE RIESGO BAJA
Asumir el riesgo</t>
  </si>
  <si>
    <t>(2) ZONA DE RIESGO BAJA
Asumir el riesgo</t>
  </si>
  <si>
    <t>(3) ZONA DE RIESGO MODERADA
Asumir o Reducir el Riesgo</t>
  </si>
  <si>
    <t>(4) ZONA DE RIESGO ALTA
Reducir, Evitar, Compartir o Transferir el Riesgo</t>
  </si>
  <si>
    <t>(5) ZONA DE RIESGO ALTA
Reducir, Evitar, Compartir o Transferir el Riesgo</t>
  </si>
  <si>
    <t>(4) ZONA DE RIESGO BAJA
Asumir el riesgo</t>
  </si>
  <si>
    <t>(6) ZONA DE RIESGO MODERADA
Asumir o Reducir el Riesgo</t>
  </si>
  <si>
    <t>(8) ZONA DE RIESGO ALTA
Reducir, Evitar, Compartir o Transferir el Riesgo</t>
  </si>
  <si>
    <t>(10) ZONA DE RIESGO EXTREMA
Reducir, Evitar, Compartir o Transferir el Riesgo</t>
  </si>
  <si>
    <t>(3) ZONA DE RIESGO BAJA
Asumir el riesgo</t>
  </si>
  <si>
    <t>(4) ZONA DE RIESGO MODERADA
Asumir o Reducir el Riesgo</t>
  </si>
  <si>
    <t>(10) ZONA DE RIESGO ALTA
Reducir, Evitar, Compartir o Transferir el Riesgo</t>
  </si>
  <si>
    <t>(9) ZONA DE RIESGO ALTA
Reducir, Evitar, Compartir o Transferir el Riesgo</t>
  </si>
  <si>
    <t>(12) ZONA DE RIESGO ALTA
Reducir, Evitar, Compartir o Transferir el Riesgo</t>
  </si>
  <si>
    <t>(15) ZONA DE RIESGO EXTREMA
Reducir, Evitar, Compartir o Transferir el Riesgo</t>
  </si>
  <si>
    <t>(12) ZONA DE RIESGO EXTREMA
Reducir, Evitar, Compartir o Transferir el Riesgo</t>
  </si>
  <si>
    <t>(16) ZONA DE RIESGO EXTREMA
Reducir, Evitar, Compartir o Transferir el Riesgo</t>
  </si>
  <si>
    <t>(20) ZONA DE RIESGO EXTREMA
Reducir, Evitar, Compartir o Transferir el Riesgo</t>
  </si>
  <si>
    <t>Si</t>
  </si>
  <si>
    <t>Posible</t>
  </si>
  <si>
    <t>DESCRIPTOR</t>
  </si>
  <si>
    <t>NIVEL</t>
  </si>
  <si>
    <t>DESCRIPCION</t>
  </si>
  <si>
    <t>Ocurre en circunstancias excepcionales</t>
  </si>
  <si>
    <t>El evento no se ha presentado en los últimos cinco (5) años.</t>
  </si>
  <si>
    <t>Puede ocurrir</t>
  </si>
  <si>
    <t>El evento se presentó una vez en los últimos 5 años.</t>
  </si>
  <si>
    <t>El evento se presentó una vez en los últimos 2 años.</t>
  </si>
  <si>
    <t xml:space="preserve">Es posible que suceda. </t>
  </si>
  <si>
    <t xml:space="preserve">Posible </t>
  </si>
  <si>
    <t>El evento se presentó una
vez en el último año.</t>
  </si>
  <si>
    <t xml:space="preserve">Es viable que el evento ocurra en la mayoría de los casos. </t>
  </si>
  <si>
    <t>El evento se presentó más de una vez al año.</t>
  </si>
  <si>
    <t>Se espera que el evento ocurra en la mayoría de las circunstancias. Es muy seguro
que se presente.</t>
  </si>
  <si>
    <t>PROCESO</t>
  </si>
  <si>
    <t>Eliminar o reducir con los controles</t>
  </si>
  <si>
    <t>Eliminar o reducir a zona de Riesgo Baja</t>
  </si>
  <si>
    <t>(8) ZONA DE RIESGO MODERADA</t>
  </si>
  <si>
    <t>(10) ZONA DE RIESGO ALTA</t>
  </si>
  <si>
    <t>(9) ZONA DE RIESGO MODERADA</t>
  </si>
  <si>
    <t>(12) ZONA DE RIESGO ALTA</t>
  </si>
  <si>
    <t>(15) ZONA DE RIESGO EXTREMA</t>
  </si>
  <si>
    <t xml:space="preserve">Eliminar o reducir a zona de Riesgo Baja </t>
  </si>
  <si>
    <t xml:space="preserve">(Tomar las </t>
  </si>
  <si>
    <t>medidas de protección)</t>
  </si>
  <si>
    <t>(12) ZONA DE RIESGO MODERADA</t>
  </si>
  <si>
    <t>(16) ZONA DE RIESGO ALTA</t>
  </si>
  <si>
    <t>(20) ZONA DE RIESGO EXTREMA</t>
  </si>
  <si>
    <t>(15) ZONA DE RIESGO MODERADA</t>
  </si>
  <si>
    <t>(20) ZONA DE RIESGO ALTA</t>
  </si>
  <si>
    <t>(25) ZONA DE RIESGO EXTREMA</t>
  </si>
  <si>
    <t>FORTALEZAS</t>
  </si>
  <si>
    <t>DEBILIDADES</t>
  </si>
  <si>
    <t>(25) ZONA DE RIESGO EXTREMA
Reducir, Evitar, Compartir o Transferir el Riesgo</t>
  </si>
  <si>
    <t>(3) ZONA DE RIESGO  CB BAJA
Eliminar o reducir con los controles</t>
  </si>
  <si>
    <t>(4) ZONA DE RIESGO  CB BAJA
Eliminar o reducir con los controles</t>
  </si>
  <si>
    <t>(5) ZONA DE RIESGO  CM MODERADA
Eliminar o llevarlo a Zona de Riesgo Baja</t>
  </si>
  <si>
    <t>(6) ZONA DE RIESGO  CB BAJA
Eliminar o reducir con los controles</t>
  </si>
  <si>
    <t>(8) ZONA DE RIESGO  CM MODERADA
Eliminar o llevarlo a Zona de Riesgo Baja</t>
  </si>
  <si>
    <t>(10) ZONA DE RIESGO CA ALTA
Eliminar o llevarlo a Zona de Riesgo Baja</t>
  </si>
  <si>
    <t>(9) ZONA DE RIESGO  CM MODERADA
Eliminar o llevarlo a Zona de Riesgo Baja</t>
  </si>
  <si>
    <t>(15) ZONA DE RIESGO CE EXTREMA
Eliminar o llevarlo a Zona de Riesgo Baja
(tratamiento prioritario. Implementar los controles orientados a reducir la
probabilidad o disminuir el impacto, tomar medidas de protección)</t>
  </si>
  <si>
    <t>(12) ZONA DE RIESGO CM MODERADA
Eliminar o llevarlo a Zona de Riesgo Baja</t>
  </si>
  <si>
    <t>(16) ZONA DE RIESGO CA ALTA
Eliminar o llevarlo a Zona de Riesgo Baja</t>
  </si>
  <si>
    <t>(20) ZONA DE RIESGO CE EXTREMA
Eliminar o llevarlo a Zona de Riesgo Baja
(tratamiento prioritario. Implementar los controles orientados a reducir la
probabilidad o disminuir el impacto, tomar medidas de protección)</t>
  </si>
  <si>
    <t>(15) ZONA DE RIESGO CM MODERADA
Eliminar o llevarlo a Zona de Riesgo Baja</t>
  </si>
  <si>
    <t>(20) ZONA DE RIESGO CA ALTA
Eliminar o llevarlo a Zona de Riesgo Baja</t>
  </si>
  <si>
    <t>(25) ZONA DE RIESGO CE EXTREMA
Eliminar o llevarlo a Zona de Riesgo Baja
(tratamiento prioritario. Implementar los controles orientados a reducir la
probabilidad o disminuir el impacto, tomar medidas de protección)</t>
  </si>
  <si>
    <t>(12) ZONA DE RIESGO CA  ALTA
Eliminar o llevarlo a Zona de Riesgo Baja</t>
  </si>
  <si>
    <t>Personal</t>
  </si>
  <si>
    <t>Financieros</t>
  </si>
  <si>
    <t>Estratégicos</t>
  </si>
  <si>
    <t>responsable</t>
  </si>
  <si>
    <t>AMENAZAS</t>
  </si>
  <si>
    <t>indicador</t>
  </si>
  <si>
    <t>FACTORES EXTERNOS</t>
  </si>
  <si>
    <t>OPORTUNIDADES</t>
  </si>
  <si>
    <t>Contexto_Externo</t>
  </si>
  <si>
    <t>Contexto_Proceso</t>
  </si>
  <si>
    <t xml:space="preserve">Tecnológicos </t>
  </si>
  <si>
    <t xml:space="preserve">Ambientales </t>
  </si>
  <si>
    <t>Económicos y financieros</t>
  </si>
  <si>
    <t>Sociales y culturales</t>
  </si>
  <si>
    <t>Legales y reglamentarios</t>
  </si>
  <si>
    <t>Contexto_Interno</t>
  </si>
  <si>
    <t>Procedimientos asociados</t>
  </si>
  <si>
    <t>Responsables del proceso</t>
  </si>
  <si>
    <t>Activos de seguridad digital del proceso</t>
  </si>
  <si>
    <t>CONTEXTO INTERNO</t>
  </si>
  <si>
    <t>CONTEXTO EXTERNO</t>
  </si>
  <si>
    <t>CONTEXTO DE PROCESO</t>
  </si>
  <si>
    <t>FACTORES DE PROCESO</t>
  </si>
  <si>
    <t>Comunicación interna</t>
  </si>
  <si>
    <t>Diseño del proceso</t>
  </si>
  <si>
    <t>Interacciones con otros procesos</t>
  </si>
  <si>
    <t>Transversalidad</t>
  </si>
  <si>
    <t>Comunicación entre los procesos</t>
  </si>
  <si>
    <t>Riesgo_Gerencial</t>
  </si>
  <si>
    <t>Riesgo_de_Tecnologico</t>
  </si>
  <si>
    <t>Riesgo_de_Imagen_o_Reputacional</t>
  </si>
  <si>
    <t>CONSECUENCIAS</t>
  </si>
  <si>
    <t>TIPOLOGÍA</t>
  </si>
  <si>
    <t>2. El evento puede ocurrir en algún momento
Orientador
(Al menos de 1 vez en los últimos 5 años)</t>
  </si>
  <si>
    <t>5. Se espera que el evento ocurra en la mayoría de las circunstancias
Orientador (Más de 1 vez al año)</t>
  </si>
  <si>
    <t>4. El evento probablemente ocurrirá en la mayoría de las circunstancias
Orientador (Al menos de 1 vez en el último año)</t>
  </si>
  <si>
    <t>3. El evento podría ocurrir en algún momento
Orientador (Al menos de 1 vez en los últimos 2 años)</t>
  </si>
  <si>
    <t>1. El evento puede ocurrir solo en circunstancias excepcionales.
Orientador (No se ha presentado en los últimos 5 años)</t>
  </si>
  <si>
    <t>1. Rara vez</t>
  </si>
  <si>
    <t>ZONA DE IMPACTO
(RIESGO INHERENTE)</t>
  </si>
  <si>
    <t>EVALUACIÓN DE RIESGOS</t>
  </si>
  <si>
    <t>2. Periodicidad</t>
  </si>
  <si>
    <t>3. Propósito</t>
  </si>
  <si>
    <t>1. Responsable</t>
  </si>
  <si>
    <t>4. Como se realiza el control</t>
  </si>
  <si>
    <t>5. Que pasa con las observaciones y desviaciones</t>
  </si>
  <si>
    <t>Adecuado</t>
  </si>
  <si>
    <t>Oportuna</t>
  </si>
  <si>
    <t>Asignado</t>
  </si>
  <si>
    <t>Prevenir</t>
  </si>
  <si>
    <t>Confiable</t>
  </si>
  <si>
    <t>No confiable</t>
  </si>
  <si>
    <t>Se investigan y resuelven oportunamente</t>
  </si>
  <si>
    <t>Completa</t>
  </si>
  <si>
    <t>1.1 Existe un responsable asignado a la ejecución del control?</t>
  </si>
  <si>
    <t>1.2 El responsable tiene la autoridad y adecuada segregación de funciones en la ejecución del control?</t>
  </si>
  <si>
    <t>2. La oportunidad en que se ejecuta el control ayuda aprevenir la mitigación del riesgo o a detectar la materialización del riesgo de manera oportuna?</t>
  </si>
  <si>
    <t>3. Las actividades que se desarrollan en el control realmente buscan por si sola prevenir o detectar las causas que pueden dar origen al riesgo?</t>
  </si>
  <si>
    <t>4. La fuente de información que se utiliza en el desarrollo del control es información confiable que permita mitigar el riesgo?</t>
  </si>
  <si>
    <t>5. Las observaciones, desviaciones o diferencias como resultados de la ejecución del control son investigadas y resultas de manera oportuna?</t>
  </si>
  <si>
    <t>6. Se deja evidencia o rastro de la ejecución del control que permita a cualquier tercero llegar a la misma conclusión?</t>
  </si>
  <si>
    <t>TIPO_CONTROL</t>
  </si>
  <si>
    <t>PREVENTIVOS</t>
  </si>
  <si>
    <t>CORRECTIVOS</t>
  </si>
  <si>
    <t>NIVEL DE APLICACIÓN</t>
  </si>
  <si>
    <t>APLICACIÓN</t>
  </si>
  <si>
    <t>6. Evidencia de la ejecución del control</t>
  </si>
  <si>
    <t>CALIFICACIÓN</t>
  </si>
  <si>
    <t>DESCRIPCIÓN DEL RIESGO</t>
  </si>
  <si>
    <t xml:space="preserve">EJECUCIÓN </t>
  </si>
  <si>
    <t>DÉBIL</t>
  </si>
  <si>
    <t>Análisis y evaluación de los controles para la mitigación de los riesgos</t>
  </si>
  <si>
    <t>SOLIDEZ INDIVIDUAL DE CADA CONTROL 
FUERTE:100
MODERADO:50
DÉBIL:0</t>
  </si>
  <si>
    <t>PESO DE LA EJECUCIÓN  DE CADA CONTROL</t>
  </si>
  <si>
    <t>PESO DEL DISEÑO DE CADA CONTROL</t>
  </si>
  <si>
    <t>DEBE ESTABLECER ACCIONES PARA FORTALECER EL CONTROL
SÍ / NO</t>
  </si>
  <si>
    <t>Concatenar</t>
  </si>
  <si>
    <t>1. EVALUACIÓN DEL DISEÑO DEL CONTROL</t>
  </si>
  <si>
    <t xml:space="preserve">2. EVALUACIÓN DE LA EJECUCIÓN DEL CONTROL </t>
  </si>
  <si>
    <t xml:space="preserve">3. SOLIDEZ INDIVIDUAL DE CADA CONTROL </t>
  </si>
  <si>
    <t>4. CALIFICACIÓN DE LA SOLIDEZ DEL CONJUNTO DE CONTROLES</t>
  </si>
  <si>
    <t>SÍ / NO</t>
  </si>
  <si>
    <t>SE DEBE ESTABLECER ACCIONES PARA FORTALECER EL CONTROL</t>
  </si>
  <si>
    <t>• FUERTE (96 a 100)
• MODERADO (86 a 95)
• DÉBIL (0 y 85)</t>
  </si>
  <si>
    <t>• FUERTE: 100
• MODERADO: 50
• DÉBIL: 0</t>
  </si>
  <si>
    <t>No COLUMNAS EN LA MATRIZ DE RIESGO QUE SE DESPLAZA EN EL EJE DE LA PROBABILIDAD</t>
  </si>
  <si>
    <t>Los controles ayudan a disminuir la probabilidad</t>
  </si>
  <si>
    <t xml:space="preserve">Los controles ayudan a disminuir el Impacto </t>
  </si>
  <si>
    <t>Desplazamientos de la probabilidad</t>
  </si>
  <si>
    <t>Posibles desplazamientos de la probabilidad y del impacto de los riesgos.</t>
  </si>
  <si>
    <t>CONTROLES AYUDAN A DISMINUIR LA PROBABILIDAD</t>
  </si>
  <si>
    <t>SOLIDEZ DEL CONJUNTO DE LOS CONTROLES</t>
  </si>
  <si>
    <t>FUERTE</t>
  </si>
  <si>
    <t>Directamente</t>
  </si>
  <si>
    <t>No Disminuye</t>
  </si>
  <si>
    <t>MODERADO</t>
  </si>
  <si>
    <t>Indirectamente</t>
  </si>
  <si>
    <t>CONTROLES AYUDAN A DISMINUIR impacto</t>
  </si>
  <si>
    <t>BAJA PROBABILIDAD</t>
  </si>
  <si>
    <t>BAJA IMPACTO</t>
  </si>
  <si>
    <t>FUERTEdirectamente</t>
  </si>
  <si>
    <t>MODERADOdirectamente</t>
  </si>
  <si>
    <t>FUERTEindirectamente</t>
  </si>
  <si>
    <t>ZONA DE IMPACTO
(RIESGO RESIDUAL)</t>
  </si>
  <si>
    <t>NIVEL DEL RIESGO DESPUES DE CONTROLES</t>
  </si>
  <si>
    <t>Evidencia</t>
  </si>
  <si>
    <t>Fecha Inicio</t>
  </si>
  <si>
    <t>Fecha Final</t>
  </si>
  <si>
    <t>Acción a desarrollar</t>
  </si>
  <si>
    <t>ACEPTAR EL RIESGO</t>
  </si>
  <si>
    <t>REDUCIR EL RIESGO</t>
  </si>
  <si>
    <t>EVITAR EL RIESGO</t>
  </si>
  <si>
    <t>COMPARTIR EL RIESGO</t>
  </si>
  <si>
    <t>Riesgo_Seguridad_Digital</t>
  </si>
  <si>
    <t xml:space="preserve">RIESGO </t>
  </si>
  <si>
    <t>CID</t>
  </si>
  <si>
    <t>PROCESOS</t>
  </si>
  <si>
    <t>Confidencialidad, Integridad y Disponibilidad</t>
  </si>
  <si>
    <t>Integridad y Disponibilidad</t>
  </si>
  <si>
    <t>Confidencialidad y Disponibilidad</t>
  </si>
  <si>
    <t>Confidencialidad e Integridad</t>
  </si>
  <si>
    <t>Confidencialidad</t>
  </si>
  <si>
    <t>Integridad</t>
  </si>
  <si>
    <t>Disponibilidad</t>
  </si>
  <si>
    <t>ACTIVO
(Seguridad de la Información /Digital)</t>
  </si>
  <si>
    <t>AMENAZA
(Seguridad de la Información /Digital)</t>
  </si>
  <si>
    <t>CAUSAS / VULNERABILIDADES (Seguridad de la Información /Digital)</t>
  </si>
  <si>
    <t xml:space="preserve">Mesa de servicio </t>
  </si>
  <si>
    <t xml:space="preserve">CCE Instalaciones </t>
  </si>
  <si>
    <t>Externos</t>
  </si>
  <si>
    <t xml:space="preserve">Evaluación del Sistema de Control Interno </t>
  </si>
  <si>
    <t>Direccionamiento Estratégico</t>
  </si>
  <si>
    <t xml:space="preserve">Comunicación </t>
  </si>
  <si>
    <t xml:space="preserve">Gestión de agregación de Demanda </t>
  </si>
  <si>
    <t xml:space="preserve">Seguimiento normativo, legislativo y Judicial </t>
  </si>
  <si>
    <t xml:space="preserve">Elaboración de instrumentos para el sistema de Compra Publica </t>
  </si>
  <si>
    <t xml:space="preserve">Planeación de TI </t>
  </si>
  <si>
    <t xml:space="preserve">Gestión de aplicaciones </t>
  </si>
  <si>
    <t xml:space="preserve">Gestión de Operaciones </t>
  </si>
  <si>
    <t xml:space="preserve">Seguridad de la Información </t>
  </si>
  <si>
    <t xml:space="preserve">Gestión Financiera </t>
  </si>
  <si>
    <t xml:space="preserve">Gestión Contractual </t>
  </si>
  <si>
    <t xml:space="preserve">Gestión de Talento Humano </t>
  </si>
  <si>
    <t xml:space="preserve">Gestión Jurídica </t>
  </si>
  <si>
    <t xml:space="preserve">Gestión Documental </t>
  </si>
  <si>
    <t>Activos de Información</t>
  </si>
  <si>
    <t>Actas consejo directivo</t>
  </si>
  <si>
    <t>Actas comité operativo de proyectos</t>
  </si>
  <si>
    <t>Informe de avance al proyecto de inversión</t>
  </si>
  <si>
    <t>Informe de gestión</t>
  </si>
  <si>
    <t>Informe de gestión al Congreso de la República</t>
  </si>
  <si>
    <t xml:space="preserve">Informe de rendición de cuentas </t>
  </si>
  <si>
    <t xml:space="preserve">Informe de seguimiento al plan de acción anual </t>
  </si>
  <si>
    <t>Código de Convivencia</t>
  </si>
  <si>
    <t>Código de Ética</t>
  </si>
  <si>
    <t>Planes anticorrupción y de atención al ciudadano</t>
  </si>
  <si>
    <t>Planes anuales de adquisiciones</t>
  </si>
  <si>
    <t>Planes de acción anual</t>
  </si>
  <si>
    <t>Planes de austeridad</t>
  </si>
  <si>
    <t>Planes de proyectos de inversión</t>
  </si>
  <si>
    <t>Planes estratégicos</t>
  </si>
  <si>
    <t>Planes operativos anuales de contratos  proyectos de inversión</t>
  </si>
  <si>
    <t>Anteproyectos de presupuesto</t>
  </si>
  <si>
    <t>Marco del gasto de mediano plazo</t>
  </si>
  <si>
    <t>Modelo de procesos</t>
  </si>
  <si>
    <t>Sistema de gestión de la calidad</t>
  </si>
  <si>
    <t>Actas comité de control Interno</t>
  </si>
  <si>
    <t>Informe peticiones, quejas, reclamos y denuncias</t>
  </si>
  <si>
    <t>Informes a entes de seguimiento y control</t>
  </si>
  <si>
    <t>Informes autoevaluación</t>
  </si>
  <si>
    <t>Informes de auditoría de control de gestión</t>
  </si>
  <si>
    <t>Informes de gestión administrativa</t>
  </si>
  <si>
    <t>Informe de evaluación por dependencias</t>
  </si>
  <si>
    <t>Planes de acción de control interno</t>
  </si>
  <si>
    <t>Planes de mejoramiento institucional</t>
  </si>
  <si>
    <t xml:space="preserve">Boletines internos </t>
  </si>
  <si>
    <t xml:space="preserve">Boletines externos </t>
  </si>
  <si>
    <t>Informes internos de comunicaciones</t>
  </si>
  <si>
    <t>Informes externos de comunicaciones</t>
  </si>
  <si>
    <t>Instructivo de comunicación</t>
  </si>
  <si>
    <t>Política de comunicación</t>
  </si>
  <si>
    <t>Manual de boletín interno</t>
  </si>
  <si>
    <t>Manual de diseño y estructura de la página web</t>
  </si>
  <si>
    <t>Manual de documentos</t>
  </si>
  <si>
    <t>Manual de identidad visual</t>
  </si>
  <si>
    <t>Manual de informe legislativo</t>
  </si>
  <si>
    <t xml:space="preserve">Planes estratégicos de comunicación </t>
  </si>
  <si>
    <t>Protocolos de comunicación</t>
  </si>
  <si>
    <t>Registros estadísticos del Sistema de Compra Pública</t>
  </si>
  <si>
    <t>Reportes Dirección General</t>
  </si>
  <si>
    <t>Documentos estratégicos</t>
  </si>
  <si>
    <t>Material de formación</t>
  </si>
  <si>
    <t>Reportes de formación</t>
  </si>
  <si>
    <t>Actas comité primario secretaría general</t>
  </si>
  <si>
    <t>ACUERDOS</t>
  </si>
  <si>
    <t>Informes a entes rectores de seguimiento y control</t>
  </si>
  <si>
    <t xml:space="preserve">Informes internos </t>
  </si>
  <si>
    <t>RESOLUCIONES</t>
  </si>
  <si>
    <t>Arqueos de caja menor</t>
  </si>
  <si>
    <t>CONCILIACIONES</t>
  </si>
  <si>
    <t>CONTROLES DE RECURSOS PROPIOS</t>
  </si>
  <si>
    <t>DECLARACIONES TRIBUTARIAS</t>
  </si>
  <si>
    <t>ESTADOS FINANCIEROS</t>
  </si>
  <si>
    <t>Informes de tesorería</t>
  </si>
  <si>
    <t>Informes presupuestales</t>
  </si>
  <si>
    <t xml:space="preserve">INGRESOS, REINTEGROS Y DEVOLUCIONES </t>
  </si>
  <si>
    <t>Afectaciones de la apropiación</t>
  </si>
  <si>
    <t>Anteproyecto de presupuesto</t>
  </si>
  <si>
    <t>Pagos de obligaciones</t>
  </si>
  <si>
    <t>Proyectos plan anual de caja</t>
  </si>
  <si>
    <t xml:space="preserve">Desembolsos </t>
  </si>
  <si>
    <t>Informes proyectos de inversión</t>
  </si>
  <si>
    <t xml:space="preserve">Solicitudes de pago de obligaciones </t>
  </si>
  <si>
    <t>RECURSOS EN BANCOS</t>
  </si>
  <si>
    <t>Contratos atípicos</t>
  </si>
  <si>
    <t xml:space="preserve">Contratos de acuerdos marco </t>
  </si>
  <si>
    <t>Contratos de arrendamiento</t>
  </si>
  <si>
    <t>Contratos de compra venta</t>
  </si>
  <si>
    <t>Contratos de concesión</t>
  </si>
  <si>
    <t>Contratos de consultoría</t>
  </si>
  <si>
    <t>Contratos de cuenta corriente</t>
  </si>
  <si>
    <t>Contratos de fiducia pública</t>
  </si>
  <si>
    <t>Contratos instrumentos de agregación de demanda</t>
  </si>
  <si>
    <t>Contratos de interventoría</t>
  </si>
  <si>
    <t>Contratos de obra</t>
  </si>
  <si>
    <t>Contratos de seguros</t>
  </si>
  <si>
    <t>Contratos de transacción</t>
  </si>
  <si>
    <t>Contratos Prestación de servicios</t>
  </si>
  <si>
    <t>Convenios interadministrativos</t>
  </si>
  <si>
    <t>Expediente proceso conminatorio y sancionatorio</t>
  </si>
  <si>
    <t>Actas comité de convivencia laboral</t>
  </si>
  <si>
    <t>Actas comisión de personal</t>
  </si>
  <si>
    <t>Actas copasst</t>
  </si>
  <si>
    <t>Actas brigadas de emergencia</t>
  </si>
  <si>
    <t>DIAGNOSTICOS DEL SISTEMA GESTIÓN DE SEGURIDAD Y SALUD EN EL TRABAJO</t>
  </si>
  <si>
    <t>Guías del sistema gestión de la salud y seguridad en el trabajo</t>
  </si>
  <si>
    <t>HIGIENE Y SEGURIDAD</t>
  </si>
  <si>
    <t>Historias laborales</t>
  </si>
  <si>
    <t>Manuales del sistema gestión de seguridad y salud en el trabajo</t>
  </si>
  <si>
    <t>Liquidación de nóminas</t>
  </si>
  <si>
    <t>PASANTÍAS</t>
  </si>
  <si>
    <t>Planes anuales de vacaciones</t>
  </si>
  <si>
    <t>Planes de Bienestar Social e Incentivos</t>
  </si>
  <si>
    <t>Planes institucionales de capacitación</t>
  </si>
  <si>
    <t>Planes del sistema gestión de la salud y seguridad en el trabajo</t>
  </si>
  <si>
    <t>POLÍTICAS DEL SISTEMA GESTIÓN DE LA SALUD Y SEGURIDAD EN EL TRABAJO</t>
  </si>
  <si>
    <t>Programas del sistema gestión de la salud y seguridad en el trabajo</t>
  </si>
  <si>
    <t xml:space="preserve">Reportes de incidentes y accidentes laborales </t>
  </si>
  <si>
    <t>SISTEMAS DE  VIGILANCIA EPIDEMIOLÓGICAS</t>
  </si>
  <si>
    <t>Inventario de bienes</t>
  </si>
  <si>
    <t>Programas mensualizados de caja</t>
  </si>
  <si>
    <t>REGISTROS MOVIMIENTOS DE ALMACEN</t>
  </si>
  <si>
    <t>SERVICIOS PÚBLICOS</t>
  </si>
  <si>
    <t>Actas gestión documental</t>
  </si>
  <si>
    <t xml:space="preserve">Comunicaciones  enviadas </t>
  </si>
  <si>
    <t>Comunicaciones recibidas</t>
  </si>
  <si>
    <t>INSTRUMENTOS ARCHIVÍSTICOS</t>
  </si>
  <si>
    <t>Inventarios de gestión documental</t>
  </si>
  <si>
    <t>Manuales de gestión documental</t>
  </si>
  <si>
    <t>Planes de gestión documental</t>
  </si>
  <si>
    <t>Programa de gestión documental</t>
  </si>
  <si>
    <t>TRANSFERENCIAS DOCUMENTALES</t>
  </si>
  <si>
    <t>Acción de Habeas Data</t>
  </si>
  <si>
    <t>Acciones de tutela</t>
  </si>
  <si>
    <t>Acciones contenciosas administrativas</t>
  </si>
  <si>
    <t>Acciones de cumplimiento</t>
  </si>
  <si>
    <t>Acciones de grupo</t>
  </si>
  <si>
    <t>Acciones penales</t>
  </si>
  <si>
    <t>Acciones publicas de inconstitucionalidad</t>
  </si>
  <si>
    <t>Fallos sobre recurso extraordinario</t>
  </si>
  <si>
    <t>Procesos disciplinarios</t>
  </si>
  <si>
    <t>Procesos judiciales</t>
  </si>
  <si>
    <t>PETICIONES, QUEJAS, RECLAMOS y DENUNCIAS</t>
  </si>
  <si>
    <t>Actas comité de conciliación</t>
  </si>
  <si>
    <t>COMENTARIOS ACUERDOS COMERCIALES</t>
  </si>
  <si>
    <t>Administración de agregación de demanda</t>
  </si>
  <si>
    <t>Material de Formacion</t>
  </si>
  <si>
    <t>Reportes de formacion</t>
  </si>
  <si>
    <t>Planes de continuidad</t>
  </si>
  <si>
    <t>Planes de gestión de riesgos de Tecnología de Información</t>
  </si>
  <si>
    <t>Planes de trabajo</t>
  </si>
  <si>
    <t>PROYECTOS DE TÉCNOLOGIA DE INFORMACIÓN</t>
  </si>
  <si>
    <t>Catálogos</t>
  </si>
  <si>
    <t>Servicios e-Procurement</t>
  </si>
  <si>
    <t>Servicios tecnológicos</t>
  </si>
  <si>
    <t>CONTROL DE APLICACIONES</t>
  </si>
  <si>
    <t>LICENCIAS DE SOFTWARE</t>
  </si>
  <si>
    <t>Manuales de aplicaciones</t>
  </si>
  <si>
    <t>Planes de despliegue</t>
  </si>
  <si>
    <t>Programas de activaciones del servicio</t>
  </si>
  <si>
    <t>Información no estructurada</t>
  </si>
  <si>
    <t>Arquitectura de la infraestructura</t>
  </si>
  <si>
    <t>Arquitectura de la información</t>
  </si>
  <si>
    <t xml:space="preserve">Configuración de mesa de servicio </t>
  </si>
  <si>
    <t>Informes de gestión de mesa de servicio</t>
  </si>
  <si>
    <t xml:space="preserve">Servicios de soporte </t>
  </si>
  <si>
    <t>Cambios Aprobados a producción</t>
  </si>
  <si>
    <t>Diagramas del proceso a producción</t>
  </si>
  <si>
    <t>Pruebas funcionales</t>
  </si>
  <si>
    <t>Diagrama del proceso</t>
  </si>
  <si>
    <t>Reporte de disponibilidad de sistemas de información</t>
  </si>
  <si>
    <t>Procedimientos de gestión de eventos,  alertas y notificación de la disponibilidad</t>
  </si>
  <si>
    <t>ACTIVOS DE INFORMACIÓN</t>
  </si>
  <si>
    <t>Manuales de seguridad de la información</t>
  </si>
  <si>
    <t>Planes de tratamiento de riesgos de seguridad de la información</t>
  </si>
  <si>
    <t>REPORTES INCIDENTES DE SEGURIDAD DE LA INFORMACIÓN</t>
  </si>
  <si>
    <t>INFORMES</t>
  </si>
  <si>
    <t>MATRIZ DE SEGUIMIENTO JUDICIAL</t>
  </si>
  <si>
    <t>MATRIZ DE SEGUIMIENTO NORMATIVO</t>
  </si>
  <si>
    <t xml:space="preserve">MANUALES Y GUIAS </t>
  </si>
  <si>
    <t xml:space="preserve">MODELOS DE DOCUMENTOS CONTRACTUALES TIPO </t>
  </si>
  <si>
    <t>Proyectos Ley</t>
  </si>
  <si>
    <t>Proyectos de Decreto</t>
  </si>
  <si>
    <t>Proyectos de Circulares externas</t>
  </si>
  <si>
    <t>Síntesis jurisprudencial</t>
  </si>
  <si>
    <t>Síntesis normativa</t>
  </si>
  <si>
    <t>Servidor Nube</t>
  </si>
  <si>
    <t>Plataforma del DNP
Pagina Web</t>
  </si>
  <si>
    <t>Servidor Nube
Pagina Web</t>
  </si>
  <si>
    <t>Plataformas del DNP
Pagina Web</t>
  </si>
  <si>
    <t>Secop II</t>
  </si>
  <si>
    <t>Servidor Nube_x000D_
 Página Web</t>
  </si>
  <si>
    <t>Servidor Nube_x000D_
Plataforma Web de Terceros</t>
  </si>
  <si>
    <t>Servidor Nube_x000D_
Nube Personal_x000D_
Equipos de cómputo_x000D_
Outlook 365</t>
  </si>
  <si>
    <t>Servidor Nube_x000D_
Alienmail
Nube Personal_x000D_
Equipos de cómputo_x000D_
Outlook 365</t>
  </si>
  <si>
    <t>Equipos de cómputo</t>
  </si>
  <si>
    <t>Servidor Nube_x000D_
Nube Personal_x000D_
Equipos de cómputo_x000D_
Outlook</t>
  </si>
  <si>
    <t>Servidor Nube_x000D_
Equipos de cómputo</t>
  </si>
  <si>
    <t>Servidor BD_x000D_
 Página Web_x000D_
 Equipos de cómputo</t>
  </si>
  <si>
    <t>Servidor Nube_x000D_
 Equipos de cómputo</t>
  </si>
  <si>
    <t>Equipos de cómputo_x000D_
Servidor Nube</t>
  </si>
  <si>
    <t>Equipos de cómputo_x000D_
 Página web</t>
  </si>
  <si>
    <t>Servidor Nube _x000D_
Plataforma SIIF</t>
  </si>
  <si>
    <t>Servidor Nube _x000D_
Plataforma SIIF_x000D_
Equipos de cómputo</t>
  </si>
  <si>
    <t>Servidor Nube_x000D_
Plataforma SIIF_x000D_
Equipos de cómputo</t>
  </si>
  <si>
    <t>Servidor Nube
SECOP</t>
  </si>
  <si>
    <t>Servidor Nube_x000D_
 Equipos de cómputo_x000D_
 Correo</t>
  </si>
  <si>
    <t>Outlook 365</t>
  </si>
  <si>
    <t>Aplicación de terceros.
Equipos de cómputo
Página del operador
Servidor Nube</t>
  </si>
  <si>
    <t>Equipo cómputo</t>
  </si>
  <si>
    <t>Equipos de cómputo _x000D_
Servidor Nube</t>
  </si>
  <si>
    <t>OneDrive / Nube</t>
  </si>
  <si>
    <t>Servidor Nube_x000D_
Equipos de cómputo_x000D_
Nube personal</t>
  </si>
  <si>
    <t>SharePoint</t>
  </si>
  <si>
    <t>Servidor Nube_x000D_
SharePoint_x000D_
Equipos de cómputo</t>
  </si>
  <si>
    <t>Equipos de cómputo_x000D_
 Servidor Nube</t>
  </si>
  <si>
    <t>SharePoint_x000D_
Servidor Nube</t>
  </si>
  <si>
    <t>SharePoint_x000D_
 Servidor Nube_x000D_
 Correo</t>
  </si>
  <si>
    <t>CDs_x000D_
SharePoint_x000D_
Servidor Nube</t>
  </si>
  <si>
    <t>Service Desk_x000D_
 Outlook 365_x000D_
 SharePoint</t>
  </si>
  <si>
    <t>Poxta</t>
  </si>
  <si>
    <t>SharePoint_x000D_
 Servidor Nube</t>
  </si>
  <si>
    <t>Outlook 365_x000D_
SharePoint</t>
  </si>
  <si>
    <t>Servidor Nube _x000D_
Equipo de cómputo</t>
  </si>
  <si>
    <t>Servidor Nube _x000D_
Equipo de cómputo_x000D_
Outlook 365_x000D_
Nube personal</t>
  </si>
  <si>
    <t>Servidor Nube _x000D_
Equipo de cómputo_x000D_
Outlook 365</t>
  </si>
  <si>
    <t>Equipos de cómputo_x000D_
Página Web</t>
  </si>
  <si>
    <t>Aplicación Síntesis</t>
  </si>
  <si>
    <t>Equipos de cómputo / Nube</t>
  </si>
  <si>
    <t>Archivo Colombia Compra Eficiente</t>
  </si>
  <si>
    <t>Matriz de Riesgos/Contexto del proceso</t>
  </si>
  <si>
    <t>ACCIONES FRENTE AL RIESGO</t>
  </si>
  <si>
    <t>CORRUPCIÓN</t>
  </si>
  <si>
    <t>SI</t>
  </si>
  <si>
    <t>NO</t>
  </si>
  <si>
    <t>SECOP II</t>
  </si>
  <si>
    <t xml:space="preserve">Gestión Administrativa </t>
  </si>
  <si>
    <t>Atención a PQRSD</t>
  </si>
  <si>
    <t>FECHA DE REALIZACIÓN:</t>
  </si>
  <si>
    <t>PROCESO:</t>
  </si>
  <si>
    <t>LÍDER DEL PROCESO:</t>
  </si>
  <si>
    <t xml:space="preserve">TIPO DE PROCESO: </t>
  </si>
  <si>
    <t xml:space="preserve">Tipo de Proceso </t>
  </si>
  <si>
    <t>Misional</t>
  </si>
  <si>
    <t xml:space="preserve">Apoyo </t>
  </si>
  <si>
    <t>Estratégico</t>
  </si>
  <si>
    <t xml:space="preserve">
COLOMBIA COMPRA EFICIENTE 
MATRIZ DE CONTEXTO DEL PROCESO
</t>
  </si>
  <si>
    <t>RIESGO INHERENTE</t>
  </si>
  <si>
    <t xml:space="preserve">
DISEÑO DEL CONTROL
</t>
  </si>
  <si>
    <t>VALORACIÓN DE CONTROLES</t>
  </si>
  <si>
    <t>PLAN DE TRATAMIENTO DE RIESGOS</t>
  </si>
  <si>
    <t>RIESGO RESIDUAL</t>
  </si>
  <si>
    <t xml:space="preserve">ANÁLISIS Y ASOCIACIÓN CON ACTIVOS DE INFORMACIÓN (CUANDO APLICA) </t>
  </si>
  <si>
    <t>CONTROL DE CAMBIOS DE DOCUMENTO</t>
  </si>
  <si>
    <t>VERSIÓN</t>
  </si>
  <si>
    <t>CODIGO</t>
  </si>
  <si>
    <t>FECHA</t>
  </si>
  <si>
    <t>ELABORÓ</t>
  </si>
  <si>
    <t>REVISÓ</t>
  </si>
  <si>
    <t>APROBÓ</t>
  </si>
  <si>
    <t>CCE-DES-FM-10</t>
  </si>
  <si>
    <t>Karina Blanco Marin- Asesor Experto con Funciones de Planeación</t>
  </si>
  <si>
    <t>Frederick Nicolai Ferro Mojica- Alejandro Ruiz
Lider de Seguridad de la Información- Contratista</t>
  </si>
  <si>
    <t>FORMATO MATRIZ DE RIESGOS CCE</t>
  </si>
  <si>
    <t>Juan David Duque Botero
Director General CCE</t>
  </si>
  <si>
    <t xml:space="preserve">Poca participación de los  Proveedores y las Entidades Estatales </t>
  </si>
  <si>
    <t xml:space="preserve">Que no se asignen los suficientes recursos para contratar el personal necesario </t>
  </si>
  <si>
    <t xml:space="preserve">Bajo rendimiento de los computadores al momento de realizar tareas que involucren analisis de macrodatos. </t>
  </si>
  <si>
    <t xml:space="preserve">Eficiencia administrativa en la respuestas a consultas presentadas por las entidades compradoras y proveedores. </t>
  </si>
  <si>
    <t>La informacion digital no se encuentra archivada en un mismo sitio (nube negocios, sharepoint)</t>
  </si>
  <si>
    <t xml:space="preserve">Adecuada organización en la Subdirección de Negocios, toda vez que ha funcionado bajo una mezcla del modelo funcional y un modelo jerárquico, en el los roles están claramente definidos. </t>
  </si>
  <si>
    <t xml:space="preserve">La transición entre la Estructuración y Administración esta debidamente soportada, y cumple con las condiciones mínimas requeridas para la puesta en marcha de los AM o IAD. </t>
  </si>
  <si>
    <t xml:space="preserve">Buen clima organizacional, Cultura innovadora, personal altamente competente para el desarrollo de sus funciones,  y trabajo en equipo. </t>
  </si>
  <si>
    <t xml:space="preserve">Falta de capacitaciones para fortalecer la competencias de los funcionarios de la Subdirección de Negocios. </t>
  </si>
  <si>
    <t xml:space="preserve">Poco personal de planta </t>
  </si>
  <si>
    <t>De acuerdo con las metas adquiridas en la subdirección de negocios y el plan de desarrollo se hace necesario tener mas recursos</t>
  </si>
  <si>
    <t xml:space="preserve">Fallas en los sitemas de consulta, SECOP y la TVEC </t>
  </si>
  <si>
    <t>Capacidad para tomar decisiones de manera inmediata y realizar los ajustes correspondientes</t>
  </si>
  <si>
    <t>Los procedimientos establecidos en la Subdirección de Negocios no se encuentran articualados  con los demás procesos de la entidad.</t>
  </si>
  <si>
    <t xml:space="preserve">Los cambios de gobierno traen consigo cambios en las metas planteadas a las cuales la Subdirección de Negocios debe atender con los mismos recursos de personal. </t>
  </si>
  <si>
    <t xml:space="preserve">Las leyes o decretos que entren en vigencia pueden afectar los procesos de la Subdirección de Negocios </t>
  </si>
  <si>
    <t xml:space="preserve">Politicas  Públicas encaminadas  a fortalecer la utilizacion de los AM o IAD por parte de las entidades estatales. </t>
  </si>
  <si>
    <t xml:space="preserve">Adquisición de insumos tecnológicos que mejoren la gestión de la Subdirección de Negocios. </t>
  </si>
  <si>
    <t xml:space="preserve">Cambios en la dinámica del mercado que afectan la operación de los AM o IAD en ejecución, las necesidades de las entidades compradoras ya no se ajustan al AM o IAD. </t>
  </si>
  <si>
    <t xml:space="preserve">Fortalecer las relaciones públicas de la la Subdirección de Negocios para fortalecer el proceso de Estructuración, y a su vez incrementar las ventas d ela TVEC. </t>
  </si>
  <si>
    <r>
      <rPr>
        <b/>
        <sz val="8"/>
        <rFont val="Arial"/>
        <family val="2"/>
      </rPr>
      <t>El Riesgo inherente de seguridad digital se asocia a:</t>
    </r>
    <r>
      <rPr>
        <b/>
        <sz val="8"/>
        <color theme="0"/>
        <rFont val="Arial"/>
        <family val="2"/>
      </rPr>
      <t xml:space="preserve">
</t>
    </r>
    <r>
      <rPr>
        <b/>
        <sz val="8"/>
        <color theme="1"/>
        <rFont val="Arial"/>
        <family val="2"/>
      </rPr>
      <t>(Confidencialidad, Integridad y Disponibilidad)</t>
    </r>
  </si>
  <si>
    <r>
      <t xml:space="preserve">• FUERTE: </t>
    </r>
    <r>
      <rPr>
        <sz val="8"/>
        <rFont val="Arial"/>
        <family val="2"/>
      </rPr>
      <t>El promedio de la solidez individual (3) de cada control al sumarlos y ponderarlos es igual a 100.</t>
    </r>
    <r>
      <rPr>
        <b/>
        <sz val="8"/>
        <rFont val="Arial"/>
        <family val="2"/>
      </rPr>
      <t xml:space="preserve">
• MODERADO: </t>
    </r>
    <r>
      <rPr>
        <sz val="8"/>
        <rFont val="Arial"/>
        <family val="2"/>
      </rPr>
      <t>El promedio de la solidez individual (3)  de cada control al sumarlos y ponderarlos está entre 50 y 99</t>
    </r>
    <r>
      <rPr>
        <b/>
        <sz val="8"/>
        <rFont val="Arial"/>
        <family val="2"/>
      </rPr>
      <t xml:space="preserve">
• DÉBIL: </t>
    </r>
    <r>
      <rPr>
        <sz val="8"/>
        <rFont val="Arial"/>
        <family val="2"/>
      </rPr>
      <t>El promedio de la solidez individual (3) de cada control al sumarlos y ponderarlos es  menor a 50.</t>
    </r>
  </si>
  <si>
    <t>ACCIONES ORIENTADAS A FORTALECER EL CONTROL</t>
  </si>
  <si>
    <t>Cada vez que se requiera</t>
  </si>
  <si>
    <t>claridad en la descripción del alcance y objetivo del proceso.
Objetivo. Estructurar, adjudicar y administrar Acuerdos Marco de Precio y otros IAD para satisfacer las necesidades de compra de bienes y servicios con características técnicas uniformes de las Entidades Públicas Compradoras.</t>
  </si>
  <si>
    <t>Los procesos de Estructuración y Administracion son coherentes, y se interrelacionan de manera óptima. Interacción con los procesos de Direccionamiento Estratégico y Evaluación y Seguimiento</t>
  </si>
  <si>
    <t xml:space="preserve">Pertinencia en los procedimientos de Estructuración y Administracióncon relación al proceso de Gestión de Agregación de Demanda. 
* Procedimiento Elaboración de Acuerdos Marco de Precios y otros Instrumentos de Agregación de Demanda
* Procedimiento Administración de Acuerdos Marco de Precios y otros Instrumentos de Agregación de Demanda
</t>
  </si>
  <si>
    <t>Usar los instrumentos de agregación de demanda para beneficiar de manera malintencionada a terceros, haciendo uso de la información base para su estructuración, ya sea a través de la manipulación, la adulteración, la divulgación no autorizada, e incluso el extravío de la misma.</t>
  </si>
  <si>
    <t xml:space="preserve">Desplazamientos de la
 probabilidad en el Impacto </t>
  </si>
  <si>
    <t>Estructurar AM o IAD, con modelos de negocio que favorezcan a proveedores en particular.</t>
  </si>
  <si>
    <t>En caso que se presenten actos de corrupción, se debe informar a las entidades competentes dando cumplimiento a la Ley.</t>
  </si>
  <si>
    <t xml:space="preserve">(i) Actas de reunión                                                           (ii) PQRS remitidas por ciudadanos. </t>
  </si>
  <si>
    <t>(i) Estructurar Acuerdos Marco con mayor pluralidad de  oferentes, generando precios competitivos y una mayor calidad de bienes y servicios (ii) Generar transparencia en los procesos de estructuración de los AM y IAD</t>
  </si>
  <si>
    <t xml:space="preserve">Direccionamiento de un AMP y/o IAD a favor de un tercero, manipulando, alterando  o divulgando  información privada o confidencial aportada para la estructuración de AMP y/o IAD </t>
  </si>
  <si>
    <t xml:space="preserve">Disminución de  la participación de proveedores beneficiando a un  particular. </t>
  </si>
  <si>
    <r>
      <rPr>
        <b/>
        <sz val="8"/>
        <rFont val="Arial"/>
        <family val="2"/>
      </rPr>
      <t>• Fuerte:</t>
    </r>
    <r>
      <rPr>
        <sz val="8"/>
        <rFont val="Arial"/>
        <family val="2"/>
      </rPr>
      <t xml:space="preserve"> El control se ejecuta de manera consistente por  parte del responsable.
</t>
    </r>
    <r>
      <rPr>
        <b/>
        <sz val="8"/>
        <rFont val="Arial"/>
        <family val="2"/>
      </rPr>
      <t>• Moderado:</t>
    </r>
    <r>
      <rPr>
        <sz val="8"/>
        <rFont val="Arial"/>
        <family val="2"/>
      </rPr>
      <t xml:space="preserve"> El control se ejecuta algunas veces por  parte del responsable.
</t>
    </r>
    <r>
      <rPr>
        <b/>
        <sz val="8"/>
        <rFont val="Arial"/>
        <family val="2"/>
      </rPr>
      <t>• Débil:</t>
    </r>
    <r>
      <rPr>
        <sz val="8"/>
        <rFont val="Arial"/>
        <family val="2"/>
      </rPr>
      <t xml:space="preserve"> El control no se ejecuta por parte del responsable.</t>
    </r>
  </si>
  <si>
    <t>1. Pérdida de la imagen institucional.
2. Pérdida de confianza en lo público.
3. Investigaciones disciplinarias.</t>
  </si>
  <si>
    <t>Subdirector de Gestión Contractual</t>
  </si>
  <si>
    <t xml:space="preserve">El responsable realiza ajustes solicitados </t>
  </si>
  <si>
    <t xml:space="preserve">Realizar ajustes de fondo y de forma </t>
  </si>
  <si>
    <t xml:space="preserve">
Documento físico y/o electrónico con los ajustes a realizar.</t>
  </si>
  <si>
    <t>Cada que se requiera</t>
  </si>
  <si>
    <t>Técnico asistencial</t>
  </si>
  <si>
    <t>Expedición de circulares, documentos tipo, y preparación de proyectos de ley y proyectos de decreto en favor de un tercero que busca tener respaldo de la entidad en un proceso de contratación o ante organismos de control amparándose en la función de ANCPCCE como ente rector del Sistema de Compra Pública.</t>
  </si>
  <si>
    <t xml:space="preserve">
Uso del poder para favorecer a un tercero,  puede afectar la imagen de la entidad y reclamos de quienes se consideren afectados, los cuales pueden darse a través de investigaciones y demandas.</t>
  </si>
  <si>
    <t>1. Dadivas
2. Presiones internas o externas</t>
  </si>
  <si>
    <t>1. Pérdida de la imagen institucional.
2. Pérdida de confianza en lo público.
3. Investigaciones fiscales y disciplinarias.</t>
  </si>
  <si>
    <t>El subdirector de Gestión Contractual cada que se expiden las circulares, documentos tipo, y preparación de proyectos de ley y proyectos de decreto verifica la proyección de los mismos realizando ajustes de fondo y de forma, en caso de observaciones y desviaciones el responsable realiza los ajustes pertinentes dejando como evidencia el documento físico y/o electrónico con los ajustes a realizar.</t>
  </si>
  <si>
    <t xml:space="preserve">Cada que se expide </t>
  </si>
  <si>
    <t>Verificar la proyección de las circulares, documentos tipo, y preparación de proyectos de ley y proyectos de decreto</t>
  </si>
  <si>
    <t>Fortalecer la participación de los interesados en la generación  de observaciones y/o comentarios respecto al instrumento.</t>
  </si>
  <si>
    <t>Matriz de Comentarios del público</t>
  </si>
  <si>
    <t>Analistas o Contratistas de la Subdirección</t>
  </si>
  <si>
    <t>Expedición de certificados de realización y aprobación de los cursos virtuales ofrecidos por ANCPCCE, sin respaldo en beneficio de terceros</t>
  </si>
  <si>
    <t>Ponerse en contacto para solicitar abusivamente un certificado de un curso virtual que no se realizó o que no se aprobó, que beneficie a un tercero a cambio de dádivas.</t>
  </si>
  <si>
    <t>El técnico asistencial cada que se requiera revisa la finalización de las unidades y el cuestionario verificando en las bases de datos por documento y número de identificación de los registrados en las cohortes, en caso de observaciones y desviaciones consultar en las bases de datos por correo electrónico de los registrados en las cohortes, dejando como evidencia las bases de datos descargadas a través de la plataforma de cursos virtuales.</t>
  </si>
  <si>
    <t>Revisar la finalización de las unidades y el cuestionario</t>
  </si>
  <si>
    <t xml:space="preserve">Verificar en las bases de datos por documento y número de identificación de los registrados en las cohortes  </t>
  </si>
  <si>
    <t>Consulta en las bases de datos por correo electrónico de los registrados en las cohortes</t>
  </si>
  <si>
    <t xml:space="preserve">Bases de datos descargadas a través de la plataforma de cursos virtuales </t>
  </si>
  <si>
    <t>Disponer mecanismos de verificación de certificados a través de un línea de atención directa - e-mail publicado en la web sección inscripción de cursos virtuales</t>
  </si>
  <si>
    <t>Texto en la Web y e-mail</t>
  </si>
  <si>
    <t>Técnico Asistencial</t>
  </si>
  <si>
    <t>Probabilidad</t>
  </si>
  <si>
    <t>Secretaria General</t>
  </si>
  <si>
    <t>Se realiza la verificación de la información que se entrega o recibe de la manera que cumplan con los requerimientos de calidad</t>
  </si>
  <si>
    <t>El Técnico Asistencial y/o el contratista archivista cada vez que se realiza la entrega de expedientes verifica las listas de chequeo de contenido de expedientes y dan el visto bueno.</t>
  </si>
  <si>
    <t>Técnico Asistencial
Contratista Archivista</t>
  </si>
  <si>
    <t>Manipular, adulterar, modificar o entregar información clasificada custodiada en el archivo para  beneficio propio o de terceros.</t>
  </si>
  <si>
    <t>Situaciones como intereses particulares, dadivas y motivaciones personales, pueden generar vulnerabilidad en los documentos del archivo que están custodiados y permitir su manipulación, alteración y/o divulgación, con el propósito de favorecer a terceros lo cual  puede acarrear en sanciones administrativas, penales y pecuniarias contra la agencia y sus funcionarios.</t>
  </si>
  <si>
    <t>1. Falta de control de los documentos o repositorios de información electrónica.
2. Falta de ética profesional.
3. Dadivas
4. Favores personales, políticos o de cualquier índole</t>
  </si>
  <si>
    <t>Sanciones administrativas y disciplinarias.
Reprocesos en la organización de la información.
Imposibilidad de recuperar información</t>
  </si>
  <si>
    <t>El Técnico Asistencial y/o el contratista archivista cada vez que se requiera, diligencian las planillas Control al acceso o consulta de la información</t>
  </si>
  <si>
    <t xml:space="preserve">
Conocer quien tiene o ha tenido acceso a la información de los expedientes. Trazabilidad de consultas </t>
  </si>
  <si>
    <t>Cada vez que un colaborador de la agencia que cuente con permisos de acceso a la información, se suministra el documento y se registra en la planilla el acceso a consultas de información</t>
  </si>
  <si>
    <t>Planilla de control de Préstamos</t>
  </si>
  <si>
    <t xml:space="preserve">Registrar los prestamos o consultas de la información </t>
  </si>
  <si>
    <t>Planillas de control de prestamos diligenciadas</t>
  </si>
  <si>
    <t>Documentos prestados/documentos registrados en préstamo</t>
  </si>
  <si>
    <t>El Técnico Asistencial y/o el contratista archivista cada vez que se requiera, concede los permisos a cada uno de los colaboradores de la entidad, de acuerdo a lo estipulado en la tabla de control de accesos</t>
  </si>
  <si>
    <t>Mantener los niveles de protección, acceso, uso, divulgación, difusión y seguridad de la información, de conformidad con la ley y los parámetros establecidos en la entidad y bajo los procesos a los que
pertenezca la información</t>
  </si>
  <si>
    <t>Con la construcción del Cuadro de Control de accesos de acuerdo a los diferentes niveles y características de la información.</t>
  </si>
  <si>
    <t>Se actualiza el cuadro de control de accesos conforme a las necesidades de la Agencia, de las dependencias y de los grupos de valor</t>
  </si>
  <si>
    <t>Tabla de control de accesos</t>
  </si>
  <si>
    <t xml:space="preserve">Con la verificación de que los documentos que componen el expediente sean los establecidos en al hoja de control de acuerdo al tipo de expediente. </t>
  </si>
  <si>
    <t>Se hacen las observaciones de los documentos que no existan al productor de la información.</t>
  </si>
  <si>
    <t>Hoja de control documental</t>
  </si>
  <si>
    <t xml:space="preserve">Mensualmente el líder del área administrativa debe elaborar los informes de supervisión de los contratos que le han sido designados para el suministro de bienes y servicios, con la finalidad de informar al área financiera si el proveedor ha cumplido a cabalidad con las obligaciones contractuales pactadas  y de esta manera autorizar el pago. Este informe de supervisión se pasa al área financiera para revisión quien a su vez pasa a la Secretaria General para que realice la aprobación del pago. </t>
  </si>
  <si>
    <t>Líder Administrativo
Secretaria General
Líder Área Financiera</t>
  </si>
  <si>
    <t>Mensual</t>
  </si>
  <si>
    <t>Informar al área financiera si el proveedor cumplió con todas las obligaciones contractuales pactadas con el fin de autorizar el pago. Adicionalmente dar a conocer las modificaciones del contrato</t>
  </si>
  <si>
    <t>El líder administrativo verifica la información y documentos del proveedor, realiza el informe de supervisión y lo reporta al área financiera, para que posteriormente la Secretaría General como ordenadora de gasto apruebe los pagos</t>
  </si>
  <si>
    <t>Si existen inconsistencias en la información del proveedor y el informe de supervisión se ajusta  con base en las observaciones de la secretaria General y no se aprueba el pago hasta que se encuentre conforme</t>
  </si>
  <si>
    <t>Informe de supervisión contratos SECOP y TVEC
Aceptar o rechazar los pagos en el SECOP II</t>
  </si>
  <si>
    <t xml:space="preserve">Direccionar el mercado de adquisición de bienes y servicios de la agencia para favorecer a terceros </t>
  </si>
  <si>
    <t xml:space="preserve">Los estudios y documentos previos y pliegos de condiciones de los procesos contractuales deben ser objetivos y abiertos a todas las oportunidades que el mercado ofrece para la adquisición de los bienes y servicios, si estos documentos son estructurados con características muy específicas que sólo una parte del mercado cumpla o que un sólo proveedor cumpla se direcciona el mercado perdiendo la libre competencia y dinámica del mercado y perjudicando a la Entidad con precios impuestos por un sector específico. </t>
  </si>
  <si>
    <t>Solicitud de características específicas que puedan cumplir sólo una parte sectorizada del mercado
Dadivas</t>
  </si>
  <si>
    <t>Tener un solo proveedor y/o un grupo poblacional pequeño de proveedores que impide tener un precio justo y una libre competencia
Afectación de la imagen y  reputación
Implicaciones de transparencia
Sanciones Disciplinarias</t>
  </si>
  <si>
    <t>Los estudios y documentos previos son realizados y verificados por varias personas como son: el líder del proceso, la líder del área administrativa, abogados de la Secretaría General y por la Secretaria General</t>
  </si>
  <si>
    <t xml:space="preserve">
Líder del área administrativa
Abogados de la Secretaría General  
Secretaria General</t>
  </si>
  <si>
    <t>Revisar que las características y condiciones de los estudios y documentos previos y los pliegos de condiciones de los procesos de contratación se ajusten con la diversidad del mercado, permitiendo la libre competencia</t>
  </si>
  <si>
    <t>El líder de proceso o el líder administrativo realiza los documentos y estudios previos, estos documentos son revisados por los abogados de la secretaría general, cuando los abogados dan el visto bueno pasa a revisión de la Secretaria General</t>
  </si>
  <si>
    <t>Se realizan los ajustes a los documentos conforme a los conceptos jurídicos</t>
  </si>
  <si>
    <t xml:space="preserve">Estudios previos revisados y aprobados </t>
  </si>
  <si>
    <t xml:space="preserve">Los estudios y documentos previos publicados en el Sistema Electrónico de Información Financiera SECOP II  y se determina un plazo para que los proponentes e interesados en el proceso de contratación realicen las observaciones que crean pertinentes, lo que genera transparencia. </t>
  </si>
  <si>
    <t xml:space="preserve">
Líder del área administrativa
Abogados de la Secretaría General  
Secretaria General
Analista T2 - 06 (Área contractual de la Secretaría General)</t>
  </si>
  <si>
    <t xml:space="preserve">Crear transparencia en los procesos de contratación generando la oportunidad a todos los interesados en el proceso de presentar sus observaciones al mismo, las cuáles son evaluadas y se tramitan para saber si son procedentes o no </t>
  </si>
  <si>
    <t xml:space="preserve">En los procesos de contratación existen un plazo determinado para que todos los interesados manifiesten las observaciones a los documentos y estudios previos y a los pliegos de condiciones. Cuando se tienen las observaciones son atendidas por el líder administrativo o por los abogados del área, dependiendo del tipo de observación y todas antes de ser publicadas son revisadas por la Secretaria General. </t>
  </si>
  <si>
    <t>Se responden las observaciones presentadas por los proponentes</t>
  </si>
  <si>
    <t>Documento con respuestas a las observaciones en SECOP II</t>
  </si>
  <si>
    <t>Manipular, alterar los informes de supervisión para favorecer los pagos en beneficio de terceros</t>
  </si>
  <si>
    <t>Los informes de supervisión constituyen el soporte fundamental para la ejecución de los pagos por los servicios prestados, es así, como factores asociados con favores  de cualquier índole, dadivas o motivaciones personales, pueden generar alteraciones en los informes y beneficiar los pagos de terceros sin el cumplimiento adecuado de la prestación del servicio.</t>
  </si>
  <si>
    <t>Favores de cualquier índole
Dadivas
Motivaciones Personales</t>
  </si>
  <si>
    <t>Sanciones disciplinarias
Detrimento Patrimonial
Afectación de la imagen y  reputación</t>
  </si>
  <si>
    <t xml:space="preserve">Secretario General 
Contratista Líder de Talento Humano 
Contratista Líder de SG-SST
Técnico Asistencial </t>
  </si>
  <si>
    <t xml:space="preserve">Secretario General 
Contratista Líder de Talento Humano 
</t>
  </si>
  <si>
    <t>Cada vez</t>
  </si>
  <si>
    <t>Anualmente</t>
  </si>
  <si>
    <t>El Secretario General y contratista Líder de Talento Humano anualmente diseñarán un Plan Institucional de capacitación para la agencia y realizarán seguimiento a la definición y evaluación desempeño laboral para cada funcionario,  con el fin de  mejorar el desempeño de los colaboradores a través de acciones orientadas a desarrollar las competencias. En caso de una desviación deberán realizar un plan de mejoramiento en los indicadores de capacitación y establecer un plan de mejoramiento individual cuando el funcionario obtenga una calificación en la evaluación de desempeño al finalizar el periodo igual o inferior al setenta y cinco por ciento (75%).</t>
  </si>
  <si>
    <t>Permanencia de funcionarios con las competencias necesarios para el cargo.</t>
  </si>
  <si>
    <t>Diseñar un Plan Institucional de capacitación para la agencia y definir correctamente una evaluación de desempeño laboral para cada funcionario,  que permita mejorar el desempeño de los colaboradores a través de acciones orientadas a desarrollar y afianzar las competencias requeridas para  cada uno de los funcionarios de la agencia.</t>
  </si>
  <si>
    <t>Realizar un plan de mejoramiento en los indicadores de capacitación y establecer un plan de mejoramiento cuando el funcionario obtenga una calificación en la
evaluación de desempeño al finalizar el periodo igual o inferior al setenta y cinco por ciento (75%).</t>
  </si>
  <si>
    <t>Adulterar, manipular, desviar u omitir información para vincular y/o mantener  funcionarios.</t>
  </si>
  <si>
    <t xml:space="preserve">La vinculación y/o permanencia de funcionarios se puede ver alterada en su integridad por factores como intereses particulares, dadivas recibidas o pagos de favores de cualquier índole, dado que dichas  motivaciones y presiones influyen en actos inapropiados que van en contra de los principios y valores éticos de la agencia, vulnerando el debido proceder para favorecer a terceros </t>
  </si>
  <si>
    <t>Intereses particulares de un funcionario
Dadivas para el desarrollo del proceso
Favores políticos y/o personales</t>
  </si>
  <si>
    <t>Generar intervención de los órganos de control
Procesos sancionatorio, penales y disciplinarios
Pérdida de confianza de la Entidad, afectando su reputación</t>
  </si>
  <si>
    <t>Evita la vinculación y/o permanencia de funcionarios por factores que favorezcan intereses particulares</t>
  </si>
  <si>
    <t>Campañas de sensibilización del Código de integridad conforme al cronograma del PIC y Programa de Bienestar</t>
  </si>
  <si>
    <t>Comunicados Internos
Listas de Asistencia a Capacitaciones Internas</t>
  </si>
  <si>
    <t>Secretaria General
Contratista Líder de Talento Humano</t>
  </si>
  <si>
    <t xml:space="preserve">% Cumplimiento cronogramas de trabajo que se reporta en la Hoja de Vida de indicadores de TH </t>
  </si>
  <si>
    <t>Divulgar información confidencial de historias laborales o de información del personal en cualquiera de las etapas del ciclo de vida del funcionario</t>
  </si>
  <si>
    <t>Factores como intereses particulares, dadivas, motivaciones personales e incluso fallas en los sistemas, pueden generar vulnerabilidad a este tipo de documentos que están protegidos y permitir su divulgación, en tal caso,  puede repercutir en sanciones administrativas, penales y pecuniarias contra la agencia y sus funcionarios.</t>
  </si>
  <si>
    <t>Intereses particulares de un funcionario
Dadivas para el desarrollo del proceso
Error tecnológico en los protocolo es de seguridad en la gestión documental
Motivaciones personales</t>
  </si>
  <si>
    <t>Afectar la confidencialidad y reserva de datos de un funcionario
Generar pérdida de confianza de la Entidad, afectando su reputación
Procesos penales y disciplinarios</t>
  </si>
  <si>
    <t>El Secretario General , contratista Líder de Talento Humano y Técnico Asistencial de Talento Humano conforme a las políticas de control de acceso y tratamiento de la información, clasifican la información generada y custodiada en el proceso de TH y aplican las directrices y condiciones establecidas</t>
  </si>
  <si>
    <t>Controlar la información confidencial de historias laborales o de información del personal en cualquiera de las etapas del ciclo de vida del funcionario</t>
  </si>
  <si>
    <t>Conforme a lo definido en las TRD,  en los activos de información y las políticas de control de acceso, la información de la agencia debe ser controlada y tratada de acuerdo a su clasificación.</t>
  </si>
  <si>
    <t>Políticas de control de acceso y tratamiento de información</t>
  </si>
  <si>
    <t>Aplicar novedades de nómina injustificadas o inexistentes para para el favorecimiento propio o de un tercero</t>
  </si>
  <si>
    <t>Los gastos de personal que se perfeccionan a través de la liquidación de nómina y que por diferentes fatores y motivaciones personales, se puede intervenida, alterada y/o modificada en sus rubros para favorecer con mayores valores a un funcionario en particular, tiene efectos en el uso de los recursos y en detrimento patrimonial dentro de los procesos de la agencia, situación que genera todo tipo de sanciones dentro del marco  normativo</t>
  </si>
  <si>
    <t>Dadivas para el desarrollo del proceso
Relaciones sentimentales
Colusión de funcionarios</t>
  </si>
  <si>
    <t>Generar pérdida de recursos económicos
Afectar al grupo de funcionarios del proceso
Generar intervención de los órganos de control
Procesos sancionatorio, penales y disciplinarios</t>
  </si>
  <si>
    <t>Realizar los ajustes y trámites necesarios para generar el pago correcto de la nómina.</t>
  </si>
  <si>
    <t xml:space="preserve">Alterar o registrar hechos económicos inexistentes con el propósito de desviar los recursos financieros dispuestos para la Agencia en beneficio propio o de terceros. </t>
  </si>
  <si>
    <t>La omisión, la vulneración de controles, las motivaciones personales, favores de cualquier índole y/o dadivas pueden originar un desvío injustificado de recursos públicos en las actividades de tesorería, con afectaciones legales para los funcionarios y para la entidad</t>
  </si>
  <si>
    <t>1. Omitir por parte del ordenador del gasto las líneas de inversión y/o de funcionamiento.
2. No ejercer el control sobre los registros de autorización de gastos
3. Motivaciones personales o favores de cualquier índole
4. Dadivas</t>
  </si>
  <si>
    <t>Procesos Disciplinarios, Fiscales y Penales
Que toda la cadena presupuestal se ve afectada hasta el momento del pago
Detrimento patrimonial</t>
  </si>
  <si>
    <t>Manual de funciones y roles de los funcionarios</t>
  </si>
  <si>
    <t>Generar los controles roles y funciones mediante la especialidad para las actividades a realizar en la financiera</t>
  </si>
  <si>
    <t>Con la modificación de manuales de funciones y ajuste del Proceso y los procedimientos.</t>
  </si>
  <si>
    <t>Se debe ajustar conforme a la necesidad y formalizar actualización</t>
  </si>
  <si>
    <t>Manual de Funciones</t>
  </si>
  <si>
    <t>Controles Automáticos (SIIF Nacion) (accesos, roles, perfiles, segregación por sistema)</t>
  </si>
  <si>
    <t>Con la plataforma se perfila los usuario y accesos a las funcionalidad relacionados con el ciclo financiero de acuerdo a las regulaciones vigentes del Ministerio de Hacienda y Crédito Publico.</t>
  </si>
  <si>
    <t xml:space="preserve">se diligencia el formato de creación de usuarios nuevo y se envía al Ministerio de Hacienda para su habilitación en el SIIF Nacion. </t>
  </si>
  <si>
    <t>Se deberá ajustar los formatos del formulario para envío,</t>
  </si>
  <si>
    <t>Formato de usuarios/Habilitación de accesos y perfiles</t>
  </si>
  <si>
    <t>Solicitud de certificado de disponibilidad enviada por el ordenador del gasto.</t>
  </si>
  <si>
    <t>los gastos que se van a generar estén autorizados por el ordenador del gasto,</t>
  </si>
  <si>
    <t>Formato de solicitud de CDP diligenciado y firmado.</t>
  </si>
  <si>
    <t>Se devuelve el formato para que se realicen los ajustes pertinentes.</t>
  </si>
  <si>
    <t>Certificado de Disponibilidad Presupuestal - CDP</t>
  </si>
  <si>
    <t>El Estructurador y Gestor cada vez que realicen la estructuración de un AM o IAD,  debe tener el soporte de la decisión tomada, como lo son las  actas de reunión en donde se evidencie la participación masiva de diversos interesados. Además toda PQRS  remitidas por ciudadanos, debe ser evidencia de cualquier posible irregularidad que se este presentando en el proceso de estructuración y en la ejecución del IAD o AM. En caso que se presenten actos de corrupción, se debe informar a las entidades competentes dando cumplimiento a la Ley.</t>
  </si>
  <si>
    <t xml:space="preserve">Durante la estructuración  del AM o IAD, toda  acción debe tener el soporte de la decisión tomada, como lo son las  actas de reunión en donde se evidencie la participación masiva de diversos interesados. Además toda PQRS  remitidas por ciudadanos, debe ser evidencia de cualquier posible irregularidad que se este presentando en el proceso de estructuración y en la ejecución del IAD o AM. </t>
  </si>
  <si>
    <t>Estructurador                              Gestor                                        Subdirector de Negocios</t>
  </si>
  <si>
    <t>1. Desarrollar mesas de trabajo conjuntas  ( Estructurador, Gestor, Proveedores y Entidades Compradoras) en la etapa de formalización de los documentos del proceso, que permita garantizar la transparencia, equidad y efectividad en la estructuración del AMP y/o IAD 
2. Diligenciar correcta y oportunamente el formato de control y aprobación, con el fin de dejar trazabilidad de la aprobación a cada uno de los pasos que compone la estructuración de un AMP y/o IAD</t>
  </si>
  <si>
    <t>Actas de todas las reuniones y/o mesas de trabajo
Actas de control y aprobación debidamente diligenciadas y aprobadas</t>
  </si>
  <si>
    <t>Semestral</t>
  </si>
  <si>
    <t>Comunicaciones</t>
  </si>
  <si>
    <t xml:space="preserve">Anual </t>
  </si>
  <si>
    <t>Subdirector de IDT</t>
  </si>
  <si>
    <t>Trimestral</t>
  </si>
  <si>
    <t>Secretaría General</t>
  </si>
  <si>
    <t>VERSION</t>
  </si>
  <si>
    <t>AJUSTADO POR</t>
  </si>
  <si>
    <t>REVISADO POR</t>
  </si>
  <si>
    <t>OBSERVACIONES DE CAMBIO</t>
  </si>
  <si>
    <t>Karina Blanco
Asesor Experto con Funciones de Planeación</t>
  </si>
  <si>
    <t>Alirio Tovar
Contratista Dirección General
Carolina Olivera
Contratista Dirección General</t>
  </si>
  <si>
    <t>PLAN ANTICORRUPCIÓN Y DE ATENCIÓN AL CIUDADANO - PAAC 2020
AGENCIA NACIONAL DE CONTRATACIÓN PÚBLICA COLOMBIA COMPRA EFICIENTE</t>
  </si>
  <si>
    <t>Componente 1: Gestión del Riesgo de Corrupción - Mapa de Riesgos de Corrupción y medidas para mitigar los riesgos</t>
  </si>
  <si>
    <t>Objetivo</t>
  </si>
  <si>
    <t>Prevenir la materialización de los riesgos de corrupción identificados, mediante la implementación de acciones y controles en el mapa de riesgos de corrupción.</t>
  </si>
  <si>
    <t>SUBCOMPONENTE</t>
  </si>
  <si>
    <t>ÍTEM</t>
  </si>
  <si>
    <t>ID</t>
  </si>
  <si>
    <t>ACTIVIDAD</t>
  </si>
  <si>
    <t>TIPO DE RECURSO</t>
  </si>
  <si>
    <t>META O PRODUCTO</t>
  </si>
  <si>
    <t>UNIDAD DE MEDIDA</t>
  </si>
  <si>
    <t>INDICADOR</t>
  </si>
  <si>
    <t>DEPENDENCIA RESPONSABLE</t>
  </si>
  <si>
    <t>FECHA INICIO</t>
  </si>
  <si>
    <t>FECHA FIN</t>
  </si>
  <si>
    <t>Avance Programado I Monitoreo</t>
  </si>
  <si>
    <t>Avance Programado II Monitoreo</t>
  </si>
  <si>
    <t>Avance Programado III Monitoreo</t>
  </si>
  <si>
    <t>COMP. 1</t>
  </si>
  <si>
    <t>Tiempo</t>
  </si>
  <si>
    <t>Documento</t>
  </si>
  <si>
    <t>Planeación</t>
  </si>
  <si>
    <t>Conforme a la política de administración de riesgos actualizada de la entidad todos los gerentes de área (Subdirectores y Secretaría General) deben revisar los riesgos de corrupción, validarlos y actualizarlos</t>
  </si>
  <si>
    <t>Matriz de riesgos actualizada</t>
  </si>
  <si>
    <t>Capacitación y Evaluación</t>
  </si>
  <si>
    <t>Capacitación de Riesgos - Evaluación</t>
  </si>
  <si>
    <t>Planeación
Comunicaciones</t>
  </si>
  <si>
    <t xml:space="preserve">1 Informe por área de la verificación de los riesgos corrupción </t>
  </si>
  <si>
    <t>Evaluar la política de administración de riesgos de la entidad.</t>
  </si>
  <si>
    <t xml:space="preserve">Consolidar el monitoreo realizado por las áreas y efectuar un informe de la idoneidad de la política.  </t>
  </si>
  <si>
    <t xml:space="preserve">Posterior al seguimiento del Asesor Experto con Funciones de Control Interno documentar las acciones de mejora que haya a lugar (En caso de que existan) </t>
  </si>
  <si>
    <t>Consolidar las recomendaciones / oportunidades de mejora sugeridas en plan de mejoramiento</t>
  </si>
  <si>
    <t xml:space="preserve">Plan de mejoramiento </t>
  </si>
  <si>
    <t>Plan de mejoramiento de PAAC ejecutado en 100%</t>
  </si>
  <si>
    <t>Componente 2: Estrategia de Racionalización de Trámites</t>
  </si>
  <si>
    <t>Garantizar el acceso oportuno y efectivo a los trámites y servicios que brinda la entidad.</t>
  </si>
  <si>
    <t>Otros procedimientos administrativos de cara al usuario</t>
  </si>
  <si>
    <t>COMP. 2</t>
  </si>
  <si>
    <t>Convocar a mesa técnica con el líder de la política de racionalización de trámites del Departamento Administrativo de la Función Pública para evaluar la pertinencia de aplicación a la política.</t>
  </si>
  <si>
    <t>Estado de avance de mesa técnica:
Citación
Solicitud
Concepto final DAFP</t>
  </si>
  <si>
    <t>Componente 3: Rendición de Cuentas</t>
  </si>
  <si>
    <t xml:space="preserve">Fortalecer los escenarios de diálogo y retroalimentación con la ciudadanía y grupos de interés para incluirlos como actores permanentes de la gestión </t>
  </si>
  <si>
    <t>COMP. 3</t>
  </si>
  <si>
    <t>Estandarizar el manual de imagen, marca y medios digitales de la entidad.</t>
  </si>
  <si>
    <t>1 Manual aprobado por el Comité Directivo del uso de imagen, marca y comunicaciones de la entidad.</t>
  </si>
  <si>
    <t>Manual</t>
  </si>
  <si>
    <t>En consideración a las obligaciones del Estado colombiano de respetar, proteger, garantizar los Derechos Humanos, y en atención a los retos que supone el libre mercado y la amplia interacción entre el sector público y privado, La ANCPCCE debe brindar lineamientos a las Entidades Estatales y proveedores para el respeto de los derechos humanos y el fomento de las conductas responsables en la compra pública.</t>
  </si>
  <si>
    <t>3 Capacitaciones Guía de Compras Públicas Socialmente Responsables.</t>
  </si>
  <si>
    <t>Plan</t>
  </si>
  <si>
    <t>Subdirección IDT</t>
  </si>
  <si>
    <t>Concluir al menos un desarrollo de interoperabilidad.</t>
  </si>
  <si>
    <t>Sistema Interoperable</t>
  </si>
  <si>
    <t>01/30/2020</t>
  </si>
  <si>
    <t>De conformidad con el articulo 52 de la Ley 1757 de 2015 Publicar Estrategia de Rendición de Cuentas (RdC)</t>
  </si>
  <si>
    <t>Tiempo
Humano</t>
  </si>
  <si>
    <t>Estrategia de Rendición de Cuentas, cumpliendo con los lineamientos del Manual Único de Rendición de Cuentas vigente</t>
  </si>
  <si>
    <t>Documento Estrategia</t>
  </si>
  <si>
    <t>Vincular a los ciudadanos con sus saberes, conocimientos y experiencias en la construcción, seguimiento y control de las políticas, programas, planes y proyectos que desarrolla la Entidad garantizando así su transparencia, pertinencia, oportunidad, y calidad.</t>
  </si>
  <si>
    <t>Diseñar la política de participación ciudadana.</t>
  </si>
  <si>
    <t xml:space="preserve">Documento </t>
  </si>
  <si>
    <t>Documento de Estrategia de Participación Ciudadana aprobado y publicado</t>
  </si>
  <si>
    <t>Planeación
Todas las áreas misionales</t>
  </si>
  <si>
    <t>Caracterizar a los grupos de valor para identificar las particularidades de los ciudadanos, usuarios o grupos de interés con los cuales interactúa la entidad con el fin de segmentarlos en grupos que compartan atributos similares y a partir de allí gestionar la oferta institucional</t>
  </si>
  <si>
    <t>Construir el documento de caracterización de usuarios</t>
  </si>
  <si>
    <t>Documento Aprobado y Publicado en página web</t>
  </si>
  <si>
    <t xml:space="preserve">Planeación
Secretaría General  </t>
  </si>
  <si>
    <t>Desarrollar dos espacios de dialogo para conversar de la gestión, oferta e
información institucional.</t>
  </si>
  <si>
    <t>Listas Asistencia y Memorias de espacios de Dialogo</t>
  </si>
  <si>
    <t>Comunicaciones 
Planeación</t>
  </si>
  <si>
    <t>Aplicar la evaluación participativa de la estrategia de Rendición de Cuentas</t>
  </si>
  <si>
    <t>Aplicar encuestas de satisfacción a los asistentes a los espacios de dialogo inmerso en la Rendición de Cuentas</t>
  </si>
  <si>
    <t>Informe de Resultados</t>
  </si>
  <si>
    <t>Retroalimentación de resultados de la rendición de cuentas a los grupos de interés</t>
  </si>
  <si>
    <t>Documentar dudas e inquietudes y publicar las respuestas para conocimiento de los grupos de interés</t>
  </si>
  <si>
    <t>Matriz de inquietudes y respuestas</t>
  </si>
  <si>
    <t>Comunicaciones 
Todas las Áreas Misionales</t>
  </si>
  <si>
    <t>Componente 4:  Mecanismos para mejorar la Atención del Ciudadano</t>
  </si>
  <si>
    <t>Garantizar un servicio a la ciudadanía cálido, oportuno y efectivo, con criterios diferenciales de accesibilidad</t>
  </si>
  <si>
    <t>COMP.4</t>
  </si>
  <si>
    <t>Desarrollar la estrategia de atención al ciudadano</t>
  </si>
  <si>
    <t>Aprobar y socializar la estrategia de atención y servicio al ciudadano en el marco la política del MIPG</t>
  </si>
  <si>
    <t>1 Documento de Estrategia</t>
  </si>
  <si>
    <t>En el marco de la estrategia cuantificar el servicio ciudadano de la ANCPCCE por grupos de valor</t>
  </si>
  <si>
    <t>Crear indicadores que cuantifiquen la atención y se analicen los resultados</t>
  </si>
  <si>
    <t>Ficha de Indicador</t>
  </si>
  <si>
    <t>1 Ficha de indicador o instrumento que cuantifique la atención al ciudadano en la entidad</t>
  </si>
  <si>
    <t>Fortalecer la visualización de los canales de atención de la entidad en la pagina web de la ANCPCCE</t>
  </si>
  <si>
    <t>Resaltar la visualización de los canales de atención y servicio al ciudadano en la pagina web  de la entidad.</t>
  </si>
  <si>
    <t>Pagina web actualizada</t>
  </si>
  <si>
    <t>Identificar los cambios de la pagina web en la sección de atención al ciudadano.</t>
  </si>
  <si>
    <t>Comunicaciones
Secretaría General
IDT
Planeación</t>
  </si>
  <si>
    <t>Comunicar a los ciudadanos los canales de atención de la ANCPCCE</t>
  </si>
  <si>
    <t>Pieza Informativa</t>
  </si>
  <si>
    <t>Pieza informativa en redes y pagina web de los canales de atención ciudadana de la entidad</t>
  </si>
  <si>
    <t>Comunicaciones
Secretaría General
Planeación</t>
  </si>
  <si>
    <t>Promover la accesibilidad de las personas con discapacidad auditiva a los servicios de la entidad.</t>
  </si>
  <si>
    <t>Producir una ayuda visual para indicar los canales de atención de la entidad</t>
  </si>
  <si>
    <t>Video / Pieza visual</t>
  </si>
  <si>
    <t xml:space="preserve">Video indicativo de los canales de atención. </t>
  </si>
  <si>
    <t>En el marco del código de integridad promover iniciativas que involucren a los colaboradores de la ANCPCCE con los principios de la atención y servicio al ciudadano de la entidad descritos en la estrategia de atención al ciudadano.</t>
  </si>
  <si>
    <t>Promover la semana de atención al ciudadano en el marco del código de integridad de la entidad.</t>
  </si>
  <si>
    <t>Actividad de Talento Humano</t>
  </si>
  <si>
    <t>Secretaría General
Talento Humano</t>
  </si>
  <si>
    <t>Diseñar y apropiar el protocolo de atención y servicio al ciudadano en el marco de la estrategia de atención al ciudadano.</t>
  </si>
  <si>
    <t>Crear el protocolo de servicio al ciudadano con el objetivo de estandarizar la atención y unificar los canales.</t>
  </si>
  <si>
    <t>Documento /Pieza informativa</t>
  </si>
  <si>
    <t>Secretaría General
Comunicaciones</t>
  </si>
  <si>
    <t>Producir encuestas de percepción de los ciudadanos atendidos en la ANCPCCE acerca del servicio recibido y generar un informe tabulado y el análisis de la percepción</t>
  </si>
  <si>
    <t>Informe de atención</t>
  </si>
  <si>
    <t>Secretaría General
Planeación</t>
  </si>
  <si>
    <t>Componente 5: Transparencia y Acceso a la Información</t>
  </si>
  <si>
    <t xml:space="preserve">Garantizar el derecho de acceso y consolidar los mecanismos de publicidad de la información que produce o tiene en su custodia la entidad en desarrollo de su misión. </t>
  </si>
  <si>
    <t>COMP.5</t>
  </si>
  <si>
    <t>Diseñar piezas de comunicación para transmitir la gestión de la ANCPCCE</t>
  </si>
  <si>
    <t>Piezas de comunicaciones que informe la gestión en corte</t>
  </si>
  <si>
    <t>Piezas</t>
  </si>
  <si>
    <t xml:space="preserve">3 Boletines / Piezas informativas de la gestión </t>
  </si>
  <si>
    <t>Actualizar la sección Transparencia de la pagina web de acuerdo a los lineamientos de la guía de cumplimiento de Transparencia Activa de la Procuraduría General de la Nación</t>
  </si>
  <si>
    <t>Actualizar página web con cada uno de los lineamientos de transparencia activa.</t>
  </si>
  <si>
    <t>Página web</t>
  </si>
  <si>
    <t>Actualizar la sección Transparencia de la página web de la entidad</t>
  </si>
  <si>
    <t>En cumplimiento del capitulo III Decreto 1081 de 2015 Diseñar Infografía que oriente al ciudadano en la solicitud y respuesta a solicitudes de información pública y otras directrices</t>
  </si>
  <si>
    <t xml:space="preserve">Infografía, Destacado y Medios </t>
  </si>
  <si>
    <t>Diseñar un instructivo para el ciudadano que contenga instrumentos para la solicitud de información en cumplimiento del artículo 25 de la ley 1712 de 2014</t>
  </si>
  <si>
    <t>Procedimiento e instrumento de solicitud de información</t>
  </si>
  <si>
    <t>Procedimiento aprobado y publicado</t>
  </si>
  <si>
    <t>Planeación
Todas las áreas</t>
  </si>
  <si>
    <t>Publicar en formato de hoja de cálculo el registro de activos de información</t>
  </si>
  <si>
    <t>Registro de inventario de activos de la información incluido el índice de información clasificada y reservada.</t>
  </si>
  <si>
    <t>Registro publicado</t>
  </si>
  <si>
    <t>1 publicación en página web de inventario de activos de información que contenga el índice de información reservada</t>
  </si>
  <si>
    <t>Secretaría General 
Subdirección de IDT</t>
  </si>
  <si>
    <t>Actualización y Capacitación de los Datos Abiertos de la Entidad</t>
  </si>
  <si>
    <t>Pieza informativa y Capacitación</t>
  </si>
  <si>
    <t>Producir una pieza que informe la actualización y efectuar al menos una capacitación en el uso de los datos abiertos.</t>
  </si>
  <si>
    <t>Diseñar un instrumento que permita la solicitud del acceso a la información con criterio de inclusión ANCPCCE</t>
  </si>
  <si>
    <t>Instrumento de información de accesibilidad diferencial</t>
  </si>
  <si>
    <t>Instrumento de solicitud</t>
  </si>
  <si>
    <t>1 Instrumento de solicitud de información diferencial.</t>
  </si>
  <si>
    <t>Producir, estandarizar y publicar un informe que cuantifique el numero de solicitudes recibidas, trasladadas, el tiempo de respuesta y la información denegada.</t>
  </si>
  <si>
    <t>Informe de acceso a la información - PQRs</t>
  </si>
  <si>
    <t>Informe</t>
  </si>
  <si>
    <t>Componente 6: Iniciativas adicionales</t>
  </si>
  <si>
    <t>Fortalecer la Cultura de la Transparencia y de rechazo a la corrupción.</t>
  </si>
  <si>
    <t>Promover, apropiar y dar a conocer la política de compra y contratación pública</t>
  </si>
  <si>
    <t>COMP.6</t>
  </si>
  <si>
    <t>En virtud del decreto 2106 del 21 de noviembre de 2019, "Por el cual se dictan normas para simplificar, suprimir y reformar trámites, procesos y procedimientos innecesarios existentes en la administración pública se promoverá la guía / manual para estandarizar los requisitos para los contratos de prestación de servicios profesionales en el Estado.</t>
  </si>
  <si>
    <t>Subdirección de Gestión Contractual</t>
  </si>
  <si>
    <t>Promover alianzas con gremios y academia con el fin de promover espacios de conocimiento, teoría o aplicación de la ética en la contratación pública.</t>
  </si>
  <si>
    <t>Director General
Comunicaciones</t>
  </si>
  <si>
    <t>Semana del código de integridad</t>
  </si>
  <si>
    <t>Campañas de Código de integridad</t>
  </si>
  <si>
    <t>Talento Humano
Secretaría General</t>
  </si>
  <si>
    <t>Guía / Instructivo / Documento generado por la ANCPCCE que incentive a la ciudadanía o grupos de valor a ejercer vigilancia sobre la gestión pública en la contratación pública como medio para la ejecución de los recursos públicos.</t>
  </si>
  <si>
    <t>Documento Indicativo</t>
  </si>
  <si>
    <r>
      <rPr>
        <b/>
        <sz val="10"/>
        <color theme="2" tint="-0.749992370372631"/>
        <rFont val="Arial Nova"/>
        <family val="2"/>
      </rPr>
      <t xml:space="preserve">Subcomponente 1                                          </t>
    </r>
    <r>
      <rPr>
        <sz val="10"/>
        <color theme="2" tint="-0.749992370372631"/>
        <rFont val="Arial Nova"/>
        <family val="2"/>
      </rPr>
      <t xml:space="preserve"> Política de Administración de Riesgos de Corrupción</t>
    </r>
  </si>
  <si>
    <t>Política de Riesgos aprobada  - Acta CICCI.</t>
  </si>
  <si>
    <r>
      <rPr>
        <b/>
        <sz val="10"/>
        <color theme="2" tint="-0.749992370372631"/>
        <rFont val="Arial Nova"/>
        <family val="2"/>
      </rPr>
      <t xml:space="preserve">Subcomponente 2                                                                    </t>
    </r>
    <r>
      <rPr>
        <sz val="10"/>
        <color theme="2" tint="-0.749992370372631"/>
        <rFont val="Arial Nova"/>
        <family val="2"/>
      </rPr>
      <t xml:space="preserve">  Construcción del Mapa de Riesgos de Corrupción</t>
    </r>
  </si>
  <si>
    <t>Mapa de riesgos de  corrupción 2020</t>
  </si>
  <si>
    <t>Documento
Mapa de Riesgos</t>
  </si>
  <si>
    <r>
      <rPr>
        <b/>
        <sz val="10"/>
        <color theme="2" tint="-0.749992370372631"/>
        <rFont val="Arial Nova"/>
        <family val="2"/>
      </rPr>
      <t xml:space="preserve">Subcomponente 3
</t>
    </r>
    <r>
      <rPr>
        <sz val="10"/>
        <color theme="2" tint="-0.749992370372631"/>
        <rFont val="Arial Nova"/>
        <family val="2"/>
      </rPr>
      <t xml:space="preserve">Consulta y divulgación </t>
    </r>
  </si>
  <si>
    <t xml:space="preserve">Tiempo
Espacio
Humano </t>
  </si>
  <si>
    <t xml:space="preserve">Planeación
</t>
  </si>
  <si>
    <t xml:space="preserve">01/03/2020
</t>
  </si>
  <si>
    <t>Informe Seguimiento gestión de Riesgos
Acta CICCI</t>
  </si>
  <si>
    <t>Avance en la Gestión de Riesgos</t>
  </si>
  <si>
    <t xml:space="preserve">Tiempo
Humano </t>
  </si>
  <si>
    <r>
      <rPr>
        <b/>
        <sz val="10"/>
        <color theme="2" tint="-0.749992370372631"/>
        <rFont val="Arial Nova"/>
        <family val="2"/>
      </rPr>
      <t>Subcomponente 4</t>
    </r>
    <r>
      <rPr>
        <sz val="10"/>
        <color theme="2" tint="-0.749992370372631"/>
        <rFont val="Arial Nova"/>
        <family val="2"/>
      </rPr>
      <t xml:space="preserve">                                           Monitoreo o revisión</t>
    </r>
  </si>
  <si>
    <r>
      <rPr>
        <b/>
        <sz val="10"/>
        <color theme="2" tint="-0.749992370372631"/>
        <rFont val="Arial Nova"/>
        <family val="2"/>
      </rPr>
      <t>Subcomponente 5</t>
    </r>
    <r>
      <rPr>
        <sz val="10"/>
        <color theme="2" tint="-0.749992370372631"/>
        <rFont val="Arial Nova"/>
        <family val="2"/>
      </rPr>
      <t xml:space="preserve"> Seguimiento</t>
    </r>
  </si>
  <si>
    <t xml:space="preserve">Planeación 
y Secretaría General
</t>
  </si>
  <si>
    <r>
      <rPr>
        <b/>
        <sz val="10"/>
        <color theme="2" tint="-0.749992370372631"/>
        <rFont val="Arial Nova"/>
        <family val="2"/>
      </rPr>
      <t xml:space="preserve">Subcomponente 1
</t>
    </r>
    <r>
      <rPr>
        <sz val="10"/>
        <color theme="2" tint="-0.749992370372631"/>
        <rFont val="Arial Nova"/>
        <family val="2"/>
      </rPr>
      <t>Información de Calidad y en Formato Comprensible</t>
    </r>
  </si>
  <si>
    <t>Tiempo
Humano y Técnicos</t>
  </si>
  <si>
    <r>
      <t xml:space="preserve">Promocionar, difundir y apropiar  los DDHH desde la Política de Contratación Pública por medio de tres capacitaciones de la Guía de Compras Públicas Socialmente Responsables.
</t>
    </r>
    <r>
      <rPr>
        <sz val="8"/>
        <color theme="2" tint="-0.749992370372631"/>
        <rFont val="Arial Nova"/>
        <family val="2"/>
      </rPr>
      <t xml:space="preserve">https://www.colombiacompra.gov.co/sites/cce_public/files/cce_documents/cce_guia_cp_socialmente_responsables.pdf </t>
    </r>
  </si>
  <si>
    <t>De conformidad con el articulo 147 y 149 de la Ley 1955 de 2019  del PND en referencia a la Estrategia de Integración Digital</t>
  </si>
  <si>
    <t>Tiempo
Humano y Técnicos, Presupuestal</t>
  </si>
  <si>
    <t xml:space="preserve"> Plan de integración al Portal Único del Estado Colombiano</t>
  </si>
  <si>
    <t>De conformidad con el articulo 147 y de la Ley 1955 de 2019 del PND en referencia a Plena interoperabilidad entre los sistemas de información públicos que garantice el suministro e intercambio de la información de manera ágil y eficiente a través de una plataforma de interoperabilidad.</t>
  </si>
  <si>
    <t>Desarrollar la interoperabilidad con al menos un sistema electrónico de otra entidad del Estado Colombiano de conformidad con el Plan de Integración del Estado Colombiano</t>
  </si>
  <si>
    <r>
      <t xml:space="preserve">Habilitar al menos dos espacios de diálogo en el año 2020 en el que se muestre a los grupos de valor los resultados de la gestión. </t>
    </r>
    <r>
      <rPr>
        <sz val="8"/>
        <color theme="2" tint="-0.749992370372631"/>
        <rFont val="Arial Nova"/>
        <family val="2"/>
      </rPr>
      <t>(Ejemplo de espacios: Cabildo abierto, Panel ciudadano, Asamblea comunitaria, Foro ciudadano, Observatorio ciudadano, Audiencia pública participativa, Feria de servicios, Encuentro diálogo participativo, Encuesta deliberativa, Espacio abierto, World Coffe o Auditorías ciudadanas)</t>
    </r>
  </si>
  <si>
    <t>Tiempo
Presupuesto
Espacio (área)
Humano</t>
  </si>
  <si>
    <r>
      <rPr>
        <b/>
        <sz val="10"/>
        <color theme="2" tint="-0.749992370372631"/>
        <rFont val="Arial Nova"/>
        <family val="2"/>
      </rPr>
      <t xml:space="preserve">Subcomponente 4
</t>
    </r>
    <r>
      <rPr>
        <sz val="10"/>
        <color theme="2" tint="-0.749992370372631"/>
        <rFont val="Arial Nova"/>
        <family val="2"/>
      </rPr>
      <t>Evaluación y Retroalimentación a la Gestión Institucional</t>
    </r>
  </si>
  <si>
    <t xml:space="preserve">Informe que contenga los resultados tabulados de la encuesta de satisfacción y las acciones de mejora publicado en el espacio de RdC2020 de la página web </t>
  </si>
  <si>
    <t>1 Matriz de inquietudes con las respuestas por parte de la ANCPCCE.</t>
  </si>
  <si>
    <r>
      <rPr>
        <b/>
        <sz val="10"/>
        <color theme="2" tint="-0.749992370372631"/>
        <rFont val="Arial Nova"/>
        <family val="2"/>
      </rPr>
      <t xml:space="preserve">Subcomponente 1                        </t>
    </r>
    <r>
      <rPr>
        <sz val="10"/>
        <color theme="2" tint="-0.749992370372631"/>
        <rFont val="Arial Nova"/>
        <family val="2"/>
      </rPr>
      <t xml:space="preserve"> 
Estructura administrativa y Direccionamiento estratégico</t>
    </r>
  </si>
  <si>
    <t>Tiempo
Presupuesto
Humano</t>
  </si>
  <si>
    <r>
      <rPr>
        <b/>
        <sz val="10"/>
        <color theme="2" tint="-0.749992370372631"/>
        <rFont val="Arial Nova"/>
        <family val="2"/>
      </rPr>
      <t xml:space="preserve">Subcomponente 2
</t>
    </r>
    <r>
      <rPr>
        <sz val="10"/>
        <color theme="2" tint="-0.749992370372631"/>
        <rFont val="Arial Nova"/>
        <family val="2"/>
      </rPr>
      <t>Fortalecimiento de los canales de atención</t>
    </r>
  </si>
  <si>
    <r>
      <rPr>
        <b/>
        <sz val="10"/>
        <color theme="2" tint="-0.749992370372631"/>
        <rFont val="Arial Nova"/>
        <family val="2"/>
      </rPr>
      <t>Subcomponente 3</t>
    </r>
    <r>
      <rPr>
        <sz val="10"/>
        <color theme="2" tint="-0.749992370372631"/>
        <rFont val="Arial Nova"/>
        <family val="2"/>
      </rPr>
      <t xml:space="preserve">
Talento Humano</t>
    </r>
  </si>
  <si>
    <r>
      <rPr>
        <b/>
        <sz val="10"/>
        <color theme="2" tint="-0.749992370372631"/>
        <rFont val="Arial Nova"/>
        <family val="2"/>
      </rPr>
      <t xml:space="preserve">Subcomponente 4
</t>
    </r>
    <r>
      <rPr>
        <sz val="10"/>
        <color theme="2" tint="-0.749992370372631"/>
        <rFont val="Arial Nova"/>
        <family val="2"/>
      </rPr>
      <t>Normativo y procedimental</t>
    </r>
  </si>
  <si>
    <r>
      <rPr>
        <b/>
        <sz val="10"/>
        <color theme="2" tint="-0.749992370372631"/>
        <rFont val="Arial Nova"/>
        <family val="2"/>
      </rPr>
      <t xml:space="preserve">Subcomponente 5
</t>
    </r>
    <r>
      <rPr>
        <sz val="10"/>
        <color theme="2" tint="-0.749992370372631"/>
        <rFont val="Arial Nova"/>
        <family val="2"/>
      </rPr>
      <t>Relacionamiento con el ciudadano</t>
    </r>
  </si>
  <si>
    <t>Generar un informe de la percepción del ciudadano. Que acciones propuestas para la mejora</t>
  </si>
  <si>
    <r>
      <rPr>
        <b/>
        <sz val="10"/>
        <color theme="2" tint="-0.749992370372631"/>
        <rFont val="Arial Nova"/>
        <family val="2"/>
      </rPr>
      <t>Subcomponente 1</t>
    </r>
    <r>
      <rPr>
        <sz val="10"/>
        <color theme="2" tint="-0.749992370372631"/>
        <rFont val="Arial Nova"/>
        <family val="2"/>
      </rPr>
      <t xml:space="preserve">
Lineamientos de Transparencia Activa</t>
    </r>
  </si>
  <si>
    <t>Tiempo
Humano
tecnológico, presupuestal</t>
  </si>
  <si>
    <t>Pieza publicada en mínimo 4 campañas en el año.</t>
  </si>
  <si>
    <r>
      <rPr>
        <b/>
        <sz val="10"/>
        <color theme="2" tint="-0.749992370372631"/>
        <rFont val="Arial Nova"/>
        <family val="2"/>
      </rPr>
      <t xml:space="preserve">Subcomponente 3
</t>
    </r>
    <r>
      <rPr>
        <sz val="10"/>
        <color theme="2" tint="-0.749992370372631"/>
        <rFont val="Arial Nova"/>
        <family val="2"/>
      </rPr>
      <t>Elaboración los Instrumentos de Gestión de la Información</t>
    </r>
  </si>
  <si>
    <t>Mantener actualizada la información de Datos Abiertos del Estado Colombiano - capacitar a grupos de valor en su uso aplicación .</t>
  </si>
  <si>
    <r>
      <rPr>
        <b/>
        <sz val="10"/>
        <color theme="2" tint="-0.749992370372631"/>
        <rFont val="Arial Nova"/>
        <family val="2"/>
      </rPr>
      <t>Subcomponente 4</t>
    </r>
    <r>
      <rPr>
        <sz val="10"/>
        <color theme="2" tint="-0.749992370372631"/>
        <rFont val="Arial Nova"/>
        <family val="2"/>
      </rPr>
      <t xml:space="preserve">
Criterio Diferencial de Accesibilidad</t>
    </r>
  </si>
  <si>
    <r>
      <rPr>
        <b/>
        <sz val="10"/>
        <color theme="2" tint="-0.749992370372631"/>
        <rFont val="Arial Nova"/>
        <family val="2"/>
      </rPr>
      <t xml:space="preserve">Subcomponente 5
</t>
    </r>
    <r>
      <rPr>
        <sz val="10"/>
        <color theme="2" tint="-0.749992370372631"/>
        <rFont val="Arial Nova"/>
        <family val="2"/>
      </rPr>
      <t>Monitoreo del Acceso a la Información Pública</t>
    </r>
  </si>
  <si>
    <t>Un informe de solicitud de acceso a la información
que contenga un análisis  sobre los temas recurrentes que solicita información.</t>
  </si>
  <si>
    <t>Tiempo 
Humano
Presupuestal</t>
  </si>
  <si>
    <t>Tablero de control en la web</t>
  </si>
  <si>
    <t>Subdirector de Estudios de Mercado y Abastecimiento Estratégico</t>
  </si>
  <si>
    <t>Elaborar y/o actualizar el plan de integración al Portal Único del Estado Colombiano de sus portales
institucionales y demás servicios web de información o transacción, así como de los trámites y servicios, ejercicios y plataformas de participación disponibles en línea. De acuerdo a la directiva presidencial 02 del 02 de abril de 2019</t>
  </si>
  <si>
    <t xml:space="preserve">Subdirección IDT
Subdirección Negocios
Subdirección Gestión Contractual
Subdirección Abastecimiento Estratégico
Secretaría General
Dirección General </t>
  </si>
  <si>
    <t>Citación
Solicitud 
Concepto</t>
  </si>
  <si>
    <t>Oficio de Planeación y Secretaria General con el informe de estado de esta actividad.</t>
  </si>
  <si>
    <t xml:space="preserve"> Capacitaciones</t>
  </si>
  <si>
    <t xml:space="preserve">Publicar en página web Estrategia de RdC 2020 que contenga:
1. Definición del equipo de trabajo
2. Diagnósticos del estado de RdC
3. Caracterización de los ciudadanos y grupos de interés
4. Identificación de necesidades de la información
5. Capacidad operativa y disponibilidad de recursos
</t>
  </si>
  <si>
    <r>
      <rPr>
        <b/>
        <sz val="10"/>
        <color theme="2" tint="-0.749992370372631"/>
        <rFont val="Arial Nova"/>
        <family val="2"/>
      </rPr>
      <t xml:space="preserve">Subcomponente 3
</t>
    </r>
    <r>
      <rPr>
        <sz val="10"/>
        <color theme="2" tint="-0.749992370372631"/>
        <rFont val="Arial Nova"/>
        <family val="2"/>
      </rPr>
      <t>Responsabilidad
Incentivos para motivar la cultura de la  rendición y petición de cuentas</t>
    </r>
  </si>
  <si>
    <t>Memorias de espacios de dialogo que incluya la priorización de temas de interés entre los otros componentes.
Espacios dialogo definidos, implementados y evaluados</t>
  </si>
  <si>
    <t>Evaluación Interna a los colaboradores de la entidad en cuanto al os principios de la atención   al ciudadano.</t>
  </si>
  <si>
    <t>Aprobar y publicar el protocolo de atención al ciudadano con énfasis en el tramite de la PQRs
y evaluar a los colaboradores de la entidad frente a su conocimiento</t>
  </si>
  <si>
    <t>Promover estrategias encaminadas a incrementar la integridad, transparencia en el uso de los recursos físicos, financieros, tecnológicos en el marco del código de integridad</t>
  </si>
  <si>
    <t>2 Campañas de apropiación e interiorización del código de integridad</t>
  </si>
  <si>
    <t>En consideración a la gestión de la entidad en el diseño y la estructuración de los documentos tipo D.T.), el grupo de trabajo creado denominado - Observatorio de contratación - Debe crear un instrumento que permita a cualquier ciudadano conocer el estado de su implementación en el territorio nacional.</t>
  </si>
  <si>
    <t>Presentar al Comité Institucional de Coordinación de Control Interno (CICCI) para aprobación la Política de Riesgos actualizada.</t>
  </si>
  <si>
    <t>Política actualizada y aprobada</t>
  </si>
  <si>
    <t>Presentar la aplicación de las diferentes etapas de la gestión de riesgos y el seguimiento correspondiente al Comité Institucional de Coordinación de Control Interno.</t>
  </si>
  <si>
    <t>Aprobación del PAAC 2020 en el marco del Comité Institucional de Gestión y Desempeño.
Actualización de los riesgos de corrupción con corte a enero 2020.</t>
  </si>
  <si>
    <t>Producir una Guía / Manual / Instructivo para la suscripción de contratos de prestación de servicios profesionales y apoyo a la gestión.</t>
  </si>
  <si>
    <t>1 Guía - Manual o Instructivo elaborado y aprobado por el Subdirector de Gestión Contractual</t>
  </si>
  <si>
    <t xml:space="preserve">Guía / Instructivo / Manual o Documento para el ejercicio de las funciones de supervisión de interventoría de los contratos suscritos por las Entidades Estatales </t>
  </si>
  <si>
    <t>CÓDIGO: CCE-DES-PL-01
VERSIÓN: 03
FECHA: Desde 24 de febrero de 2020</t>
  </si>
  <si>
    <t>Ocultar, manipular y/o alterar pruebas de los expedientes asociados con situaciones jurídicas de actuaciones de la Agencia para favorecer a un tercero</t>
  </si>
  <si>
    <t>Situaciones como intereses particulares, dadivas, motivaciones personales e incluso alguna modalidad de extorsión, pueden generar vulnerabilidad en las actuaciones jurídicas de la Agencia, permitiendo en su documentación el ocultamiento total o parcial, la manipulación y/o la alteración, con el propósito de favorecer a terceros en detrimento de los intereses de la Agencia</t>
  </si>
  <si>
    <t>Interese particulares
Dadivas
Favores personales de cualquier índole
Extorsión</t>
  </si>
  <si>
    <t>* Pérdida de procesos jurídicos
*  Detrimento patrimonial
* Reprocesos
* Sanciones legales</t>
  </si>
  <si>
    <t>Buzón notificaciones judiciales / control de correspondencia</t>
  </si>
  <si>
    <t>Contratista Secretaría General</t>
  </si>
  <si>
    <t xml:space="preserve">Recibir información relacionada con los procesos jurídicos activos </t>
  </si>
  <si>
    <t>En el buzón notificaciones judiciales se verifican los correos electrónicos entrantes y se remiten al destinatario correspondiente encargado de la Defensa Jurídica de la Agencia ( Apoderado Judicial)</t>
  </si>
  <si>
    <t>En caso de observaciones el encargado de la Defensoría Jurídica ( Apoderado Judicial) realiza el tramite que corresponda con la entidad remitente</t>
  </si>
  <si>
    <t>Informes de estado de los procesos judiciales incluyendo términos</t>
  </si>
  <si>
    <t>Apoderado Jurídica</t>
  </si>
  <si>
    <t>Semanal</t>
  </si>
  <si>
    <t>Informar el estado de los procesos jurídicos activos en los cuales esta involucrada la Agencia</t>
  </si>
  <si>
    <t>Con base en el estado de los procesos jurídicos activos se presenta un informe a la Secretaría General</t>
  </si>
  <si>
    <t>Se realizan los ajustes con base en las observaciones</t>
  </si>
  <si>
    <t>Omisión en el cumplimiento de los términos en actuaciones jurídicas para favorecer a terceros en contra de los intereses de Agencia</t>
  </si>
  <si>
    <t>Situaciones como intereses particulares, dadivas, motivaciones personales e incluso alguna modalidad de extorsión, pueden generar que en las actuaciones jurídicas de la Agencia se incumplan los términos por lo cual el proceso jurídico puede derivar en contra de los intereses de la Agencia favoreciendo a terceros</t>
  </si>
  <si>
    <t>Registro de procesos Judiciales en eKOGUI</t>
  </si>
  <si>
    <t>Control y actualización la litigiosidad de la entidad para la toma de decisiones</t>
  </si>
  <si>
    <t>(i) una vez notificada la actuación judicial o ejecutado un acto de representación, el apoderado realiza el registro y actualización de la información en la plataforma</t>
  </si>
  <si>
    <t>Se realizan los registros de modificación</t>
  </si>
  <si>
    <t>Manipular, adulterar, modificar, ocultar y/o divulgar información de las PQRS para  beneficio propio o de terceros</t>
  </si>
  <si>
    <t>Situaciones como falta de control de los documentos asociados a las PQRS e  intereses particulares, dadivas y/o favores personales, pueden generar vulnerabilidad en el debido procesos de las PQRS, permitiendo su ocultamiento, manipulación, alteración y/o modificación para beneficio propio o de un tercero.</t>
  </si>
  <si>
    <t>1. Falta de control de los documentos o repositorios de información asociada con las PQRS
2. Falta de ética profesional.
3. Dadivas
4. Favores personales, políticos o de cualquier índole</t>
  </si>
  <si>
    <t>1. Sanciones administrativas y disciplinarias.
2. Reprocesos 
3. Demandas</t>
  </si>
  <si>
    <t>Matriz de Control de control de PQRS</t>
  </si>
  <si>
    <t>Prevenir el incumplimiento a los requerimiento de las entidades y  ciudadanos en general.</t>
  </si>
  <si>
    <t>El Gestor documental de cada dependencia, realiza el diligenciamiento de la matriz para llevar el control de las PQRSD</t>
  </si>
  <si>
    <t>Se verifican las PQRSD asignadas y reasignar a quien corresponda.</t>
  </si>
  <si>
    <t>Radicado de entrada y salida en el aplicativo de PQRS</t>
  </si>
  <si>
    <t>Recepcionista</t>
  </si>
  <si>
    <t>Diario</t>
  </si>
  <si>
    <t>Aplicar los términos de ley a las PQRSD.</t>
  </si>
  <si>
    <t xml:space="preserve">El / la recepcionista clasifica y registra las PQRSD en el aplicativo para que este les asigne los términos de acuerdo con la clasificación. </t>
  </si>
  <si>
    <t>Se verifica la clasificación de las PQRSD asignadas y de acuerdo con la evolución del gestor documental de cada dependencia se reclasifica por un y se asigna a quien corresponda.</t>
  </si>
  <si>
    <t>Registro de PQRS por WEB, Física y/o e-mail</t>
  </si>
  <si>
    <t xml:space="preserve">El recepcionista clasifica y registra las PQRSD en el aplicativo para que este les asigne los términos de acuerdo con la clasificación. </t>
  </si>
  <si>
    <t>Divulgar información de la agencia de manera previa a la publicación autorizada en los canales de distribución con el objeto de beneficiar a un tercero o dar una primicia</t>
  </si>
  <si>
    <t>La generación de información que se publica en medios de comunicación,  la cual es de interés de la ciudadanía en general,  tiene condiciones particulares que permiten tener el impacto deseado por la Agencia en tiempo y lugar; aspectos que si no son acatados o modificados, pueden generar efetos adversos a los intereses de la agencia y por el contrario beneficiar a particulares o a un grupo especifico de personas.</t>
  </si>
  <si>
    <t>Intereses particulares
Dadivas para el desarrollo del proceso
Favores políticos y/o personales
Presiones internas o externas
Perdida de confidencialidad y reserva de información</t>
  </si>
  <si>
    <t>Pérdida de la imagen institucional.
Pérdida de confianza en lo público.
Investigaciones disciplinarias.
Demandas</t>
  </si>
  <si>
    <t>Aprobación de contenidos de la WEB</t>
  </si>
  <si>
    <t>Líder de Comunicaciones</t>
  </si>
  <si>
    <t>Publicar información autorizada por la Dirección y Subdirecciones</t>
  </si>
  <si>
    <t>Se evalúa la información recibida la cual debe estar aprobada por lo subdirección correspondiente, posteriormente se publica en los diferentes canales que se requieren</t>
  </si>
  <si>
    <t>Se ajustan conforme a las necesidades</t>
  </si>
  <si>
    <t>Publicaciones en los diferentes canales de distribución y medios de comunicación</t>
  </si>
  <si>
    <t>Accesos y perfiles definidos en la administración de la WEB</t>
  </si>
  <si>
    <t>Líder de Infraestructura</t>
  </si>
  <si>
    <t>Habilitar el perfil de acceso a las opciones de la Web</t>
  </si>
  <si>
    <t>Con base en las solicitudes de acceso a la web para un perfil de modificación, se verifican las instancias de aprobación y se aplica el requerimiento en el modulo administrador</t>
  </si>
  <si>
    <t>Se rechaza la solicitud y se solicita ajuste del requerimiento cumpliendo los requisitos</t>
  </si>
  <si>
    <t>Perfiles Modulo Administrador Página WEB</t>
  </si>
  <si>
    <t>Líder de Talento Humano</t>
  </si>
  <si>
    <t>Interiorizar  los valores que debe tener el Servidor Público en el desarrollo de sus funciones</t>
  </si>
  <si>
    <t>A través del proceso de Talento Humano se desarrollan campañas de apropiación de los valores dirigido a los servidores públicos de la Agencia</t>
  </si>
  <si>
    <t>Con base en las observaciones se evalúan y se tienen en cuenta para las futuras socializaciones</t>
  </si>
  <si>
    <t xml:space="preserve">Estudios previos aprobados los cuales estén direccionados  para beneficiar a un proveedor o un contratista en particular </t>
  </si>
  <si>
    <t xml:space="preserve">Falta de control en la elaboración de los documentos de los procesos precontractuales 
Conflicto de intereses de los funcionarios y contratistas que participan en la elaboración de los documentos </t>
  </si>
  <si>
    <t>Responsabilidad civil  disciplinaria, fiscal y penal</t>
  </si>
  <si>
    <t xml:space="preserve">Revisión por parte del equipo jurídico y técnico de la subdirección solicitante  y  revisión adicional por el ordenador del gasto. </t>
  </si>
  <si>
    <t>Secretaria General y Subdirectores</t>
  </si>
  <si>
    <t xml:space="preserve">Cada vez que se requiera </t>
  </si>
  <si>
    <t xml:space="preserve">Evitar que los documentos lleguen a ser publicado sin las revisiones y filtros correspondientes. </t>
  </si>
  <si>
    <t xml:space="preserve">Cada persona que interviene en la elaboración, revisión, aprobación y suscripción deben revisar y visar los documentos con un  visto bueno  </t>
  </si>
  <si>
    <t xml:space="preserve">Devolución para que se hagan los ajustes correspondientes </t>
  </si>
  <si>
    <t xml:space="preserve">Oficio solicitando los ajustes </t>
  </si>
  <si>
    <t>Formulación de necesidades  y requerimientos presupuestales en el PAA elaborados para beneficiar a terceros</t>
  </si>
  <si>
    <t xml:space="preserve">El responsable de la elaboración del plan anual genera necesidades de bienes y servicios distintas a las que la entidad en realidad requiere para la respectiva vigencia. </t>
  </si>
  <si>
    <t xml:space="preserve">Falta de planeación y falta de control en el seguimiento de las necesidades de la entidad .  </t>
  </si>
  <si>
    <t>Responsabilidad disciplinaria, fiscal y penal</t>
  </si>
  <si>
    <t xml:space="preserve">Revisar y aprobar el PAA y sus modificaciones  por parte  del equipo interdisciplinario del ordenador del gasto. </t>
  </si>
  <si>
    <t xml:space="preserve">Secretaria General y Subdirectores </t>
  </si>
  <si>
    <t xml:space="preserve">Evitar que se incluyen en el PAA necesidades encaminadas a favorecer a terceros. </t>
  </si>
  <si>
    <t xml:space="preserve">Revisión de documentación precontractual  y realizar reuniones (comité directivo) que apruebe dicho plan.     </t>
  </si>
  <si>
    <t xml:space="preserve">Modificación del PAA </t>
  </si>
  <si>
    <t xml:space="preserve">Actas de las reuniones del comité o devolución de documentos por parte del ordenador del gasto o su equipo. </t>
  </si>
  <si>
    <t xml:space="preserve">El responsable de la elaboración de los documentos contractuales  de la entidad incluye condiciones favorables al contratista en los elementos esenciales del contrato, sin cumplir con los requisitos legales  y en detrimento de la entidad .  </t>
  </si>
  <si>
    <t xml:space="preserve">Falta de control en la elaboración de los documentos de los procesos. Precontractuales
Conflicto de intereses de los funcionarios y contratistas que participan en la elaboración de los documentos </t>
  </si>
  <si>
    <t xml:space="preserve">Elaboración previa de  minutas y formatos para distintos tipos de contrato  que cuenten con clausulas prestablecidas y  revisión de la minuta del contrato antes de la suscripción.  </t>
  </si>
  <si>
    <t xml:space="preserve">Secretaria General </t>
  </si>
  <si>
    <t xml:space="preserve">Evitar la inclusión o exclusión de clausulas en las minutas de los contratos que  beneficien a terceros. </t>
  </si>
  <si>
    <t xml:space="preserve">elaborando minutas y formatos </t>
  </si>
  <si>
    <t xml:space="preserve">devolución para que se hagan los ajustes correspondientes  </t>
  </si>
  <si>
    <t xml:space="preserve">Minutas y formatos conforme a procedimientos establecidos </t>
  </si>
  <si>
    <t>Dadivas
Exceso de poder
Intereses particulares o favores personales
Cualquier tipo de extorsión o chantaje</t>
  </si>
  <si>
    <t>Arquitectura empresarial alineada a las necesidades de la Agencia</t>
  </si>
  <si>
    <t xml:space="preserve">Alinear e integrar las Tecnologías de la información con las Estrategias y el Negocio. Ayuda a la organización a gestionar procesos de negocio que promuevan la implementación de estrategias de negocio. Permite integrar aplicaciones, datos y negocios. </t>
  </si>
  <si>
    <t>Se analizan los componentes de la AE</t>
  </si>
  <si>
    <t>Se ajustan a las condiciones reales del negocio</t>
  </si>
  <si>
    <t>Diagnóstico de Arquitectura Empresarial</t>
  </si>
  <si>
    <t>Realización de mesas de trabajo para la actualización del PETI o los planes de acción de acuerdo la nueva línea institucional</t>
  </si>
  <si>
    <t>Subdirector IDT y Líderes IDT</t>
  </si>
  <si>
    <t>PETI actualizado</t>
  </si>
  <si>
    <t>PETI publicado</t>
  </si>
  <si>
    <t>Estudios técnicos fundamentados en las necesidades estratégicas</t>
  </si>
  <si>
    <t xml:space="preserve">Alinear los estudios técnicos a la necesidad estratégica real bajo criterios y alcance previamente definidos </t>
  </si>
  <si>
    <t>Determinando la necesidad estratégica</t>
  </si>
  <si>
    <t>Se verifican las necesidades</t>
  </si>
  <si>
    <t>Estudios de mercado de proveedores de servicios de IT</t>
  </si>
  <si>
    <t>Líderes de IT</t>
  </si>
  <si>
    <t>Realizando investigación y solicitando información</t>
  </si>
  <si>
    <t>Se ajustan las necesidades</t>
  </si>
  <si>
    <t>Estudio de mercado de proveedores de IT</t>
  </si>
  <si>
    <t>Gestión de proyectos de IT</t>
  </si>
  <si>
    <t>Subdirector de IDT
Gerente de proyecto Líder PMO</t>
  </si>
  <si>
    <t>Aplicando la metodología definida en IDT</t>
  </si>
  <si>
    <t>Se ajustan a las necesidades</t>
  </si>
  <si>
    <t>Documentación de proyectos. PMO</t>
  </si>
  <si>
    <t>Asignación presupuestal</t>
  </si>
  <si>
    <t>Anual</t>
  </si>
  <si>
    <t xml:space="preserve">De acuerdo a con las necesidades de la operación de IDT que se identifiquen en la vigencia se determina la previsión de recursos presupuestales, para someterlos a consideración y aprobación en el respectivo proceso de la Agencia. </t>
  </si>
  <si>
    <t>Presupuesto de IT</t>
  </si>
  <si>
    <t>Verificación punto a punto de los estudios de mercado de servicios de IT</t>
  </si>
  <si>
    <t>Realizar la verificación del cumplimiento de aspectos y criterios que debe contener en el estudio de mercado de servicios de IT</t>
  </si>
  <si>
    <t>Evaluando la documentación y los soportes que componen el estudio de mercado y su consistencia con los resultados y las necesidades iniciales.</t>
  </si>
  <si>
    <t>Se solicitan los ajustes y complementación de información necesaria</t>
  </si>
  <si>
    <t>Acta de cumplimiento del estudio de mercado de servicios de IT</t>
  </si>
  <si>
    <t>Evaluación de cotizaciones para contratación de servicios de IT</t>
  </si>
  <si>
    <t>Subdirector de IDT
Líderes de IT</t>
  </si>
  <si>
    <t>Verificar la suficiencia de las cotizaciones con respecto a las necesidades de servicios de IT</t>
  </si>
  <si>
    <t>Se establecen las necesidades y se contrastan con las ofertas presentadas por los proveedores</t>
  </si>
  <si>
    <t>Se solicitan nuevas cotizaciones que cumplan a cabalidad la necesidad</t>
  </si>
  <si>
    <t>Cumplimiento de pliegos y requisitos para ser proveedor del estado</t>
  </si>
  <si>
    <t>Verificar el cumplimiento de los pliegos y requisitos para ser contratado por el estado</t>
  </si>
  <si>
    <t>Se solicita el cumplimiento total de los requisitos</t>
  </si>
  <si>
    <t>Lista de chequeo de cumplimiento de requisitos</t>
  </si>
  <si>
    <t xml:space="preserve">
Contar con el control de los documentos que componen el expediente de acuerdo a su tipología.</t>
  </si>
  <si>
    <t xml:space="preserve"> /Estructurador / Gestor</t>
  </si>
  <si>
    <t xml:space="preserve">30/11/2020
</t>
  </si>
  <si>
    <t xml:space="preserve">Planeación </t>
  </si>
  <si>
    <t>Hacer seguimiento por parte de la línea estratégica a la gestión de riesgos de Corrupción  en la Entidad.</t>
  </si>
  <si>
    <t xml:space="preserve">Generar campañas de apropiación y cultura de gestión de riesgo a través de piezas de comunicación. </t>
  </si>
  <si>
    <t>Una campaña de comunicaciones interna de RIESGOS CCE. Una pieza por semestre.</t>
  </si>
  <si>
    <t>Subdirección de Abastecimiento Estratégico 
Subdirección de IDT</t>
  </si>
  <si>
    <t>Actualización de la matriz de riesgos con corte 24 de febrero/20 conforme a la Política de Administración de Riesgos vigente.
Actualización de actividades del PAAC en el marco del Comité Institucional de Gestión y Desempeño 30 de marzo de 2020.</t>
  </si>
  <si>
    <r>
      <rPr>
        <b/>
        <sz val="10"/>
        <color theme="2" tint="-0.749992370372631"/>
        <rFont val="Arial Nova"/>
        <family val="2"/>
      </rPr>
      <t xml:space="preserve">Subcomponente 2
</t>
    </r>
    <r>
      <rPr>
        <sz val="10"/>
        <color theme="2" tint="-0.749992370372631"/>
        <rFont val="Arial Nova"/>
        <family val="2"/>
      </rPr>
      <t>Lineamientos de Transparencia
Pasiva</t>
    </r>
  </si>
  <si>
    <t>Ajustes / Modificaciones solicitadas</t>
  </si>
  <si>
    <t>Dos capacitaciones en
Administración del Sistema de Riesgos- SAR en ANCP-CCE (riesgos de gestión y corrupción)</t>
  </si>
  <si>
    <t>2 Capacitaciones - 
1 capacitación en semestre I (junio)- Identificación y Valoración de Riesgos de Corrupción
1 capacitación en semestre II (noviembre)- Monitoreo de Riesgos de Corrupción</t>
  </si>
  <si>
    <r>
      <rPr>
        <b/>
        <sz val="10"/>
        <color theme="2" tint="-0.749992370372631"/>
        <rFont val="Arial Nova"/>
        <family val="2"/>
      </rPr>
      <t>Subcomponente 2</t>
    </r>
    <r>
      <rPr>
        <sz val="10"/>
        <color theme="2" tint="-0.749992370372631"/>
        <rFont val="Arial Nova"/>
        <family val="2"/>
      </rPr>
      <t xml:space="preserve">
Diálogo de doble vía con la ciudadanía y sus organizaciones.</t>
    </r>
  </si>
  <si>
    <t xml:space="preserve">Capacitación
</t>
  </si>
  <si>
    <t>Subdirección de Negocios 
Subdirección de Gestión Contractual</t>
  </si>
  <si>
    <t>1. Manual de Imagen ANCPCCE junio 2020
2. Manual de comunicación organizacional septiembre 2020</t>
  </si>
  <si>
    <t>Planeación 
Comunicaciones
Secretaría General</t>
  </si>
  <si>
    <t xml:space="preserve"> Capacitar y sensibilizar a los colaboradores de ANCP-CCE sobre la adecuada gestión de riesgos
</t>
  </si>
  <si>
    <t>Actualización de la matriz de riesgos de corrupción con corte junio/20 conforme a la Política de Administración de Riesgos vigente.
Actualización de actividades del PAAC y aprobación de matriz de riesgos de corrupción en el marco del Comité Institucional de Gestión y Desempeño 26 de junio de 2020.</t>
  </si>
  <si>
    <t>Versiones finales de informes de resultados de trabajos de aseguramiento .</t>
  </si>
  <si>
    <t>Si se presentan observaciones por parte del Asesor, el auditor realiza las modificaciones del documento conforme las directrices dadas.</t>
  </si>
  <si>
    <t xml:space="preserve">Revisar y aprobarlos informes de resultados de los trabajos de aseguramiento. </t>
  </si>
  <si>
    <t xml:space="preserve">Que se determine que los informes de resultados reflejan el cumplimiento del objetivo y alcance del aseguramiento realizado. </t>
  </si>
  <si>
    <t xml:space="preserve">Asesor(a) Experto con Funciones de Control Interno </t>
  </si>
  <si>
    <t xml:space="preserve">Revisar los informes de resultados de los aseguramiento </t>
  </si>
  <si>
    <t xml:space="preserve">Formatos diligenciados, revisados y aprobados. </t>
  </si>
  <si>
    <t xml:space="preserve">El Asesor Experto(a) con funciones de Control Interno verifica que todos los formatos asociados estén diligenciados y cumplan con los criterios establecidos. </t>
  </si>
  <si>
    <t xml:space="preserve">el auditor diligencia los formatos relacionados con los trabajos de aseguramiento, teniendo en cuenta las variables establecidas y de conformidad con la secuencia del procedimiento </t>
  </si>
  <si>
    <t xml:space="preserve">Que el auditor tenga la competencia para desarrollar un trabajo de aseguramiento de acuerdo con las fases que debe realizar </t>
  </si>
  <si>
    <t xml:space="preserve">Equipo de trabajo de Control Interno </t>
  </si>
  <si>
    <t xml:space="preserve">Aplicar el procedimiento de Auditoría Interna y Seguimiento de Ley </t>
  </si>
  <si>
    <t xml:space="preserve">Acta de CICCI y/o comunicación del conflicto de interés </t>
  </si>
  <si>
    <t xml:space="preserve">Comunicar al CICCI el conflicto de interés que puede llegar a presentarse para que esta instancia determine el actuar. </t>
  </si>
  <si>
    <t>Los trabajos de aseguramiento se realizan cumplimiento los requisitos mínimos establecidos  de acuerdo a los criterios que aplica el equipo de trabajo de Control Interno</t>
  </si>
  <si>
    <t xml:space="preserve">Ajustar el trabajo de aseguramiento a las normas de auditoría establecidas interna y externamente con el fin de garantizar un adecuado ejercicio de evaluación. </t>
  </si>
  <si>
    <t xml:space="preserve">Aplicar el Estatuto de Auditoría y Código de Ética del auditor para evitar desviaciones del trabajo de aseguramiento </t>
  </si>
  <si>
    <t>Informes presentados/ Informes Planeados</t>
  </si>
  <si>
    <t xml:space="preserve">Asesor(a) Experto(a) con Funciones de Control Interno </t>
  </si>
  <si>
    <t>Actas CICCI</t>
  </si>
  <si>
    <t xml:space="preserve">Presentar al Comité Institucional de Coordinación de Control Interno CICCI  informes sobre el desempeño del ejercicio auditor con el objeto de identificar desviaciones y la conformidad del ejercicio. </t>
  </si>
  <si>
    <t xml:space="preserve">Cronograma individual  de responsabilidades y/o actividades asignadas documentado. </t>
  </si>
  <si>
    <t>Revisar y ajustar el cronograma individual asignando responsabilidades de acuerdo a las novedades presentadas.</t>
  </si>
  <si>
    <t xml:space="preserve">Se asigna a cada integrante según su perfil, el trabajo de aseguramiento a desarrollar dejando plasmada dicha asignación en cronogramas individuales. </t>
  </si>
  <si>
    <t xml:space="preserve">Ejecutar los ejercicios de aseguramiento con oportunidad y calidad en las tareas desarrolladas. </t>
  </si>
  <si>
    <t>Asesor(a) Experto(a) con funciones de Control Interno</t>
  </si>
  <si>
    <t>Designar las responsabilidades al interior del Equipo de trabajo de Control Interno, de acuerdo a los perfiles de cada integrante</t>
  </si>
  <si>
    <t xml:space="preserve">1.Investigación por parte de las Entidades de Control. 
2. Cuestionamientos legales que conllevan a la pérdida de imagen institucional.
                            </t>
  </si>
  <si>
    <t>1. La información presentada como soporte de los resultados de un trabajo de auditoría, no es precisa, confiable, ni clara  (Manipulación de la información).    
2. Los trabajos realizados se efectúan para la obtención de intereses con beneficios propios.  
3. Los informes que se presentan a la Alta dirección son imprecisos y no reflejan el desempeño institucional.      
4. Los informes de resultados de las auditorias, no reflejan la contundencia de lo evidenciado (Falta de transparencia en la gestión).     
5. No reportar oportunamente a los organismos de control  los hechos de corrupción.
6. No comunicar conflicto de interés en el desarrollo del ejercicio auditor.</t>
  </si>
  <si>
    <t xml:space="preserve">En cumplir miento del Plan Anual de Auditoría se pueden presentar factores que afecten la independencia y objetividad del ejercicio auditor, tales como la satisfacción de intereses particulares que impidan cumplir el objetivo del proceso de evaluación independiente. </t>
  </si>
  <si>
    <t xml:space="preserve">Omisión, adulteración o modificación de hallazgos derivados del seguimiento y de la evaluación independiente para beneficio propio o de terceros </t>
  </si>
  <si>
    <t>Evaluación Independiente</t>
  </si>
  <si>
    <t>Reporte del encargado de activación de la plataforma</t>
  </si>
  <si>
    <t>El formador notifica al líder, en caso de que no se encuentre activada/habilitada la plataforma de prueba y el líder solicita la activación correspondiente</t>
  </si>
  <si>
    <t>El líder técnico y funcional de despliegue/Encargado de Infraestructura, verifica y activa la plataforma de prueba en los horarios hábiles salvo algún requerimiento extraordinario, dependiendo de las capacitaciones programadas</t>
  </si>
  <si>
    <t>Garantizar el funcionamiento de la plataforma de prueba de SECOP II dentro del horario de las capacitaciones dadas por el equipo de formación, y garantizar la disponibilidad de la plataforma de prueba.</t>
  </si>
  <si>
    <t>Bimensual</t>
  </si>
  <si>
    <t>Líder técnico y funcional de despliegue/Encargado de Infraestructura</t>
  </si>
  <si>
    <t>Horarios de disponibilidad de la plataforma de formación</t>
  </si>
  <si>
    <t>Informe o reporte al administrador de la plataforma de prueba</t>
  </si>
  <si>
    <t>El administrador de la plataforma de prueba desactiva los usuarios que no están asignados o en uso de los formadores del equipo</t>
  </si>
  <si>
    <t>El formador crea sus usuarios en la plataforma de prueba de SECOP II y solicita la activación de los mismos al administrador de la plataforma de prueba.
El administrador de la plataforma de prueba actualmente está en el área de aplicaciones</t>
  </si>
  <si>
    <t>Controlar quién tiene acceso a la plataforma de prueba de SECOP II, para evitar el uso de la misma por parte de personas externas a la Agencia</t>
  </si>
  <si>
    <t>Líder técnico y funcional de despliegue</t>
  </si>
  <si>
    <t>Asignación de Usuarios y Contraseñas a los formadores.</t>
  </si>
  <si>
    <t>Piezas de comunicación Código de Integridad
Capacitaciones de Código de Integridad</t>
  </si>
  <si>
    <t>*Desconfianza en los servicios prestados por CCE
*Incumplimiento del Código de Integridad
*Procesos legales</t>
  </si>
  <si>
    <t xml:space="preserve">
*Uso indebido de la plataforma de formación (Fraude)
* Dadivas
*Conflicto de interés
* Favores personales, políticos o de cualquier tipo
* Inconformidad de las condiciones laborales y contractuales</t>
  </si>
  <si>
    <t>Que el contratista (formador) haga uso de material de propiedad intelectual de Colombia Compra Eficiente (por ejemplo la plataforma de formación de SECOP II) para obtener lucro al realizar asesorías a usuarios del Sistema de Compra Pública</t>
  </si>
  <si>
    <t>Realizar mesas de formación paralelas con particulares haciendo uso del material propiedad de la Agencia buscando un beneficio económico</t>
  </si>
  <si>
    <t>Operaciones SECOP</t>
  </si>
  <si>
    <t>Actas de la reunión, cronogramas establecidos, lineamientos/directivas del Gobierno Nacional</t>
  </si>
  <si>
    <t>Se realiza una reunión y se ajusta el cronograma teniendo en cuenta la población objetivo y la estrategia de la Agencia</t>
  </si>
  <si>
    <t>Iniciando cada semestre, el equipo de formación, en cabeza del líder de formación y el líder técnico y funcional realizan la planeación de las actividades a desarrollar, teniendo en cuenta la población que se quiere llegar.</t>
  </si>
  <si>
    <t>1. Para el cumplimiento efectivo de la Circular Externa No. 1 de 2019
2. Para el cumplimiento del Plan Nacional de Desarrollo
3. Para el cumplimiento del plan estratégico de la Agencia</t>
  </si>
  <si>
    <t>Líder de Formación/Líder técnico y funcional de despliegue</t>
  </si>
  <si>
    <t>Programación de formación alineada al cumplimiento de las metas de la Agencia</t>
  </si>
  <si>
    <t>Iniciando cada semestre, el equipo de formación, en cabeza del líder de formación y el Líder técnico y funcional de despliegue realizan la planeación de las actividades a desarrollar, teniendo en cuenta la población a la cual que se quiere llegar.</t>
  </si>
  <si>
    <t>1. Para el cumplimiento efectivo de la Circular Externa No. 1 de 2019
2. Para el cumplimiento del Plan Nacional de Desarrollo
3. Para el cumplimiento del Plan Institucional</t>
  </si>
  <si>
    <t>Cronograma alineado a las circulares de obligatoriedad</t>
  </si>
  <si>
    <t>Informe al líder de formación</t>
  </si>
  <si>
    <t>Se solicita al formador que envíe el reporte lo antes posible para hacer un seguimiento del cumplimiento de las actividades programadas</t>
  </si>
  <si>
    <t>Cada dos meses se elabora el reporte de las actividades ejecutadas por los formadores en este tiempo.</t>
  </si>
  <si>
    <t>Verificar el cumplimiento de las capacitaciones/formaciones acordadas con la Entidad y el desarrollo de las actividades</t>
  </si>
  <si>
    <t>Líder de Formación</t>
  </si>
  <si>
    <t>Reporte de seguimiento de formación y actividades</t>
  </si>
  <si>
    <t>*Desconfianza en los servicios prestados por CCE
*Incumplimiento de las ANS
*Incumplimiento del Código de Integridad
*Procesos legales</t>
  </si>
  <si>
    <t>* Dadivas
*Conflicto de interés
* Favores personales, políticos o de cualquier tipo</t>
  </si>
  <si>
    <t>Darle prioridad a una entidad o usuario en la atención de los canales de servicio pasando por alto los criterios de atención establecidos en los canales y que el contratista (formador) obtenga un beneficio propio a cambio del beneficio al tercero</t>
  </si>
  <si>
    <t>Favorecer los procesos de formación de SECOP a una entidad, usuario o particular sin cumplir el debido proceso y en detrimento de otros usuarios</t>
  </si>
  <si>
    <t>Comunicación Estratégica</t>
  </si>
  <si>
    <t>Se contrasta a través de listas de chequeo que los documentos y la información presentadada por el proveedor cumplan con los pliegos y requisitos especificados</t>
  </si>
  <si>
    <t>Documento de evalauación de cotizaciones de servicios de IT</t>
  </si>
  <si>
    <t xml:space="preserve">Tecnológias de la Información </t>
  </si>
  <si>
    <t>Realizar estudios de mercados a provedores de IT que presten los servicios requeridos por la Agencia</t>
  </si>
  <si>
    <t>Detrimento pátrimonial
Deterioro de la imagen institucional
Sanciones legales, administrativas y penales
Afectación presupuestal</t>
  </si>
  <si>
    <t>Dadivas
Exceso de poder
Intereses particulares o favores personales
Cualquier tipo de extorsión o chantaje
Acuerdos entre terceros para alterar los estudios de mercado.
Abandono de proveedores en los procesos de cotización por falta de claridad en los procesos de contrucción de los pliegos
Monopolio de tecnológias</t>
  </si>
  <si>
    <t>Procesos de adquisición tecnólogica donde participan varios proveedores siendo en beneficiario final el mismo</t>
  </si>
  <si>
    <t>Facilitar procesos de contratación que generen colusion de proveedores en la presentación de ofertas</t>
  </si>
  <si>
    <t>Se ajustan las ncesidades</t>
  </si>
  <si>
    <t>Diagnósticando las necesidades con base en las apuestas de la agencia ( Metas y estrategias), y aplicando el proceso de asignación presupuestal establecido para la apropaición de recursos de la Agencia</t>
  </si>
  <si>
    <t>Desarrollar proyectos de IT bajo un enfoque metódico que permita lograr los objetivos  dentro de un ámbiente controlado de inicio a fin, con esquemas de ejecución, alcance, responsabilidades y seguimientos claros.</t>
  </si>
  <si>
    <t>Requerimientos Tecnicos y funcionales</t>
  </si>
  <si>
    <t>Identificando los nuevos objetivos estrategicos y definir las actividades que con lleven a su cumplimiento.</t>
  </si>
  <si>
    <t>Actualizar el PETI con el fin de alinear los objetivos estrategicos con las actividades que permitan su cumplimiento.</t>
  </si>
  <si>
    <t xml:space="preserve">Desarrollar estudos técnicos que sobrestimen la plataforma tecnológica necesaria para la operación del SECOP o especificar requerimientos únicos que solo pueda ofrecer un proveedor favoreciendo la contratación </t>
  </si>
  <si>
    <t>Sobredimensionamiento de la plataforma Tecnólogica y/o requerimientos especificos a la medida para favorecer la contratación con un tercero</t>
  </si>
  <si>
    <t>Gestión de Contratación</t>
  </si>
  <si>
    <t>Elaboración de contratos en los cuales se incluyan o se omitan conflictos de interés, inhabilidades, incompatibilidades y/o requisitos legales que beneficien a terceros sobre los intereses de la Agencia.</t>
  </si>
  <si>
    <t xml:space="preserve">El responsable de la elaboración de los documentos precontractuales de la entidad, direcciona el proceso desde la justificación  y la necesidad de la entidad hasta los requisitos habilitantes y factores de escogencia favoreciendo a un contratista en particular  </t>
  </si>
  <si>
    <t>Atención y Servicio al Ciudadano</t>
  </si>
  <si>
    <t>Reporte resumen de nomina 
Actos administrativos firmados para el pago de viáticos.</t>
  </si>
  <si>
    <t>Cada vez que se revisen las novedades de nómina, debe verificarse que cada novedad cuente con un documento que lo justifique, la revisión de novedades debe estar firmada por  los responsables que esten asignados conforme al procedimiento de nomina, para garantizar que la liquidación de nómina  cuente con sus debidos soportes.</t>
  </si>
  <si>
    <t>Secretario General 
Contratista Líder de Talento Humano 
Analista T2 grado 06</t>
  </si>
  <si>
    <t>El Secretario General , contratista Líder de Talento Humano y Analista de Talento Humano, cada vez que se revisen las novedades de nómina, deberán verificar que cada novedad cuente con un documento que lo justifique, la revisión de novedades debe estar firmada por los responsables de acuerdo al procedimiento de nomina, para garantizar que la liquidación de nómina  cuente con sus debidos soportes.  en los días establecidos en el "cronograma anual de operaciones de nómina" para cada vigencia.  En caso de una desviación se deben realizar los ajustes y trámites necesarios para generar el pago correcto de la nómina.</t>
  </si>
  <si>
    <t>Se realizan los ajustes por tipo de diocumento y características de clasificación</t>
  </si>
  <si>
    <t xml:space="preserve">Ficha Técnica de indicadores de Talento Humano
Evaluación de desempeño laboral de cada funcionario para cada una de las vigencias
Plan Institucional de Capacitación </t>
  </si>
  <si>
    <t>Formato "control de requisitos"</t>
  </si>
  <si>
    <t>Validar requisitos  de otros candidatos al proceso de selección antes de realizar nombramientos.</t>
  </si>
  <si>
    <t>Diligenciando el formato "control de requisitos" firmado por el contratista líder de Talento Humano y Secretario General para garantizar que el candidato cumpla con los requisitos mínimos para el cargo.</t>
  </si>
  <si>
    <t>El Secretario General , contratista Líder de Talento Humano y Analista T2 grado 06 de Talento Humano cada vez que se selecciona un candidato diligencian el formato de requisitos, en caso de observaciones se realizan los ajustes previo a la contratación en caso de ser favorable</t>
  </si>
  <si>
    <t xml:space="preserve">Normativa de la Contratación en la Administración Pública </t>
  </si>
  <si>
    <t>Acuerdos Marco e Instrumentos de Agregación de Demanda</t>
  </si>
  <si>
    <t>Total de actas realizadas/ Total de Acuerdos Marco estructurados
# Actas control y aprobación / nuevos acuerdo + segundas generaciones</t>
  </si>
  <si>
    <t>Nivel de Riesgo</t>
  </si>
  <si>
    <t>Consecuencia</t>
  </si>
  <si>
    <t>Proceso</t>
  </si>
  <si>
    <t>Riesgo Residual</t>
  </si>
  <si>
    <t>Riesgo Inherente</t>
  </si>
  <si>
    <t xml:space="preserve">Un tablero de control que identifique el uso de los documentos tipo y arroje información presupuestal y de oferentes de los D.T. </t>
  </si>
  <si>
    <t>Ajuste del entregable</t>
  </si>
  <si>
    <t>Cambio fecha entregable</t>
  </si>
  <si>
    <t xml:space="preserve"> Reporte de monitoreo, revisión, verificación y estado de los riesgos de gestión y corrupción por cada area misional de la entidad y secretaría general</t>
  </si>
  <si>
    <t xml:space="preserve">Reporte de monitoreo, revisión, verificación y estado de los riesgos de gestión y corrupción de riesgos por cada área misional y secretaría general </t>
  </si>
  <si>
    <t>Subdirección IDT
Subdirección Negocios
Subdirección Gestión Contractual
Subdirección Abastecimiento Estratégico
Secretaría General</t>
  </si>
  <si>
    <t>Ajuste de meta o producto
Ajuste alcance de actividad
Cambio de fecha</t>
  </si>
  <si>
    <t>Presentación de resultados del monitoreo de riesgos y efectividad de la política de administración de riesgos.</t>
  </si>
  <si>
    <t>Ajuste de meta o producto
Cambio de fecha</t>
  </si>
  <si>
    <t>Carolina Olivera
Analista Dirección General</t>
  </si>
  <si>
    <t>Actualización de actividades del PAAC conforme solictudes escritas dependencias ANCP-CCE.</t>
  </si>
  <si>
    <t>1 tablero de control interactivo disponible la página web de la entidad</t>
  </si>
  <si>
    <t>Revista</t>
  </si>
  <si>
    <t>Lanzamiento de la revista de la Agencia Nacional de Contratación Pública,
donde se contará con la participación de la Academia</t>
  </si>
  <si>
    <t>Cambio de actividad de foro por revista ANCP-CCE</t>
  </si>
  <si>
    <t>Revista de la Agencia Nacional de Contratación Pública</t>
  </si>
  <si>
    <t>30/06/2020
15/10/2020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</si>
</sst>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63" x14ac:knownFonts="1">
    <font>
      <sz val="11"/>
      <color theme="1"/>
      <name val="Calibri"/>
      <family val="2"/>
      <scheme val="minor"/>
    </font>
    <font>
      <sz val="11"/>
      <color indexed="8"/>
      <name val="Calibri"/>
      <family val="2"/>
    </font>
    <font>
      <b/>
      <sz val="11"/>
      <color indexed="8"/>
      <name val="Calibri"/>
      <family val="2"/>
    </font>
    <font>
      <b/>
      <sz val="11"/>
      <color indexed="63"/>
      <name val="Calibri"/>
      <family val="2"/>
    </font>
    <font>
      <sz val="11"/>
      <name val="Calibri"/>
      <family val="2"/>
    </font>
    <font>
      <sz val="8"/>
      <color indexed="8"/>
      <name val="Calibri"/>
      <family val="2"/>
    </font>
    <font>
      <sz val="11"/>
      <color indexed="8"/>
      <name val="Calibri"/>
      <family val="2"/>
    </font>
    <font>
      <b/>
      <sz val="11"/>
      <color indexed="8"/>
      <name val="Calibri"/>
      <family val="2"/>
    </font>
    <font>
      <sz val="11"/>
      <color indexed="9"/>
      <name val="Calibri"/>
      <family val="2"/>
    </font>
    <font>
      <b/>
      <sz val="11"/>
      <color indexed="81"/>
      <name val="Calibri"/>
      <family val="2"/>
    </font>
    <font>
      <sz val="11"/>
      <color indexed="81"/>
      <name val="Calibri"/>
      <family val="2"/>
    </font>
    <font>
      <sz val="10"/>
      <color indexed="81"/>
      <name val="Tahoma"/>
      <family val="2"/>
    </font>
    <font>
      <b/>
      <sz val="10"/>
      <color indexed="81"/>
      <name val="Tahoma"/>
      <family val="2"/>
    </font>
    <font>
      <sz val="10"/>
      <name val="Arial"/>
      <family val="2"/>
    </font>
    <font>
      <b/>
      <sz val="12"/>
      <color indexed="8"/>
      <name val="Calibri"/>
      <family val="2"/>
    </font>
    <font>
      <b/>
      <sz val="14"/>
      <color indexed="8"/>
      <name val="Calibri"/>
      <family val="2"/>
    </font>
    <font>
      <sz val="9"/>
      <color indexed="81"/>
      <name val="Tahoma"/>
      <family val="2"/>
    </font>
    <font>
      <sz val="10"/>
      <color indexed="81"/>
      <name val="Calibri"/>
      <family val="2"/>
    </font>
    <font>
      <b/>
      <sz val="10"/>
      <color indexed="81"/>
      <name val="Calibri"/>
      <family val="2"/>
    </font>
    <font>
      <b/>
      <sz val="11"/>
      <color theme="1"/>
      <name val="Calibri"/>
      <family val="2"/>
      <scheme val="minor"/>
    </font>
    <font>
      <b/>
      <sz val="10"/>
      <color theme="1"/>
      <name val="Calibri"/>
      <family val="2"/>
      <scheme val="minor"/>
    </font>
    <font>
      <b/>
      <sz val="10"/>
      <color indexed="8"/>
      <name val="Calibri"/>
      <family val="2"/>
      <scheme val="minor"/>
    </font>
    <font>
      <b/>
      <sz val="10"/>
      <name val="Calibri"/>
      <family val="2"/>
      <scheme val="minor"/>
    </font>
    <font>
      <b/>
      <sz val="12"/>
      <color theme="0"/>
      <name val="Calibri"/>
      <family val="2"/>
    </font>
    <font>
      <b/>
      <sz val="9"/>
      <color rgb="FF000000"/>
      <name val="Calibri"/>
      <family val="2"/>
      <scheme val="minor"/>
    </font>
    <font>
      <b/>
      <sz val="10"/>
      <color rgb="FF000000"/>
      <name val="Calibri"/>
      <family val="2"/>
      <scheme val="minor"/>
    </font>
    <font>
      <b/>
      <sz val="14"/>
      <color theme="0"/>
      <name val="Calibri"/>
      <family val="2"/>
    </font>
    <font>
      <b/>
      <sz val="9"/>
      <color theme="1"/>
      <name val="Calibri"/>
      <family val="2"/>
      <scheme val="minor"/>
    </font>
    <font>
      <sz val="9"/>
      <color theme="1"/>
      <name val="Calibri"/>
      <family val="2"/>
      <scheme val="minor"/>
    </font>
    <font>
      <sz val="11"/>
      <color theme="1"/>
      <name val="Calibri"/>
      <family val="2"/>
      <scheme val="minor"/>
    </font>
    <font>
      <b/>
      <sz val="8"/>
      <color indexed="81"/>
      <name val="Tahoma"/>
      <family val="2"/>
    </font>
    <font>
      <sz val="8"/>
      <color indexed="81"/>
      <name val="Tahoma"/>
      <family val="2"/>
    </font>
    <font>
      <sz val="7"/>
      <color indexed="81"/>
      <name val="Calibri"/>
      <family val="2"/>
      <scheme val="minor"/>
    </font>
    <font>
      <sz val="11"/>
      <color theme="0"/>
      <name val="Calibri"/>
      <family val="2"/>
      <scheme val="minor"/>
    </font>
    <font>
      <sz val="9"/>
      <color theme="0"/>
      <name val="Calibri"/>
      <family val="2"/>
      <scheme val="minor"/>
    </font>
    <font>
      <sz val="8"/>
      <color theme="0"/>
      <name val="Calibri"/>
      <family val="2"/>
      <scheme val="minor"/>
    </font>
    <font>
      <b/>
      <sz val="9"/>
      <color indexed="81"/>
      <name val="Tahoma"/>
      <family val="2"/>
    </font>
    <font>
      <sz val="10"/>
      <color theme="1"/>
      <name val="Arial"/>
      <family val="2"/>
    </font>
    <font>
      <b/>
      <sz val="9"/>
      <color rgb="FFFFFFFF"/>
      <name val="Arial"/>
      <family val="2"/>
    </font>
    <font>
      <b/>
      <sz val="9"/>
      <color rgb="FF000000"/>
      <name val="Arial"/>
      <family val="2"/>
    </font>
    <font>
      <sz val="9"/>
      <color theme="1"/>
      <name val="Arial"/>
      <family val="2"/>
    </font>
    <font>
      <b/>
      <sz val="8"/>
      <name val="Arial"/>
      <family val="2"/>
    </font>
    <font>
      <sz val="8"/>
      <color theme="1"/>
      <name val="Arial"/>
      <family val="2"/>
    </font>
    <font>
      <b/>
      <sz val="8"/>
      <color theme="0"/>
      <name val="Arial"/>
      <family val="2"/>
    </font>
    <font>
      <b/>
      <sz val="8"/>
      <color theme="1"/>
      <name val="Arial"/>
      <family val="2"/>
    </font>
    <font>
      <sz val="8"/>
      <name val="Arial"/>
      <family val="2"/>
    </font>
    <font>
      <b/>
      <sz val="11"/>
      <color theme="1" tint="0.499984740745262"/>
      <name val="Arial"/>
      <family val="2"/>
    </font>
    <font>
      <sz val="8"/>
      <color rgb="FFFF0000"/>
      <name val="Arial"/>
      <family val="2"/>
    </font>
    <font>
      <sz val="8"/>
      <color theme="1"/>
      <name val="Calibri"/>
      <family val="2"/>
      <scheme val="minor"/>
    </font>
    <font>
      <sz val="11"/>
      <color theme="1"/>
      <name val="Arial"/>
      <family val="2"/>
    </font>
    <font>
      <sz val="11"/>
      <color theme="1"/>
      <name val="Arial Narrow"/>
      <family val="2"/>
    </font>
    <font>
      <b/>
      <sz val="10"/>
      <color theme="0"/>
      <name val="Arial Nova"/>
      <family val="2"/>
    </font>
    <font>
      <b/>
      <sz val="16"/>
      <color theme="2" tint="-0.749992370372631"/>
      <name val="Arial Nova"/>
      <family val="2"/>
    </font>
    <font>
      <sz val="10"/>
      <color theme="2" tint="-0.749992370372631"/>
      <name val="Arial Nova"/>
      <family val="2"/>
    </font>
    <font>
      <b/>
      <sz val="14"/>
      <color theme="2" tint="-0.749992370372631"/>
      <name val="Arial Nova"/>
      <family val="2"/>
    </font>
    <font>
      <b/>
      <sz val="10"/>
      <color theme="2" tint="-0.749992370372631"/>
      <name val="Arial Nova"/>
      <family val="2"/>
    </font>
    <font>
      <sz val="8"/>
      <color theme="2" tint="-0.749992370372631"/>
      <name val="Arial Nova"/>
      <family val="2"/>
    </font>
    <font>
      <sz val="11"/>
      <color theme="2" tint="-0.749992370372631"/>
      <name val="Arial Nova"/>
      <family val="2"/>
    </font>
    <font>
      <sz val="8"/>
      <color theme="1" tint="0.14999847407452621"/>
      <name val="Arial"/>
      <family val="2"/>
    </font>
    <font>
      <sz val="10"/>
      <color rgb="FFFF0000"/>
      <name val="Arial Nova"/>
      <family val="2"/>
    </font>
    <font>
      <sz val="10"/>
      <color theme="1" tint="0.14999847407452621"/>
      <name val="Arial Nova"/>
      <family val="2"/>
    </font>
    <font>
      <sz val="10"/>
      <color theme="1" tint="0.249977111117893"/>
      <name val="Arial Nova"/>
      <family val="2"/>
    </font>
    <font>
      <b/>
      <sz val="10"/>
      <color rgb="FFFF0000"/>
      <name val="Arial Nova"/>
      <family val="2"/>
    </font>
  </fonts>
  <fills count="39">
    <fill>
      <patternFill patternType="none"/>
    </fill>
    <fill>
      <patternFill patternType="gray125"/>
    </fill>
    <fill>
      <patternFill patternType="solid">
        <fgColor indexed="22"/>
        <bgColor indexed="31"/>
      </patternFill>
    </fill>
    <fill>
      <patternFill patternType="solid">
        <fgColor indexed="13"/>
        <bgColor indexed="34"/>
      </patternFill>
    </fill>
    <fill>
      <patternFill patternType="solid">
        <fgColor indexed="52"/>
        <bgColor indexed="64"/>
      </patternFill>
    </fill>
    <fill>
      <patternFill patternType="solid">
        <fgColor indexed="10"/>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0"/>
        <bgColor indexed="64"/>
      </patternFill>
    </fill>
    <fill>
      <patternFill patternType="solid">
        <fgColor rgb="FF00B0F0"/>
        <bgColor indexed="64"/>
      </patternFill>
    </fill>
    <fill>
      <patternFill patternType="solid">
        <fgColor theme="9" tint="-0.249977111117893"/>
        <bgColor indexed="64"/>
      </patternFill>
    </fill>
    <fill>
      <patternFill patternType="solid">
        <fgColor theme="0"/>
        <bgColor indexed="31"/>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FF"/>
        <bgColor indexed="64"/>
      </patternFill>
    </fill>
    <fill>
      <patternFill patternType="solid">
        <fgColor theme="7" tint="0.59999389629810485"/>
        <bgColor indexed="64"/>
      </patternFill>
    </fill>
    <fill>
      <patternFill patternType="solid">
        <fgColor rgb="FF00CC00"/>
        <bgColor indexed="31"/>
      </patternFill>
    </fill>
    <fill>
      <patternFill patternType="solid">
        <fgColor theme="5" tint="-0.249977111117893"/>
        <bgColor indexed="64"/>
      </patternFill>
    </fill>
    <fill>
      <patternFill patternType="solid">
        <fgColor theme="2"/>
        <bgColor indexed="64"/>
      </patternFill>
    </fill>
    <fill>
      <patternFill patternType="lightUp">
        <bgColor theme="4" tint="0.59999389629810485"/>
      </patternFill>
    </fill>
    <fill>
      <patternFill patternType="solid">
        <fgColor rgb="FF92D050"/>
        <bgColor indexed="64"/>
      </patternFill>
    </fill>
    <fill>
      <patternFill patternType="solid">
        <fgColor theme="4" tint="-0.249977111117893"/>
        <bgColor indexed="64"/>
      </patternFill>
    </fill>
    <fill>
      <patternFill patternType="solid">
        <fgColor rgb="FF002060"/>
        <bgColor indexed="64"/>
      </patternFill>
    </fill>
    <fill>
      <patternFill patternType="solid">
        <fgColor theme="0" tint="-0.249977111117893"/>
        <bgColor indexed="64"/>
      </patternFill>
    </fill>
    <fill>
      <patternFill patternType="solid">
        <fgColor theme="8" tint="-0.249977111117893"/>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rgb="FF7F7F7F"/>
        <bgColor indexed="64"/>
      </patternFill>
    </fill>
    <fill>
      <patternFill patternType="solid">
        <fgColor rgb="FFFFFF00"/>
        <bgColor indexed="64"/>
      </patternFill>
    </fill>
    <fill>
      <patternFill patternType="solid">
        <fgColor indexed="9"/>
        <bgColor indexed="64"/>
      </patternFill>
    </fill>
    <fill>
      <patternFill patternType="solid">
        <fgColor theme="2" tint="-9.9978637043366805E-2"/>
        <bgColor indexed="64"/>
      </patternFill>
    </fill>
    <fill>
      <patternFill patternType="solid">
        <fgColor theme="1" tint="0.249977111117893"/>
        <bgColor rgb="FF95B3D7"/>
      </patternFill>
    </fill>
    <fill>
      <patternFill patternType="solid">
        <fgColor rgb="FF3E63AD"/>
        <bgColor rgb="FF95B3D7"/>
      </patternFill>
    </fill>
    <fill>
      <patternFill patternType="solid">
        <fgColor rgb="FFE3EDF9"/>
        <bgColor rgb="FFB8CCE4"/>
      </patternFill>
    </fill>
    <fill>
      <patternFill patternType="solid">
        <fgColor rgb="FFE3EDF9"/>
        <bgColor indexed="64"/>
      </patternFill>
    </fill>
    <fill>
      <patternFill patternType="solid">
        <fgColor theme="9" tint="0.39997558519241921"/>
        <bgColor indexed="64"/>
      </patternFill>
    </fill>
  </fills>
  <borders count="127">
    <border>
      <left/>
      <right/>
      <top/>
      <bottom/>
      <diagonal/>
    </border>
    <border>
      <left style="thin">
        <color indexed="63"/>
      </left>
      <right style="thin">
        <color indexed="63"/>
      </right>
      <top style="thin">
        <color indexed="63"/>
      </top>
      <bottom style="thin">
        <color indexed="63"/>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top style="thin">
        <color indexed="64"/>
      </top>
      <bottom/>
      <diagonal/>
    </border>
    <border>
      <left/>
      <right/>
      <top style="thin">
        <color auto="1"/>
      </top>
      <bottom style="thin">
        <color auto="1"/>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rgb="FF595959"/>
      </left>
      <right/>
      <top style="thick">
        <color rgb="FF595959"/>
      </top>
      <bottom style="dotted">
        <color rgb="FF595959"/>
      </bottom>
      <diagonal/>
    </border>
    <border>
      <left/>
      <right/>
      <top style="thick">
        <color rgb="FF595959"/>
      </top>
      <bottom style="dotted">
        <color rgb="FF595959"/>
      </bottom>
      <diagonal/>
    </border>
    <border>
      <left/>
      <right style="thick">
        <color rgb="FF595959"/>
      </right>
      <top style="thick">
        <color rgb="FF595959"/>
      </top>
      <bottom style="dotted">
        <color rgb="FF595959"/>
      </bottom>
      <diagonal/>
    </border>
    <border>
      <left style="thick">
        <color rgb="FF595959"/>
      </left>
      <right style="dotted">
        <color rgb="FF595959"/>
      </right>
      <top/>
      <bottom style="thick">
        <color rgb="FF595959"/>
      </bottom>
      <diagonal/>
    </border>
    <border>
      <left/>
      <right style="dotted">
        <color rgb="FF595959"/>
      </right>
      <top/>
      <bottom style="thick">
        <color rgb="FF595959"/>
      </bottom>
      <diagonal/>
    </border>
    <border>
      <left/>
      <right style="thick">
        <color rgb="FF595959"/>
      </right>
      <top/>
      <bottom style="thick">
        <color rgb="FF595959"/>
      </bottom>
      <diagonal/>
    </border>
    <border>
      <left style="thick">
        <color rgb="FF595959"/>
      </left>
      <right style="dotted">
        <color rgb="FF595959"/>
      </right>
      <top/>
      <bottom style="dotted">
        <color rgb="FF595959"/>
      </bottom>
      <diagonal/>
    </border>
    <border>
      <left/>
      <right style="dotted">
        <color rgb="FF595959"/>
      </right>
      <top/>
      <bottom style="dotted">
        <color rgb="FF595959"/>
      </bottom>
      <diagonal/>
    </border>
    <border>
      <left/>
      <right style="thick">
        <color rgb="FF595959"/>
      </right>
      <top/>
      <bottom style="dotted">
        <color rgb="FF595959"/>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theme="1" tint="0.34998626667073579"/>
      </top>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hair">
        <color indexed="64"/>
      </left>
      <right style="hair">
        <color indexed="64"/>
      </right>
      <top style="hair">
        <color indexed="64"/>
      </top>
      <bottom style="hair">
        <color indexed="64"/>
      </bottom>
      <diagonal/>
    </border>
    <border>
      <left/>
      <right style="hair">
        <color rgb="FF0070C0"/>
      </right>
      <top style="thin">
        <color rgb="FF0070C0"/>
      </top>
      <bottom/>
      <diagonal/>
    </border>
    <border>
      <left style="hair">
        <color rgb="FF0070C0"/>
      </left>
      <right style="hair">
        <color rgb="FF0070C0"/>
      </right>
      <top style="thin">
        <color rgb="FF0070C0"/>
      </top>
      <bottom/>
      <diagonal/>
    </border>
    <border>
      <left style="hair">
        <color rgb="FF0070C0"/>
      </left>
      <right style="thin">
        <color rgb="FF0070C0"/>
      </right>
      <top style="thin">
        <color rgb="FF0070C0"/>
      </top>
      <bottom/>
      <diagonal/>
    </border>
    <border>
      <left/>
      <right style="hair">
        <color rgb="FF0070C0"/>
      </right>
      <top style="thin">
        <color rgb="FF0070C0"/>
      </top>
      <bottom style="thin">
        <color rgb="FF0070C0"/>
      </bottom>
      <diagonal/>
    </border>
    <border>
      <left style="hair">
        <color rgb="FF0070C0"/>
      </left>
      <right style="hair">
        <color rgb="FF0070C0"/>
      </right>
      <top style="thin">
        <color rgb="FF0070C0"/>
      </top>
      <bottom style="thin">
        <color rgb="FF0070C0"/>
      </bottom>
      <diagonal/>
    </border>
    <border>
      <left style="hair">
        <color rgb="FF0070C0"/>
      </left>
      <right/>
      <top style="thin">
        <color rgb="FF0070C0"/>
      </top>
      <bottom style="thin">
        <color rgb="FF0070C0"/>
      </bottom>
      <diagonal/>
    </border>
    <border>
      <left style="thin">
        <color theme="1" tint="0.34998626667073579"/>
      </left>
      <right/>
      <top/>
      <bottom/>
      <diagonal/>
    </border>
    <border>
      <left style="hair">
        <color rgb="FF0070C0"/>
      </left>
      <right/>
      <top style="thin">
        <color rgb="FF0070C0"/>
      </top>
      <bottom/>
      <diagonal/>
    </border>
    <border>
      <left/>
      <right style="hair">
        <color rgb="FF0070C0"/>
      </right>
      <top style="thin">
        <color rgb="FF0070C0"/>
      </top>
      <bottom style="hair">
        <color rgb="FF0070C0"/>
      </bottom>
      <diagonal/>
    </border>
    <border>
      <left style="hair">
        <color rgb="FF0070C0"/>
      </left>
      <right style="hair">
        <color rgb="FF0070C0"/>
      </right>
      <top style="thin">
        <color rgb="FF0070C0"/>
      </top>
      <bottom style="hair">
        <color rgb="FF0070C0"/>
      </bottom>
      <diagonal/>
    </border>
    <border>
      <left style="hair">
        <color rgb="FF0070C0"/>
      </left>
      <right style="thin">
        <color rgb="FF0070C0"/>
      </right>
      <top style="thin">
        <color rgb="FF0070C0"/>
      </top>
      <bottom style="hair">
        <color rgb="FF0070C0"/>
      </bottom>
      <diagonal/>
    </border>
    <border>
      <left/>
      <right style="hair">
        <color rgb="FF0070C0"/>
      </right>
      <top style="hair">
        <color rgb="FF0070C0"/>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style="thin">
        <color rgb="FF0070C0"/>
      </right>
      <top style="hair">
        <color rgb="FF0070C0"/>
      </top>
      <bottom style="hair">
        <color rgb="FF0070C0"/>
      </bottom>
      <diagonal/>
    </border>
    <border>
      <left/>
      <right style="hair">
        <color rgb="FF0070C0"/>
      </right>
      <top/>
      <bottom style="hair">
        <color rgb="FF0070C0"/>
      </bottom>
      <diagonal/>
    </border>
    <border>
      <left style="hair">
        <color rgb="FF0070C0"/>
      </left>
      <right style="hair">
        <color rgb="FF0070C0"/>
      </right>
      <top/>
      <bottom style="hair">
        <color rgb="FF0070C0"/>
      </bottom>
      <diagonal/>
    </border>
    <border>
      <left style="hair">
        <color rgb="FF0070C0"/>
      </left>
      <right style="thin">
        <color rgb="FF0070C0"/>
      </right>
      <top/>
      <bottom style="hair">
        <color rgb="FF0070C0"/>
      </bottom>
      <diagonal/>
    </border>
    <border>
      <left style="hair">
        <color theme="1" tint="0.34998626667073579"/>
      </left>
      <right style="hair">
        <color theme="1" tint="0.34998626667073579"/>
      </right>
      <top style="hair">
        <color theme="1" tint="0.34998626667073579"/>
      </top>
      <bottom style="hair">
        <color indexed="64"/>
      </bottom>
      <diagonal/>
    </border>
    <border>
      <left/>
      <right style="hair">
        <color theme="1" tint="0.34998626667073579"/>
      </right>
      <top style="hair">
        <color theme="1" tint="0.34998626667073579"/>
      </top>
      <bottom style="hair">
        <color theme="1" tint="0.34998626667073579"/>
      </bottom>
      <diagonal/>
    </border>
    <border>
      <left/>
      <right style="hair">
        <color rgb="FF0070C0"/>
      </right>
      <top/>
      <bottom/>
      <diagonal/>
    </border>
    <border>
      <left style="hair">
        <color rgb="FF0070C0"/>
      </left>
      <right style="hair">
        <color rgb="FF0070C0"/>
      </right>
      <top/>
      <bottom/>
      <diagonal/>
    </border>
    <border>
      <left style="hair">
        <color rgb="FF0070C0"/>
      </left>
      <right style="thin">
        <color rgb="FF0070C0"/>
      </right>
      <top/>
      <bottom/>
      <diagonal/>
    </border>
    <border>
      <left style="hair">
        <color rgb="FF0070C0"/>
      </left>
      <right/>
      <top/>
      <bottom style="hair">
        <color rgb="FF0070C0"/>
      </bottom>
      <diagonal/>
    </border>
    <border>
      <left style="hair">
        <color rgb="FF0070C0"/>
      </left>
      <right style="thin">
        <color rgb="FF0070C0"/>
      </right>
      <top style="thin">
        <color rgb="FF0070C0"/>
      </top>
      <bottom style="thin">
        <color rgb="FF0070C0"/>
      </bottom>
      <diagonal/>
    </border>
    <border>
      <left/>
      <right style="hair">
        <color rgb="FF0070C0"/>
      </right>
      <top style="hair">
        <color rgb="FF0070C0"/>
      </top>
      <bottom style="thin">
        <color rgb="FF0070C0"/>
      </bottom>
      <diagonal/>
    </border>
    <border>
      <left style="hair">
        <color rgb="FF0070C0"/>
      </left>
      <right style="hair">
        <color rgb="FF0070C0"/>
      </right>
      <top style="hair">
        <color rgb="FF0070C0"/>
      </top>
      <bottom style="thin">
        <color rgb="FF0070C0"/>
      </bottom>
      <diagonal/>
    </border>
    <border>
      <left style="hair">
        <color rgb="FF0070C0"/>
      </left>
      <right style="thin">
        <color rgb="FF0070C0"/>
      </right>
      <top style="hair">
        <color rgb="FF0070C0"/>
      </top>
      <bottom style="thin">
        <color rgb="FF0070C0"/>
      </bottom>
      <diagonal/>
    </border>
    <border>
      <left style="thin">
        <color indexed="64"/>
      </left>
      <right style="thin">
        <color theme="1" tint="0.34998626667073579"/>
      </right>
      <top style="thin">
        <color indexed="64"/>
      </top>
      <bottom style="medium">
        <color theme="1" tint="0.34998626667073579"/>
      </bottom>
      <diagonal/>
    </border>
    <border>
      <left/>
      <right style="thin">
        <color theme="1" tint="0.34998626667073579"/>
      </right>
      <top style="thin">
        <color indexed="64"/>
      </top>
      <bottom style="medium">
        <color theme="1" tint="0.34998626667073579"/>
      </bottom>
      <diagonal/>
    </border>
    <border>
      <left style="thin">
        <color theme="1" tint="0.34998626667073579"/>
      </left>
      <right style="thin">
        <color theme="1" tint="0.34998626667073579"/>
      </right>
      <top style="thin">
        <color indexed="64"/>
      </top>
      <bottom style="medium">
        <color theme="1" tint="0.34998626667073579"/>
      </bottom>
      <diagonal/>
    </border>
    <border>
      <left style="thin">
        <color theme="1" tint="0.34998626667073579"/>
      </left>
      <right style="thin">
        <color indexed="64"/>
      </right>
      <top style="thin">
        <color indexed="64"/>
      </top>
      <bottom style="medium">
        <color theme="1" tint="0.34998626667073579"/>
      </bottom>
      <diagonal/>
    </border>
    <border>
      <left style="thin">
        <color indexed="64"/>
      </left>
      <right/>
      <top style="medium">
        <color theme="1" tint="0.34998626667073579"/>
      </top>
      <bottom/>
      <diagonal/>
    </border>
    <border>
      <left/>
      <right style="thin">
        <color indexed="64"/>
      </right>
      <top style="medium">
        <color theme="1" tint="0.34998626667073579"/>
      </top>
      <bottom/>
      <diagonal/>
    </border>
    <border>
      <left style="thin">
        <color indexed="64"/>
      </left>
      <right/>
      <top/>
      <bottom/>
      <diagonal/>
    </border>
    <border>
      <left/>
      <right style="thin">
        <color indexed="64"/>
      </right>
      <top/>
      <bottom/>
      <diagonal/>
    </border>
    <border>
      <left style="thin">
        <color indexed="64"/>
      </left>
      <right style="hair">
        <color theme="1" tint="0.34998626667073579"/>
      </right>
      <top style="hair">
        <color theme="1" tint="0.34998626667073579"/>
      </top>
      <bottom style="hair">
        <color theme="1" tint="0.34998626667073579"/>
      </bottom>
      <diagonal/>
    </border>
    <border>
      <left style="hair">
        <color theme="1" tint="0.34998626667073579"/>
      </left>
      <right style="thin">
        <color indexed="64"/>
      </right>
      <top style="hair">
        <color theme="1" tint="0.34998626667073579"/>
      </top>
      <bottom style="hair">
        <color theme="1" tint="0.34998626667073579"/>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theme="1" tint="0.34998626667073579"/>
      </right>
      <top style="hair">
        <color theme="1" tint="0.34998626667073579"/>
      </top>
      <bottom style="hair">
        <color indexed="64"/>
      </bottom>
      <diagonal/>
    </border>
    <border>
      <left style="hair">
        <color theme="1" tint="0.34998626667073579"/>
      </left>
      <right style="thin">
        <color indexed="64"/>
      </right>
      <top style="hair">
        <color theme="1" tint="0.34998626667073579"/>
      </top>
      <bottom style="hair">
        <color indexed="64"/>
      </bottom>
      <diagonal/>
    </border>
    <border>
      <left style="thin">
        <color indexed="64"/>
      </left>
      <right/>
      <top style="hair">
        <color theme="1" tint="0.34998626667073579"/>
      </top>
      <bottom/>
      <diagonal/>
    </border>
    <border>
      <left style="thin">
        <color indexed="64"/>
      </left>
      <right/>
      <top/>
      <bottom style="hair">
        <color theme="1" tint="0.34998626667073579"/>
      </bottom>
      <diagonal/>
    </border>
    <border>
      <left style="thin">
        <color indexed="64"/>
      </left>
      <right/>
      <top style="hair">
        <color theme="1" tint="0.34998626667073579"/>
      </top>
      <bottom style="hair">
        <color theme="1" tint="0.34998626667073579"/>
      </bottom>
      <diagonal/>
    </border>
    <border>
      <left style="thin">
        <color indexed="64"/>
      </left>
      <right style="hair">
        <color theme="1" tint="0.34998626667073579"/>
      </right>
      <top style="hair">
        <color theme="1" tint="0.34998626667073579"/>
      </top>
      <bottom/>
      <diagonal/>
    </border>
    <border>
      <left style="thin">
        <color indexed="64"/>
      </left>
      <right style="hair">
        <color theme="1" tint="0.34998626667073579"/>
      </right>
      <top/>
      <bottom/>
      <diagonal/>
    </border>
    <border>
      <left style="thin">
        <color indexed="64"/>
      </left>
      <right style="hair">
        <color theme="1" tint="0.34998626667073579"/>
      </right>
      <top/>
      <bottom style="hair">
        <color theme="1" tint="0.34998626667073579"/>
      </bottom>
      <diagonal/>
    </border>
    <border>
      <left style="thin">
        <color indexed="64"/>
      </left>
      <right style="hair">
        <color theme="1" tint="0.34998626667073579"/>
      </right>
      <top style="hair">
        <color theme="1" tint="0.34998626667073579"/>
      </top>
      <bottom style="thin">
        <color indexed="64"/>
      </bottom>
      <diagonal/>
    </border>
    <border>
      <left style="hair">
        <color theme="1" tint="0.34998626667073579"/>
      </left>
      <right style="hair">
        <color theme="1" tint="0.34998626667073579"/>
      </right>
      <top style="hair">
        <color theme="1" tint="0.34998626667073579"/>
      </top>
      <bottom style="thin">
        <color indexed="64"/>
      </bottom>
      <diagonal/>
    </border>
    <border>
      <left style="hair">
        <color theme="1" tint="0.34998626667073579"/>
      </left>
      <right style="thin">
        <color indexed="64"/>
      </right>
      <top style="hair">
        <color theme="1" tint="0.34998626667073579"/>
      </top>
      <bottom style="thin">
        <color indexed="64"/>
      </bottom>
      <diagonal/>
    </border>
    <border>
      <left style="thin">
        <color theme="1" tint="0.34998626667073579"/>
      </left>
      <right/>
      <top style="thin">
        <color indexed="64"/>
      </top>
      <bottom style="medium">
        <color theme="1" tint="0.34998626667073579"/>
      </bottom>
      <diagonal/>
    </border>
    <border>
      <left/>
      <right/>
      <top style="thin">
        <color indexed="64"/>
      </top>
      <bottom style="medium">
        <color theme="1" tint="0.34998626667073579"/>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9">
    <xf numFmtId="0" fontId="0" fillId="0" borderId="0"/>
    <xf numFmtId="0" fontId="6" fillId="0" borderId="0"/>
    <xf numFmtId="0" fontId="6" fillId="0" borderId="0"/>
    <xf numFmtId="0" fontId="13" fillId="0" borderId="0"/>
    <xf numFmtId="0" fontId="13" fillId="0" borderId="0"/>
    <xf numFmtId="0" fontId="3" fillId="2" borderId="1" applyNumberFormat="0" applyAlignment="0" applyProtection="0"/>
    <xf numFmtId="0" fontId="3" fillId="2" borderId="1"/>
    <xf numFmtId="164" fontId="29" fillId="0" borderId="0" applyFont="0" applyFill="0" applyBorder="0" applyAlignment="0" applyProtection="0"/>
    <xf numFmtId="9" fontId="29" fillId="0" borderId="0" applyFont="0" applyFill="0" applyBorder="0" applyAlignment="0" applyProtection="0"/>
  </cellStyleXfs>
  <cellXfs count="464">
    <xf numFmtId="0" fontId="0" fillId="0" borderId="0" xfId="0"/>
    <xf numFmtId="0" fontId="6" fillId="0" borderId="0" xfId="1" applyFont="1"/>
    <xf numFmtId="0" fontId="6" fillId="0" borderId="2" xfId="1" applyFont="1" applyBorder="1"/>
    <xf numFmtId="0" fontId="6" fillId="0" borderId="2" xfId="1" applyFont="1" applyBorder="1" applyAlignment="1">
      <alignment horizontal="center" vertical="center"/>
    </xf>
    <xf numFmtId="0" fontId="4" fillId="0" borderId="0" xfId="1" applyFont="1"/>
    <xf numFmtId="0" fontId="8" fillId="0" borderId="0" xfId="1" applyFont="1" applyFill="1"/>
    <xf numFmtId="0" fontId="6" fillId="0" borderId="3" xfId="1" applyFont="1" applyBorder="1"/>
    <xf numFmtId="0" fontId="6" fillId="0" borderId="4" xfId="1" applyFont="1" applyBorder="1" applyAlignment="1">
      <alignment horizontal="center" vertical="center"/>
    </xf>
    <xf numFmtId="0" fontId="6" fillId="0" borderId="0" xfId="1" applyFont="1" applyBorder="1" applyAlignment="1">
      <alignment horizontal="center" vertical="center"/>
    </xf>
    <xf numFmtId="0" fontId="5" fillId="0" borderId="0" xfId="1" applyFont="1" applyBorder="1" applyAlignment="1">
      <alignment horizontal="center" wrapText="1"/>
    </xf>
    <xf numFmtId="0" fontId="0" fillId="0" borderId="0" xfId="0" applyAlignment="1">
      <alignment wrapText="1"/>
    </xf>
    <xf numFmtId="0" fontId="0" fillId="0" borderId="5" xfId="0" applyBorder="1" applyAlignment="1">
      <alignment wrapText="1"/>
    </xf>
    <xf numFmtId="0" fontId="6" fillId="0" borderId="3" xfId="1" applyFont="1" applyBorder="1" applyAlignment="1"/>
    <xf numFmtId="0" fontId="6" fillId="0" borderId="2" xfId="1" applyFont="1" applyBorder="1" applyAlignment="1"/>
    <xf numFmtId="0" fontId="6" fillId="0" borderId="0" xfId="1" applyFont="1" applyAlignment="1"/>
    <xf numFmtId="0" fontId="6" fillId="0" borderId="4" xfId="1" applyFont="1" applyBorder="1" applyAlignment="1"/>
    <xf numFmtId="0" fontId="6" fillId="0" borderId="0" xfId="1" applyFont="1" applyBorder="1" applyAlignment="1"/>
    <xf numFmtId="0" fontId="0" fillId="0" borderId="0" xfId="0" applyAlignment="1">
      <alignment horizontal="center" vertical="center" wrapText="1"/>
    </xf>
    <xf numFmtId="0" fontId="20" fillId="9" borderId="5" xfId="3" applyFont="1" applyFill="1" applyBorder="1" applyAlignment="1">
      <alignment horizontal="center" vertical="center" wrapText="1"/>
    </xf>
    <xf numFmtId="0" fontId="21" fillId="3" borderId="5" xfId="1" applyFont="1" applyFill="1" applyBorder="1" applyAlignment="1">
      <alignment horizontal="center" vertical="center" wrapText="1"/>
    </xf>
    <xf numFmtId="0" fontId="22" fillId="4" borderId="5" xfId="3" applyFont="1" applyFill="1" applyBorder="1" applyAlignment="1">
      <alignment horizontal="center" vertical="center" wrapText="1"/>
    </xf>
    <xf numFmtId="0" fontId="22" fillId="5" borderId="5" xfId="3" applyFont="1" applyFill="1" applyBorder="1" applyAlignment="1">
      <alignment horizontal="center" vertical="center" wrapText="1"/>
    </xf>
    <xf numFmtId="0" fontId="23" fillId="10" borderId="7" xfId="1" applyFont="1" applyFill="1" applyBorder="1" applyAlignment="1">
      <alignment horizontal="center" vertical="center" wrapText="1"/>
    </xf>
    <xf numFmtId="0" fontId="23" fillId="10" borderId="8" xfId="1" applyFont="1" applyFill="1" applyBorder="1" applyAlignment="1">
      <alignment horizontal="center" vertical="center" wrapText="1"/>
    </xf>
    <xf numFmtId="0" fontId="23" fillId="10" borderId="9" xfId="1" applyFont="1" applyFill="1" applyBorder="1" applyAlignment="1">
      <alignment horizontal="center" vertical="center" wrapText="1"/>
    </xf>
    <xf numFmtId="0" fontId="7" fillId="11" borderId="0" xfId="1" applyFont="1" applyFill="1" applyBorder="1" applyAlignment="1"/>
    <xf numFmtId="0" fontId="6" fillId="0" borderId="0" xfId="1" applyFont="1" applyBorder="1"/>
    <xf numFmtId="0" fontId="23" fillId="10" borderId="10" xfId="1" applyFont="1" applyFill="1" applyBorder="1" applyAlignment="1">
      <alignment horizontal="center" vertical="center" wrapText="1"/>
    </xf>
    <xf numFmtId="0" fontId="23" fillId="10" borderId="5"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11" xfId="1" applyFont="1" applyFill="1" applyBorder="1" applyAlignment="1">
      <alignment horizontal="center" vertical="center" wrapText="1"/>
    </xf>
    <xf numFmtId="0" fontId="14" fillId="13" borderId="14" xfId="1" applyFont="1" applyFill="1" applyBorder="1" applyAlignment="1">
      <alignment horizontal="center" vertical="center" wrapText="1"/>
    </xf>
    <xf numFmtId="0" fontId="14" fillId="13" borderId="5" xfId="1" applyFont="1" applyFill="1" applyBorder="1" applyAlignment="1">
      <alignment vertical="center" wrapText="1"/>
    </xf>
    <xf numFmtId="0" fontId="14" fillId="13" borderId="11" xfId="1" applyFont="1" applyFill="1" applyBorder="1" applyAlignment="1">
      <alignment vertical="center" wrapText="1"/>
    </xf>
    <xf numFmtId="0" fontId="14" fillId="13" borderId="15" xfId="1" applyFont="1" applyFill="1" applyBorder="1" applyAlignment="1">
      <alignment vertical="center" wrapText="1"/>
    </xf>
    <xf numFmtId="0" fontId="4" fillId="0" borderId="0" xfId="1" applyFont="1" applyAlignment="1">
      <alignment horizontal="center" vertical="center"/>
    </xf>
    <xf numFmtId="0" fontId="6" fillId="0" borderId="0" xfId="1" applyFont="1" applyAlignment="1">
      <alignment horizontal="center" vertical="center"/>
    </xf>
    <xf numFmtId="0" fontId="6" fillId="0" borderId="0" xfId="1" applyFont="1" applyAlignment="1">
      <alignment wrapText="1"/>
    </xf>
    <xf numFmtId="0" fontId="6" fillId="0" borderId="5" xfId="1" applyFont="1" applyBorder="1" applyAlignment="1">
      <alignment horizontal="center" vertical="center" wrapText="1"/>
    </xf>
    <xf numFmtId="0" fontId="1" fillId="0" borderId="5" xfId="1" applyFont="1" applyBorder="1" applyAlignment="1">
      <alignment horizontal="center" vertical="center" wrapText="1"/>
    </xf>
    <xf numFmtId="0" fontId="2" fillId="13" borderId="5" xfId="1" applyFont="1" applyFill="1" applyBorder="1" applyAlignment="1">
      <alignment horizontal="center" vertical="center" wrapText="1"/>
    </xf>
    <xf numFmtId="0" fontId="1" fillId="0" borderId="5" xfId="1" applyFont="1" applyBorder="1" applyAlignment="1">
      <alignment horizontal="justify" vertical="center" wrapText="1"/>
    </xf>
    <xf numFmtId="0" fontId="24" fillId="0" borderId="5" xfId="0" applyFont="1" applyBorder="1" applyAlignment="1">
      <alignment horizontal="center" vertical="center" wrapText="1"/>
    </xf>
    <xf numFmtId="0" fontId="24" fillId="6" borderId="5" xfId="0" applyFont="1" applyFill="1" applyBorder="1" applyAlignment="1">
      <alignment horizontal="center" vertical="center" wrapText="1"/>
    </xf>
    <xf numFmtId="0" fontId="28" fillId="0" borderId="5" xfId="0" applyFont="1" applyBorder="1" applyAlignment="1">
      <alignment horizontal="justify" vertical="center" wrapText="1"/>
    </xf>
    <xf numFmtId="0" fontId="28" fillId="0" borderId="17" xfId="0" applyFont="1" applyBorder="1" applyAlignment="1">
      <alignment horizontal="justify" vertical="center" wrapText="1"/>
    </xf>
    <xf numFmtId="0" fontId="27" fillId="0" borderId="20" xfId="0" applyFont="1" applyBorder="1" applyAlignment="1">
      <alignment horizontal="center" vertical="center" wrapText="1"/>
    </xf>
    <xf numFmtId="0" fontId="27" fillId="6" borderId="20" xfId="0" applyFont="1" applyFill="1" applyBorder="1" applyAlignment="1">
      <alignment horizontal="center" vertical="center" wrapText="1"/>
    </xf>
    <xf numFmtId="0" fontId="28" fillId="6" borderId="5" xfId="0" applyFont="1" applyFill="1" applyBorder="1" applyAlignment="1">
      <alignment horizontal="justify" vertical="center" wrapText="1"/>
    </xf>
    <xf numFmtId="0" fontId="28" fillId="6" borderId="17" xfId="0" applyFont="1" applyFill="1" applyBorder="1" applyAlignment="1">
      <alignment horizontal="justify" vertical="center" wrapText="1"/>
    </xf>
    <xf numFmtId="0" fontId="28" fillId="0" borderId="0" xfId="0" applyFont="1" applyAlignment="1">
      <alignment wrapText="1"/>
    </xf>
    <xf numFmtId="0" fontId="28" fillId="12" borderId="0" xfId="0" applyFont="1" applyFill="1" applyAlignment="1">
      <alignment vertical="center" wrapText="1"/>
    </xf>
    <xf numFmtId="0" fontId="20" fillId="21" borderId="5" xfId="3" applyFont="1" applyFill="1" applyBorder="1" applyAlignment="1">
      <alignment horizontal="center" vertical="center" wrapText="1"/>
    </xf>
    <xf numFmtId="0" fontId="0" fillId="12" borderId="0" xfId="0" applyFill="1" applyAlignment="1">
      <alignment horizontal="center" vertical="center" wrapText="1"/>
    </xf>
    <xf numFmtId="0" fontId="33" fillId="25" borderId="0" xfId="0" applyFont="1" applyFill="1" applyAlignment="1">
      <alignment wrapText="1"/>
    </xf>
    <xf numFmtId="0" fontId="34" fillId="25" borderId="5" xfId="0" applyFont="1" applyFill="1" applyBorder="1" applyAlignment="1">
      <alignment wrapText="1"/>
    </xf>
    <xf numFmtId="0" fontId="34" fillId="25" borderId="5" xfId="0" applyFont="1" applyFill="1" applyBorder="1" applyAlignment="1">
      <alignment horizontal="center" vertical="center" wrapText="1"/>
    </xf>
    <xf numFmtId="0" fontId="35" fillId="25" borderId="5" xfId="0" applyFont="1" applyFill="1" applyBorder="1" applyAlignment="1">
      <alignment wrapText="1"/>
    </xf>
    <xf numFmtId="0" fontId="33" fillId="25" borderId="0" xfId="0" applyFont="1" applyFill="1" applyAlignment="1">
      <alignment horizontal="center" vertical="center" wrapText="1"/>
    </xf>
    <xf numFmtId="0" fontId="33" fillId="25" borderId="5" xfId="0" applyFont="1" applyFill="1" applyBorder="1" applyAlignment="1">
      <alignment horizontal="center" wrapText="1"/>
    </xf>
    <xf numFmtId="0" fontId="25" fillId="14" borderId="5" xfId="0" applyFont="1" applyFill="1" applyBorder="1" applyAlignment="1">
      <alignment horizontal="center" vertical="center" wrapText="1"/>
    </xf>
    <xf numFmtId="0" fontId="20" fillId="14" borderId="5" xfId="0" applyFont="1" applyFill="1" applyBorder="1" applyAlignment="1">
      <alignment horizontal="center" vertical="center" wrapText="1"/>
    </xf>
    <xf numFmtId="0" fontId="20" fillId="14" borderId="20" xfId="0" applyFont="1" applyFill="1" applyBorder="1" applyAlignment="1">
      <alignment horizontal="center" vertical="center" wrapText="1"/>
    </xf>
    <xf numFmtId="0" fontId="34" fillId="25" borderId="5" xfId="0" applyFont="1" applyFill="1" applyBorder="1" applyAlignment="1">
      <alignment vertical="center" wrapText="1"/>
    </xf>
    <xf numFmtId="0" fontId="28" fillId="12" borderId="5" xfId="0" applyFont="1" applyFill="1" applyBorder="1" applyAlignment="1">
      <alignment vertical="center" wrapText="1"/>
    </xf>
    <xf numFmtId="0" fontId="33" fillId="25" borderId="5" xfId="0" applyFont="1" applyFill="1" applyBorder="1" applyAlignment="1">
      <alignment wrapText="1"/>
    </xf>
    <xf numFmtId="0" fontId="28" fillId="20" borderId="5" xfId="0" applyFont="1" applyFill="1" applyBorder="1" applyAlignment="1">
      <alignment vertical="center" wrapText="1"/>
    </xf>
    <xf numFmtId="0" fontId="0" fillId="19" borderId="5" xfId="0" applyFill="1" applyBorder="1" applyAlignment="1">
      <alignment wrapText="1"/>
    </xf>
    <xf numFmtId="0" fontId="33" fillId="22" borderId="5" xfId="0" applyFont="1" applyFill="1" applyBorder="1" applyAlignment="1">
      <alignment horizontal="center" vertical="center" wrapText="1"/>
    </xf>
    <xf numFmtId="0" fontId="33" fillId="23" borderId="5" xfId="0" applyFont="1" applyFill="1" applyBorder="1" applyAlignment="1">
      <alignment wrapText="1"/>
    </xf>
    <xf numFmtId="0" fontId="0" fillId="0" borderId="5" xfId="0" applyBorder="1" applyAlignment="1">
      <alignment horizontal="left" vertical="center" wrapText="1"/>
    </xf>
    <xf numFmtId="0" fontId="33" fillId="25" borderId="21" xfId="0" applyFont="1" applyFill="1" applyBorder="1" applyAlignment="1">
      <alignment wrapText="1"/>
    </xf>
    <xf numFmtId="0" fontId="0" fillId="0" borderId="21" xfId="0" applyBorder="1" applyAlignment="1">
      <alignment wrapText="1"/>
    </xf>
    <xf numFmtId="0" fontId="0" fillId="0" borderId="0" xfId="0" applyBorder="1" applyAlignment="1">
      <alignment wrapText="1"/>
    </xf>
    <xf numFmtId="0" fontId="0" fillId="0" borderId="29" xfId="0" applyBorder="1" applyAlignment="1">
      <alignment wrapText="1"/>
    </xf>
    <xf numFmtId="0" fontId="0" fillId="0" borderId="24" xfId="0" applyBorder="1" applyAlignment="1">
      <alignment wrapText="1"/>
    </xf>
    <xf numFmtId="0" fontId="33" fillId="25" borderId="29" xfId="0" applyFont="1" applyFill="1" applyBorder="1"/>
    <xf numFmtId="0" fontId="0" fillId="0" borderId="5" xfId="0" applyBorder="1" applyAlignment="1">
      <alignment horizontal="center" wrapText="1"/>
    </xf>
    <xf numFmtId="49" fontId="37" fillId="0" borderId="16" xfId="0" applyNumberFormat="1" applyFont="1" applyFill="1" applyBorder="1" applyAlignment="1">
      <alignment horizontal="center" wrapText="1"/>
    </xf>
    <xf numFmtId="49" fontId="37" fillId="0" borderId="5" xfId="0" applyNumberFormat="1" applyFont="1" applyFill="1" applyBorder="1" applyAlignment="1">
      <alignment horizontal="center" wrapText="1"/>
    </xf>
    <xf numFmtId="49" fontId="37" fillId="0" borderId="5" xfId="0" applyNumberFormat="1" applyFont="1" applyFill="1" applyBorder="1" applyAlignment="1">
      <alignment horizontal="center" vertical="center" wrapText="1"/>
    </xf>
    <xf numFmtId="0" fontId="37" fillId="0" borderId="5" xfId="0" applyFont="1" applyFill="1" applyBorder="1" applyAlignment="1">
      <alignment horizontal="center" vertical="center" wrapText="1"/>
    </xf>
    <xf numFmtId="0" fontId="0" fillId="0" borderId="5" xfId="0" applyFill="1" applyBorder="1" applyAlignment="1">
      <alignment horizontal="center"/>
    </xf>
    <xf numFmtId="49" fontId="13" fillId="0" borderId="5" xfId="3" applyNumberFormat="1" applyFont="1" applyFill="1" applyBorder="1" applyAlignment="1">
      <alignment horizontal="center" vertical="center" wrapText="1"/>
    </xf>
    <xf numFmtId="0" fontId="33" fillId="25" borderId="45" xfId="0" applyFont="1" applyFill="1" applyBorder="1" applyAlignment="1">
      <alignment horizontal="center" wrapText="1"/>
    </xf>
    <xf numFmtId="0" fontId="0" fillId="0" borderId="46" xfId="0" applyBorder="1" applyAlignment="1">
      <alignment horizontal="center" wrapText="1"/>
    </xf>
    <xf numFmtId="0" fontId="0" fillId="0" borderId="47" xfId="0" applyBorder="1" applyAlignment="1">
      <alignment horizontal="center" wrapText="1"/>
    </xf>
    <xf numFmtId="14" fontId="20" fillId="15" borderId="48" xfId="0" applyNumberFormat="1" applyFont="1" applyFill="1" applyBorder="1" applyAlignment="1">
      <alignment horizontal="center" vertical="center" wrapText="1"/>
    </xf>
    <xf numFmtId="14" fontId="20" fillId="8" borderId="42" xfId="0" applyNumberFormat="1" applyFont="1" applyFill="1" applyBorder="1" applyAlignment="1">
      <alignment horizontal="center" vertical="center" wrapText="1"/>
    </xf>
    <xf numFmtId="0" fontId="20" fillId="8" borderId="42" xfId="0" applyFont="1" applyFill="1" applyBorder="1" applyAlignment="1">
      <alignment horizontal="center" vertical="center" wrapText="1"/>
    </xf>
    <xf numFmtId="0" fontId="27" fillId="0" borderId="5" xfId="0" applyFont="1" applyBorder="1" applyAlignment="1">
      <alignment horizontal="center" vertical="center" wrapText="1"/>
    </xf>
    <xf numFmtId="0" fontId="27" fillId="6" borderId="5" xfId="0" applyFont="1" applyFill="1" applyBorder="1" applyAlignment="1">
      <alignment horizontal="center" vertical="center" wrapText="1"/>
    </xf>
    <xf numFmtId="14" fontId="20" fillId="0" borderId="48" xfId="0" applyNumberFormat="1" applyFont="1" applyBorder="1" applyAlignment="1">
      <alignment horizontal="center" vertical="center" wrapText="1"/>
    </xf>
    <xf numFmtId="0" fontId="33" fillId="26" borderId="0" xfId="0" applyFont="1" applyFill="1" applyAlignment="1">
      <alignment horizontal="center" wrapText="1"/>
    </xf>
    <xf numFmtId="0" fontId="25" fillId="12" borderId="6" xfId="0" applyFont="1" applyFill="1" applyBorder="1" applyAlignment="1">
      <alignment horizontal="center" vertical="center" wrapText="1"/>
    </xf>
    <xf numFmtId="0" fontId="20" fillId="12" borderId="6" xfId="0" applyFont="1" applyFill="1" applyBorder="1" applyAlignment="1">
      <alignment horizontal="center" vertical="center" wrapText="1"/>
    </xf>
    <xf numFmtId="0" fontId="20" fillId="12" borderId="12" xfId="0" applyFont="1" applyFill="1" applyBorder="1" applyAlignment="1">
      <alignment horizontal="center" vertical="center" wrapText="1"/>
    </xf>
    <xf numFmtId="0" fontId="39" fillId="0" borderId="55" xfId="0" applyFont="1" applyBorder="1" applyAlignment="1">
      <alignment horizontal="center" vertical="center" wrapText="1"/>
    </xf>
    <xf numFmtId="0" fontId="39" fillId="0" borderId="56" xfId="0" applyFont="1" applyBorder="1" applyAlignment="1">
      <alignment horizontal="center" vertical="center" wrapText="1"/>
    </xf>
    <xf numFmtId="0" fontId="39" fillId="0" borderId="57" xfId="0" applyFont="1" applyBorder="1" applyAlignment="1">
      <alignment horizontal="center" vertical="center" wrapText="1"/>
    </xf>
    <xf numFmtId="0" fontId="40" fillId="0" borderId="58" xfId="0" applyFont="1" applyBorder="1" applyAlignment="1">
      <alignment horizontal="center" vertical="center" wrapText="1"/>
    </xf>
    <xf numFmtId="0" fontId="40" fillId="0" borderId="59" xfId="0" applyFont="1" applyBorder="1" applyAlignment="1">
      <alignment horizontal="center" vertical="center" wrapText="1"/>
    </xf>
    <xf numFmtId="0" fontId="40" fillId="0" borderId="60" xfId="0" applyFont="1" applyBorder="1" applyAlignment="1">
      <alignment horizontal="center" vertical="center" wrapText="1"/>
    </xf>
    <xf numFmtId="0" fontId="40" fillId="0" borderId="55" xfId="0" applyFont="1" applyBorder="1" applyAlignment="1">
      <alignment horizontal="center" vertical="center" wrapText="1"/>
    </xf>
    <xf numFmtId="0" fontId="40" fillId="0" borderId="56" xfId="0" applyFont="1" applyBorder="1" applyAlignment="1">
      <alignment horizontal="center" vertical="center" wrapText="1"/>
    </xf>
    <xf numFmtId="0" fontId="40" fillId="0" borderId="57" xfId="0" applyFont="1" applyBorder="1" applyAlignment="1">
      <alignment horizontal="center" vertical="center" wrapText="1"/>
    </xf>
    <xf numFmtId="14" fontId="40" fillId="0" borderId="59" xfId="0" applyNumberFormat="1" applyFont="1" applyBorder="1" applyAlignment="1">
      <alignment horizontal="center" vertical="center" wrapText="1"/>
    </xf>
    <xf numFmtId="0" fontId="42" fillId="0" borderId="0" xfId="0" applyFont="1"/>
    <xf numFmtId="0" fontId="42" fillId="0" borderId="0" xfId="0" applyFont="1" applyAlignment="1">
      <alignment horizontal="center" vertical="center" wrapText="1"/>
    </xf>
    <xf numFmtId="0" fontId="28" fillId="0" borderId="0" xfId="0" applyFont="1" applyAlignment="1">
      <alignment vertical="center" wrapText="1"/>
    </xf>
    <xf numFmtId="0" fontId="19" fillId="0" borderId="0" xfId="0" applyFont="1" applyAlignment="1">
      <alignment horizontal="center" wrapText="1"/>
    </xf>
    <xf numFmtId="0" fontId="0" fillId="0" borderId="0" xfId="0" applyFill="1" applyAlignment="1">
      <alignment wrapText="1"/>
    </xf>
    <xf numFmtId="0" fontId="0" fillId="0" borderId="0" xfId="0" applyFill="1" applyAlignment="1">
      <alignment horizontal="center" wrapText="1"/>
    </xf>
    <xf numFmtId="0" fontId="0" fillId="0" borderId="0" xfId="0" applyFill="1" applyAlignment="1">
      <alignment horizontal="left" vertical="center" wrapText="1"/>
    </xf>
    <xf numFmtId="0" fontId="0" fillId="0" borderId="0" xfId="0" applyFill="1" applyAlignment="1">
      <alignment vertical="center" wrapText="1"/>
    </xf>
    <xf numFmtId="0" fontId="44" fillId="6" borderId="5" xfId="0" applyFont="1" applyFill="1" applyBorder="1" applyAlignment="1">
      <alignment horizontal="center" vertical="center" wrapText="1"/>
    </xf>
    <xf numFmtId="15" fontId="42" fillId="0" borderId="5" xfId="0" applyNumberFormat="1" applyFont="1" applyBorder="1" applyAlignment="1">
      <alignment horizontal="center" vertical="center" wrapText="1"/>
    </xf>
    <xf numFmtId="0" fontId="47" fillId="0" borderId="5" xfId="0" applyFont="1" applyBorder="1" applyAlignment="1">
      <alignment horizontal="center" vertical="center" wrapText="1"/>
    </xf>
    <xf numFmtId="17" fontId="42" fillId="0" borderId="5" xfId="0" applyNumberFormat="1" applyFont="1" applyBorder="1" applyAlignment="1">
      <alignment horizontal="center" vertical="center" wrapText="1"/>
    </xf>
    <xf numFmtId="0" fontId="42" fillId="0" borderId="5" xfId="0" applyFont="1" applyBorder="1" applyAlignment="1">
      <alignment horizontal="left" vertical="center" wrapText="1"/>
    </xf>
    <xf numFmtId="0" fontId="45" fillId="0" borderId="5" xfId="0" applyFont="1" applyBorder="1" applyAlignment="1">
      <alignment horizontal="center" vertical="center" wrapText="1"/>
    </xf>
    <xf numFmtId="0" fontId="50" fillId="0" borderId="61" xfId="0" applyFont="1" applyBorder="1" applyAlignment="1">
      <alignment horizontal="center" vertical="center"/>
    </xf>
    <xf numFmtId="0" fontId="50" fillId="0" borderId="16" xfId="0" applyFont="1" applyBorder="1" applyAlignment="1">
      <alignment horizontal="center" vertical="center"/>
    </xf>
    <xf numFmtId="0" fontId="50" fillId="0" borderId="62" xfId="0" applyFont="1" applyBorder="1" applyAlignment="1">
      <alignment horizontal="center" vertical="center"/>
    </xf>
    <xf numFmtId="0" fontId="50" fillId="0" borderId="0" xfId="0" applyFont="1"/>
    <xf numFmtId="0" fontId="50" fillId="0" borderId="5" xfId="0" applyFont="1" applyBorder="1" applyAlignment="1">
      <alignment horizontal="center" vertical="center"/>
    </xf>
    <xf numFmtId="0" fontId="50" fillId="0" borderId="5" xfId="0" applyFont="1" applyBorder="1" applyAlignment="1">
      <alignment horizontal="center" vertical="center" wrapText="1"/>
    </xf>
    <xf numFmtId="0" fontId="50" fillId="0" borderId="0" xfId="0" applyFont="1" applyAlignment="1">
      <alignment horizontal="center" vertical="center"/>
    </xf>
    <xf numFmtId="14" fontId="50" fillId="0" borderId="63" xfId="0" applyNumberFormat="1" applyFont="1" applyBorder="1" applyAlignment="1">
      <alignment vertical="center"/>
    </xf>
    <xf numFmtId="0" fontId="50" fillId="0" borderId="63" xfId="0" applyFont="1" applyBorder="1"/>
    <xf numFmtId="0" fontId="50" fillId="0" borderId="5" xfId="0" applyFont="1" applyBorder="1"/>
    <xf numFmtId="0" fontId="50" fillId="0" borderId="17" xfId="0" applyFont="1" applyBorder="1"/>
    <xf numFmtId="0" fontId="50" fillId="0" borderId="18" xfId="0" applyFont="1" applyBorder="1"/>
    <xf numFmtId="0" fontId="50" fillId="0" borderId="13" xfId="0" applyFont="1" applyBorder="1"/>
    <xf numFmtId="0" fontId="50" fillId="0" borderId="25" xfId="0" applyFont="1" applyBorder="1"/>
    <xf numFmtId="0" fontId="50" fillId="0" borderId="17" xfId="0" applyFont="1" applyBorder="1" applyAlignment="1">
      <alignment vertical="center" wrapText="1"/>
    </xf>
    <xf numFmtId="0" fontId="53" fillId="0" borderId="66" xfId="0" applyFont="1" applyFill="1" applyBorder="1" applyAlignment="1" applyProtection="1">
      <alignment horizontal="center" vertical="center" wrapText="1"/>
    </xf>
    <xf numFmtId="0" fontId="53" fillId="0" borderId="0" xfId="0" applyFont="1" applyAlignment="1" applyProtection="1">
      <alignment vertical="center" wrapText="1"/>
    </xf>
    <xf numFmtId="0" fontId="55" fillId="0" borderId="100" xfId="0" applyFont="1" applyBorder="1" applyAlignment="1" applyProtection="1">
      <alignment horizontal="center" vertical="center" wrapText="1"/>
    </xf>
    <xf numFmtId="0" fontId="55" fillId="0" borderId="0" xfId="0" applyFont="1" applyBorder="1" applyAlignment="1" applyProtection="1">
      <alignment horizontal="center" vertical="center" wrapText="1"/>
    </xf>
    <xf numFmtId="0" fontId="51" fillId="34" borderId="104" xfId="0" applyFont="1" applyFill="1" applyBorder="1" applyAlignment="1" applyProtection="1">
      <alignment horizontal="center" vertical="center" wrapText="1"/>
    </xf>
    <xf numFmtId="0" fontId="51" fillId="34" borderId="66" xfId="0" applyFont="1" applyFill="1" applyBorder="1" applyAlignment="1" applyProtection="1">
      <alignment horizontal="center" vertical="center" wrapText="1"/>
    </xf>
    <xf numFmtId="14" fontId="51" fillId="34" borderId="66" xfId="0" applyNumberFormat="1" applyFont="1" applyFill="1" applyBorder="1" applyAlignment="1" applyProtection="1">
      <alignment horizontal="center" vertical="center" wrapText="1"/>
    </xf>
    <xf numFmtId="14" fontId="51" fillId="34" borderId="105" xfId="0" applyNumberFormat="1" applyFont="1" applyFill="1" applyBorder="1" applyAlignment="1" applyProtection="1">
      <alignment horizontal="center" vertical="center" wrapText="1"/>
    </xf>
    <xf numFmtId="0" fontId="55" fillId="35" borderId="67" xfId="0" applyFont="1" applyFill="1" applyBorder="1" applyAlignment="1" applyProtection="1">
      <alignment horizontal="center" vertical="center" wrapText="1"/>
    </xf>
    <xf numFmtId="0" fontId="55" fillId="35" borderId="68" xfId="0" applyFont="1" applyFill="1" applyBorder="1" applyAlignment="1" applyProtection="1">
      <alignment horizontal="center" vertical="center" wrapText="1"/>
    </xf>
    <xf numFmtId="0" fontId="55" fillId="35" borderId="69" xfId="0" applyFont="1" applyFill="1" applyBorder="1" applyAlignment="1" applyProtection="1">
      <alignment horizontal="center" vertical="center" wrapText="1"/>
    </xf>
    <xf numFmtId="0" fontId="53" fillId="36" borderId="104" xfId="0" applyFont="1" applyFill="1" applyBorder="1" applyAlignment="1" applyProtection="1">
      <alignment horizontal="center" vertical="center" wrapText="1"/>
    </xf>
    <xf numFmtId="0" fontId="53" fillId="36" borderId="66" xfId="0" applyFont="1" applyFill="1" applyBorder="1" applyAlignment="1" applyProtection="1">
      <alignment horizontal="center" vertical="center" wrapText="1"/>
    </xf>
    <xf numFmtId="14" fontId="53" fillId="0" borderId="66" xfId="0" applyNumberFormat="1" applyFont="1" applyFill="1" applyBorder="1" applyAlignment="1" applyProtection="1">
      <alignment horizontal="center" vertical="center" wrapText="1"/>
    </xf>
    <xf numFmtId="14" fontId="53" fillId="0" borderId="105" xfId="0" applyNumberFormat="1" applyFont="1" applyFill="1" applyBorder="1" applyAlignment="1" applyProtection="1">
      <alignment horizontal="center" vertical="center" wrapText="1"/>
    </xf>
    <xf numFmtId="0" fontId="53" fillId="0" borderId="70" xfId="0" applyNumberFormat="1" applyFont="1" applyFill="1" applyBorder="1" applyAlignment="1" applyProtection="1">
      <alignment horizontal="center" vertical="center" wrapText="1"/>
    </xf>
    <xf numFmtId="0" fontId="53" fillId="0" borderId="71" xfId="0" applyNumberFormat="1" applyFont="1" applyFill="1" applyBorder="1" applyAlignment="1" applyProtection="1">
      <alignment horizontal="center" vertical="center" wrapText="1"/>
    </xf>
    <xf numFmtId="0" fontId="53" fillId="0" borderId="67" xfId="0" applyNumberFormat="1" applyFont="1" applyFill="1" applyBorder="1" applyAlignment="1" applyProtection="1">
      <alignment horizontal="center" vertical="center" wrapText="1"/>
    </xf>
    <xf numFmtId="0" fontId="53" fillId="0" borderId="68" xfId="0" applyNumberFormat="1" applyFont="1" applyFill="1" applyBorder="1" applyAlignment="1" applyProtection="1">
      <alignment horizontal="center" vertical="center" wrapText="1"/>
    </xf>
    <xf numFmtId="0" fontId="53" fillId="0" borderId="74" xfId="0" applyNumberFormat="1" applyFont="1" applyFill="1" applyBorder="1" applyAlignment="1" applyProtection="1">
      <alignment horizontal="center" vertical="center" wrapText="1"/>
    </xf>
    <xf numFmtId="0" fontId="53" fillId="0" borderId="0" xfId="0" applyFont="1" applyBorder="1" applyAlignment="1" applyProtection="1">
      <alignment vertical="center" wrapText="1"/>
    </xf>
    <xf numFmtId="0" fontId="53" fillId="0" borderId="75" xfId="0" applyNumberFormat="1" applyFont="1" applyFill="1" applyBorder="1" applyAlignment="1" applyProtection="1">
      <alignment horizontal="center" vertical="center" wrapText="1"/>
    </xf>
    <xf numFmtId="0" fontId="53" fillId="0" borderId="76" xfId="0" applyNumberFormat="1" applyFont="1" applyFill="1" applyBorder="1" applyAlignment="1" applyProtection="1">
      <alignment horizontal="center" vertical="center" wrapText="1"/>
    </xf>
    <xf numFmtId="0" fontId="53" fillId="0" borderId="77" xfId="0" applyNumberFormat="1" applyFont="1" applyFill="1" applyBorder="1" applyAlignment="1" applyProtection="1">
      <alignment horizontal="center" vertical="center" wrapText="1"/>
    </xf>
    <xf numFmtId="0" fontId="53" fillId="0" borderId="81" xfId="0" applyNumberFormat="1" applyFont="1" applyFill="1" applyBorder="1" applyAlignment="1" applyProtection="1">
      <alignment horizontal="center" vertical="center" wrapText="1"/>
    </xf>
    <xf numFmtId="0" fontId="53" fillId="0" borderId="82" xfId="0" applyNumberFormat="1" applyFont="1" applyFill="1" applyBorder="1" applyAlignment="1" applyProtection="1">
      <alignment horizontal="center" vertical="center" wrapText="1"/>
    </xf>
    <xf numFmtId="0" fontId="53" fillId="0" borderId="83" xfId="0" applyNumberFormat="1" applyFont="1" applyFill="1" applyBorder="1" applyAlignment="1" applyProtection="1">
      <alignment horizontal="center" vertical="center" wrapText="1"/>
    </xf>
    <xf numFmtId="0" fontId="53" fillId="0" borderId="78" xfId="0" applyNumberFormat="1" applyFont="1" applyFill="1" applyBorder="1" applyAlignment="1" applyProtection="1">
      <alignment horizontal="center" vertical="center" wrapText="1"/>
    </xf>
    <xf numFmtId="0" fontId="53" fillId="0" borderId="79" xfId="0" applyNumberFormat="1" applyFont="1" applyFill="1" applyBorder="1" applyAlignment="1" applyProtection="1">
      <alignment horizontal="center" vertical="center" wrapText="1"/>
    </xf>
    <xf numFmtId="0" fontId="53" fillId="0" borderId="80" xfId="0" applyNumberFormat="1" applyFont="1" applyFill="1" applyBorder="1" applyAlignment="1" applyProtection="1">
      <alignment horizontal="center" vertical="center" wrapText="1"/>
    </xf>
    <xf numFmtId="0" fontId="53" fillId="0" borderId="66" xfId="0" applyFont="1" applyBorder="1" applyAlignment="1" applyProtection="1">
      <alignment horizontal="center" vertical="center" wrapText="1"/>
    </xf>
    <xf numFmtId="0" fontId="53" fillId="0" borderId="0" xfId="0" applyNumberFormat="1" applyFont="1" applyFill="1" applyBorder="1" applyAlignment="1" applyProtection="1">
      <alignment horizontal="center" vertical="center" wrapText="1"/>
    </xf>
    <xf numFmtId="0" fontId="53" fillId="0" borderId="100" xfId="0"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wrapText="1"/>
    </xf>
    <xf numFmtId="0" fontId="53" fillId="0" borderId="0" xfId="0" applyFont="1" applyFill="1" applyBorder="1" applyAlignment="1" applyProtection="1">
      <alignment horizontal="left" vertical="center" wrapText="1"/>
    </xf>
    <xf numFmtId="14" fontId="53" fillId="0" borderId="0" xfId="0" applyNumberFormat="1" applyFont="1" applyFill="1" applyBorder="1" applyAlignment="1" applyProtection="1">
      <alignment horizontal="center" vertical="center" wrapText="1"/>
    </xf>
    <xf numFmtId="14" fontId="53" fillId="0" borderId="101" xfId="0" applyNumberFormat="1" applyFont="1" applyFill="1" applyBorder="1" applyAlignment="1" applyProtection="1">
      <alignment horizontal="center" vertical="center" wrapText="1"/>
    </xf>
    <xf numFmtId="0" fontId="53" fillId="0" borderId="0" xfId="0" applyNumberFormat="1" applyFont="1" applyBorder="1" applyAlignment="1" applyProtection="1">
      <alignment vertical="center" wrapText="1"/>
    </xf>
    <xf numFmtId="0" fontId="53" fillId="0" borderId="0" xfId="0" applyNumberFormat="1" applyFont="1" applyAlignment="1" applyProtection="1">
      <alignment horizontal="center" vertical="center" wrapText="1"/>
    </xf>
    <xf numFmtId="0" fontId="53" fillId="0" borderId="0" xfId="0" applyFont="1" applyAlignment="1" applyProtection="1">
      <alignment horizontal="center" vertical="center" wrapText="1"/>
    </xf>
    <xf numFmtId="0" fontId="53" fillId="37" borderId="109" xfId="3" applyFont="1" applyFill="1" applyBorder="1" applyAlignment="1" applyProtection="1">
      <alignment horizontal="center" vertical="center" wrapText="1"/>
    </xf>
    <xf numFmtId="0" fontId="53" fillId="36" borderId="65" xfId="0" applyFont="1" applyFill="1" applyBorder="1" applyAlignment="1" applyProtection="1">
      <alignment horizontal="center" vertical="center" wrapText="1"/>
    </xf>
    <xf numFmtId="0" fontId="53" fillId="32" borderId="84" xfId="3" applyFont="1" applyFill="1" applyBorder="1" applyAlignment="1" applyProtection="1">
      <alignment horizontal="center" vertical="center" wrapText="1"/>
    </xf>
    <xf numFmtId="0" fontId="53" fillId="32" borderId="84" xfId="3" applyFont="1" applyFill="1" applyBorder="1" applyAlignment="1" applyProtection="1">
      <alignment horizontal="left" vertical="center" wrapText="1"/>
    </xf>
    <xf numFmtId="14" fontId="53" fillId="32" borderId="84" xfId="3" applyNumberFormat="1" applyFont="1" applyFill="1" applyBorder="1" applyAlignment="1" applyProtection="1">
      <alignment horizontal="center" vertical="center" wrapText="1"/>
    </xf>
    <xf numFmtId="14" fontId="53" fillId="32" borderId="110" xfId="3" applyNumberFormat="1" applyFont="1" applyFill="1" applyBorder="1" applyAlignment="1" applyProtection="1">
      <alignment horizontal="center" vertical="center" wrapText="1"/>
    </xf>
    <xf numFmtId="0" fontId="53" fillId="0" borderId="0" xfId="0" applyNumberFormat="1" applyFont="1" applyAlignment="1" applyProtection="1">
      <alignment vertical="center" wrapText="1"/>
    </xf>
    <xf numFmtId="0" fontId="53" fillId="0" borderId="0" xfId="0" applyNumberFormat="1" applyFont="1" applyFill="1" applyBorder="1" applyAlignment="1" applyProtection="1">
      <alignment vertical="center" wrapText="1"/>
    </xf>
    <xf numFmtId="0" fontId="53" fillId="0" borderId="0" xfId="0" applyFont="1" applyFill="1" applyBorder="1" applyAlignment="1" applyProtection="1">
      <alignment vertical="center" wrapText="1"/>
    </xf>
    <xf numFmtId="0" fontId="55" fillId="0" borderId="102" xfId="0" applyFont="1" applyBorder="1" applyAlignment="1" applyProtection="1">
      <alignment horizontal="center" vertical="center" wrapText="1"/>
    </xf>
    <xf numFmtId="0" fontId="55" fillId="0" borderId="65" xfId="0" applyFont="1" applyBorder="1" applyAlignment="1" applyProtection="1">
      <alignment horizontal="center" vertical="center" wrapText="1"/>
    </xf>
    <xf numFmtId="0" fontId="51" fillId="34" borderId="102" xfId="0" applyFont="1" applyFill="1" applyBorder="1" applyAlignment="1" applyProtection="1">
      <alignment horizontal="center" vertical="center" wrapText="1"/>
    </xf>
    <xf numFmtId="0" fontId="51" fillId="34" borderId="65" xfId="0" applyFont="1" applyFill="1" applyBorder="1" applyAlignment="1" applyProtection="1">
      <alignment horizontal="center" vertical="center" wrapText="1"/>
    </xf>
    <xf numFmtId="14" fontId="51" fillId="34" borderId="65" xfId="0" applyNumberFormat="1" applyFont="1" applyFill="1" applyBorder="1" applyAlignment="1" applyProtection="1">
      <alignment horizontal="center" vertical="center" wrapText="1"/>
    </xf>
    <xf numFmtId="14" fontId="51" fillId="34" borderId="103" xfId="0" applyNumberFormat="1" applyFont="1" applyFill="1" applyBorder="1" applyAlignment="1" applyProtection="1">
      <alignment horizontal="center" vertical="center" wrapText="1"/>
    </xf>
    <xf numFmtId="0" fontId="55" fillId="35" borderId="67" xfId="0" applyNumberFormat="1" applyFont="1" applyFill="1" applyBorder="1" applyAlignment="1" applyProtection="1">
      <alignment horizontal="center" vertical="center" wrapText="1"/>
    </xf>
    <xf numFmtId="0" fontId="55" fillId="35" borderId="68" xfId="0" applyNumberFormat="1" applyFont="1" applyFill="1" applyBorder="1" applyAlignment="1" applyProtection="1">
      <alignment horizontal="center" vertical="center" wrapText="1"/>
    </xf>
    <xf numFmtId="0" fontId="55" fillId="35" borderId="69" xfId="0" applyNumberFormat="1" applyFont="1" applyFill="1" applyBorder="1" applyAlignment="1" applyProtection="1">
      <alignment horizontal="center" vertical="center" wrapText="1"/>
    </xf>
    <xf numFmtId="0" fontId="53" fillId="0" borderId="85" xfId="0" applyFont="1" applyFill="1" applyBorder="1" applyAlignment="1" applyProtection="1">
      <alignment horizontal="center" vertical="center" wrapText="1"/>
    </xf>
    <xf numFmtId="0" fontId="53" fillId="0" borderId="65" xfId="0" applyFont="1" applyFill="1" applyBorder="1" applyAlignment="1" applyProtection="1">
      <alignment horizontal="center" vertical="center" wrapText="1"/>
    </xf>
    <xf numFmtId="14" fontId="53" fillId="0" borderId="65" xfId="0" applyNumberFormat="1" applyFont="1" applyFill="1" applyBorder="1" applyAlignment="1" applyProtection="1">
      <alignment horizontal="center" vertical="center" wrapText="1"/>
    </xf>
    <xf numFmtId="14" fontId="53" fillId="0" borderId="103" xfId="0" applyNumberFormat="1" applyFont="1" applyFill="1" applyBorder="1" applyAlignment="1" applyProtection="1">
      <alignment horizontal="center" vertical="center" wrapText="1"/>
    </xf>
    <xf numFmtId="0" fontId="53" fillId="8" borderId="65" xfId="0" applyFont="1" applyFill="1" applyBorder="1" applyAlignment="1" applyProtection="1">
      <alignment horizontal="center" vertical="center" wrapText="1"/>
    </xf>
    <xf numFmtId="14" fontId="53" fillId="8" borderId="65" xfId="0" applyNumberFormat="1" applyFont="1" applyFill="1" applyBorder="1" applyAlignment="1" applyProtection="1">
      <alignment horizontal="center" vertical="center" wrapText="1"/>
    </xf>
    <xf numFmtId="14" fontId="53" fillId="8" borderId="103" xfId="0" applyNumberFormat="1" applyFont="1" applyFill="1" applyBorder="1" applyAlignment="1" applyProtection="1">
      <alignment horizontal="center" vertical="center" wrapText="1"/>
    </xf>
    <xf numFmtId="0" fontId="53" fillId="0" borderId="0" xfId="0" applyFont="1" applyFill="1" applyAlignment="1" applyProtection="1">
      <alignment vertical="center" wrapText="1"/>
    </xf>
    <xf numFmtId="0" fontId="53" fillId="0" borderId="65" xfId="0" applyFont="1" applyFill="1" applyBorder="1" applyAlignment="1" applyProtection="1">
      <alignment horizontal="left" vertical="center" wrapText="1"/>
    </xf>
    <xf numFmtId="0" fontId="53" fillId="0" borderId="86" xfId="0" applyNumberFormat="1" applyFont="1" applyFill="1" applyBorder="1" applyAlignment="1" applyProtection="1">
      <alignment horizontal="center" vertical="center" wrapText="1"/>
    </xf>
    <xf numFmtId="0" fontId="53" fillId="0" borderId="87" xfId="0" applyNumberFormat="1" applyFont="1" applyFill="1" applyBorder="1" applyAlignment="1" applyProtection="1">
      <alignment horizontal="center" vertical="center" wrapText="1"/>
    </xf>
    <xf numFmtId="0" fontId="53" fillId="0" borderId="88" xfId="0" applyNumberFormat="1" applyFont="1" applyFill="1" applyBorder="1" applyAlignment="1" applyProtection="1">
      <alignment horizontal="center" vertical="center" wrapText="1"/>
    </xf>
    <xf numFmtId="0" fontId="51" fillId="34" borderId="103" xfId="0" applyFont="1" applyFill="1" applyBorder="1" applyAlignment="1" applyProtection="1">
      <alignment horizontal="center" vertical="center" wrapText="1"/>
    </xf>
    <xf numFmtId="3" fontId="53" fillId="0" borderId="65" xfId="0" applyNumberFormat="1" applyFont="1" applyFill="1" applyBorder="1" applyAlignment="1" applyProtection="1">
      <alignment horizontal="center" vertical="center" wrapText="1"/>
    </xf>
    <xf numFmtId="0" fontId="53" fillId="31" borderId="78" xfId="0" applyNumberFormat="1" applyFont="1" applyFill="1" applyBorder="1" applyAlignment="1" applyProtection="1">
      <alignment horizontal="center" vertical="center" wrapText="1"/>
    </xf>
    <xf numFmtId="0" fontId="53" fillId="31" borderId="80" xfId="0" applyNumberFormat="1" applyFont="1" applyFill="1" applyBorder="1" applyAlignment="1" applyProtection="1">
      <alignment horizontal="center" vertical="center" wrapText="1"/>
    </xf>
    <xf numFmtId="0" fontId="53" fillId="31" borderId="81" xfId="0" applyNumberFormat="1" applyFont="1" applyFill="1" applyBorder="1" applyAlignment="1" applyProtection="1">
      <alignment horizontal="center" vertical="center" wrapText="1"/>
    </xf>
    <xf numFmtId="0" fontId="53" fillId="31" borderId="89" xfId="0" applyNumberFormat="1" applyFont="1" applyFill="1" applyBorder="1" applyAlignment="1" applyProtection="1">
      <alignment horizontal="center" vertical="center" wrapText="1"/>
    </xf>
    <xf numFmtId="0" fontId="53" fillId="31" borderId="83" xfId="0" applyNumberFormat="1" applyFont="1" applyFill="1" applyBorder="1" applyAlignment="1" applyProtection="1">
      <alignment horizontal="center" vertical="center" wrapText="1"/>
    </xf>
    <xf numFmtId="0" fontId="53" fillId="36" borderId="102" xfId="0" applyFont="1" applyFill="1" applyBorder="1" applyAlignment="1" applyProtection="1">
      <alignment horizontal="center" vertical="center" wrapText="1"/>
    </xf>
    <xf numFmtId="1" fontId="53" fillId="0" borderId="65" xfId="8" applyNumberFormat="1" applyFont="1" applyFill="1" applyBorder="1" applyAlignment="1" applyProtection="1">
      <alignment horizontal="center" vertical="center" wrapText="1"/>
    </xf>
    <xf numFmtId="9" fontId="53" fillId="0" borderId="81" xfId="0" applyNumberFormat="1" applyFont="1" applyFill="1" applyBorder="1" applyAlignment="1" applyProtection="1">
      <alignment horizontal="center" vertical="center" wrapText="1"/>
    </xf>
    <xf numFmtId="0" fontId="53" fillId="0" borderId="90" xfId="0" applyNumberFormat="1" applyFont="1" applyFill="1" applyBorder="1" applyAlignment="1" applyProtection="1">
      <alignment horizontal="center" vertical="center" wrapText="1"/>
    </xf>
    <xf numFmtId="0" fontId="53" fillId="0" borderId="65" xfId="3" applyFont="1" applyFill="1" applyBorder="1" applyAlignment="1" applyProtection="1">
      <alignment horizontal="center" vertical="center" wrapText="1"/>
    </xf>
    <xf numFmtId="14" fontId="53" fillId="0" borderId="65" xfId="3" applyNumberFormat="1" applyFont="1" applyFill="1" applyBorder="1" applyAlignment="1" applyProtection="1">
      <alignment horizontal="center" vertical="center" wrapText="1"/>
    </xf>
    <xf numFmtId="14" fontId="53" fillId="0" borderId="103" xfId="3" applyNumberFormat="1" applyFont="1" applyFill="1" applyBorder="1" applyAlignment="1" applyProtection="1">
      <alignment horizontal="center" vertical="center" wrapText="1"/>
    </xf>
    <xf numFmtId="0" fontId="55" fillId="0" borderId="100" xfId="0" applyFont="1" applyFill="1" applyBorder="1" applyAlignment="1" applyProtection="1">
      <alignment horizontal="center" vertical="center" wrapText="1"/>
    </xf>
    <xf numFmtId="0" fontId="55" fillId="0" borderId="0" xfId="0" applyFont="1" applyFill="1" applyBorder="1" applyAlignment="1" applyProtection="1">
      <alignment horizontal="center" vertical="center" wrapText="1"/>
    </xf>
    <xf numFmtId="0" fontId="55" fillId="35" borderId="75" xfId="0" applyNumberFormat="1" applyFont="1" applyFill="1" applyBorder="1" applyAlignment="1" applyProtection="1">
      <alignment horizontal="center" vertical="center" wrapText="1"/>
    </xf>
    <xf numFmtId="0" fontId="55" fillId="35" borderId="76" xfId="0" applyNumberFormat="1" applyFont="1" applyFill="1" applyBorder="1" applyAlignment="1" applyProtection="1">
      <alignment horizontal="center" vertical="center" wrapText="1"/>
    </xf>
    <xf numFmtId="0" fontId="55" fillId="35" borderId="77" xfId="0" applyNumberFormat="1" applyFont="1" applyFill="1" applyBorder="1" applyAlignment="1" applyProtection="1">
      <alignment horizontal="center" vertical="center" wrapText="1"/>
    </xf>
    <xf numFmtId="0" fontId="53" fillId="36" borderId="118" xfId="0" applyFont="1" applyFill="1" applyBorder="1" applyAlignment="1" applyProtection="1">
      <alignment horizontal="center" vertical="center" wrapText="1"/>
    </xf>
    <xf numFmtId="0" fontId="53" fillId="37" borderId="0" xfId="0" applyFont="1" applyFill="1" applyAlignment="1" applyProtection="1">
      <alignment horizontal="center" vertical="center" wrapText="1"/>
    </xf>
    <xf numFmtId="14" fontId="53" fillId="0" borderId="0" xfId="0" applyNumberFormat="1" applyFont="1" applyAlignment="1" applyProtection="1">
      <alignment vertical="center" wrapText="1"/>
    </xf>
    <xf numFmtId="0" fontId="57" fillId="0" borderId="0" xfId="0" applyFont="1" applyAlignment="1" applyProtection="1"/>
    <xf numFmtId="0" fontId="56" fillId="0" borderId="94" xfId="0" applyFont="1" applyBorder="1" applyAlignment="1" applyProtection="1">
      <alignment vertical="center" wrapText="1"/>
    </xf>
    <xf numFmtId="0" fontId="42" fillId="0" borderId="20" xfId="0" applyFont="1" applyBorder="1" applyAlignment="1">
      <alignment horizontal="center" vertical="center" wrapText="1"/>
    </xf>
    <xf numFmtId="0" fontId="42" fillId="13" borderId="122" xfId="0" applyFont="1" applyFill="1" applyBorder="1" applyAlignment="1">
      <alignment horizontal="center" vertical="center" wrapText="1"/>
    </xf>
    <xf numFmtId="0" fontId="42" fillId="6" borderId="122" xfId="0" applyFont="1" applyFill="1" applyBorder="1" applyAlignment="1">
      <alignment horizontal="center" vertical="center" wrapText="1"/>
    </xf>
    <xf numFmtId="14" fontId="42" fillId="0" borderId="5" xfId="0" applyNumberFormat="1" applyFont="1" applyBorder="1" applyAlignment="1">
      <alignment horizontal="center" vertical="center" wrapText="1"/>
    </xf>
    <xf numFmtId="0" fontId="42" fillId="31" borderId="5" xfId="0" applyFont="1" applyFill="1" applyBorder="1" applyAlignment="1">
      <alignment horizontal="center" vertical="center" wrapText="1"/>
    </xf>
    <xf numFmtId="0" fontId="45" fillId="13" borderId="5" xfId="0" applyFont="1" applyFill="1" applyBorder="1" applyAlignment="1">
      <alignment horizontal="center" vertical="center" wrapText="1"/>
    </xf>
    <xf numFmtId="14" fontId="50" fillId="0" borderId="5" xfId="0" applyNumberFormat="1" applyFont="1" applyBorder="1" applyAlignment="1">
      <alignment horizontal="center" vertical="center"/>
    </xf>
    <xf numFmtId="0" fontId="50" fillId="0" borderId="5" xfId="0" applyFont="1" applyBorder="1" applyAlignment="1">
      <alignment horizontal="left" vertical="center" wrapText="1"/>
    </xf>
    <xf numFmtId="0" fontId="53" fillId="0" borderId="66" xfId="0" applyFont="1" applyFill="1" applyBorder="1" applyAlignment="1" applyProtection="1">
      <alignment horizontal="left" vertical="center" wrapText="1"/>
    </xf>
    <xf numFmtId="0" fontId="53" fillId="0" borderId="72" xfId="0" applyNumberFormat="1" applyFont="1" applyFill="1" applyBorder="1" applyAlignment="1" applyProtection="1">
      <alignment horizontal="center" vertical="center" wrapText="1"/>
    </xf>
    <xf numFmtId="0" fontId="53" fillId="0" borderId="73" xfId="0" applyFont="1" applyFill="1" applyBorder="1" applyAlignment="1" applyProtection="1">
      <alignment vertical="center" wrapText="1"/>
    </xf>
    <xf numFmtId="0" fontId="53" fillId="0" borderId="0" xfId="0" applyFont="1" applyFill="1" applyBorder="1" applyAlignment="1" applyProtection="1">
      <alignment horizontal="center" vertical="center" wrapText="1"/>
    </xf>
    <xf numFmtId="0" fontId="53" fillId="38" borderId="75" xfId="0" applyNumberFormat="1" applyFont="1" applyFill="1" applyBorder="1" applyAlignment="1" applyProtection="1">
      <alignment horizontal="center" vertical="center" wrapText="1"/>
    </xf>
    <xf numFmtId="0" fontId="53" fillId="38" borderId="76" xfId="0" applyNumberFormat="1" applyFont="1" applyFill="1" applyBorder="1" applyAlignment="1" applyProtection="1">
      <alignment horizontal="center" vertical="center" wrapText="1"/>
    </xf>
    <xf numFmtId="0" fontId="53" fillId="38" borderId="77" xfId="0" applyNumberFormat="1" applyFont="1" applyFill="1" applyBorder="1" applyAlignment="1" applyProtection="1">
      <alignment horizontal="center" vertical="center" wrapText="1"/>
    </xf>
    <xf numFmtId="0" fontId="59" fillId="0" borderId="0" xfId="0" applyFont="1" applyFill="1" applyAlignment="1" applyProtection="1">
      <alignment vertical="center" wrapText="1"/>
    </xf>
    <xf numFmtId="0" fontId="42" fillId="19" borderId="6" xfId="0" applyFont="1" applyFill="1" applyBorder="1" applyAlignment="1">
      <alignment horizontal="center" vertical="center" wrapText="1"/>
    </xf>
    <xf numFmtId="0" fontId="42" fillId="6" borderId="19" xfId="0" applyFont="1" applyFill="1" applyBorder="1" applyAlignment="1">
      <alignment horizontal="center" vertical="center" wrapText="1"/>
    </xf>
    <xf numFmtId="0" fontId="42" fillId="6" borderId="6" xfId="0" applyFont="1" applyFill="1" applyBorder="1" applyAlignment="1">
      <alignment horizontal="center" vertical="center" wrapText="1"/>
    </xf>
    <xf numFmtId="0" fontId="42" fillId="0" borderId="6" xfId="0" applyFont="1" applyBorder="1" applyAlignment="1">
      <alignment horizontal="center" vertical="center" wrapText="1"/>
    </xf>
    <xf numFmtId="0" fontId="42" fillId="13" borderId="19" xfId="0" applyFont="1" applyFill="1" applyBorder="1" applyAlignment="1">
      <alignment horizontal="center" vertical="center" wrapText="1"/>
    </xf>
    <xf numFmtId="0" fontId="42" fillId="13" borderId="6" xfId="0" applyFont="1" applyFill="1" applyBorder="1" applyAlignment="1">
      <alignment horizontal="center" vertical="center" wrapText="1"/>
    </xf>
    <xf numFmtId="0" fontId="42" fillId="6" borderId="5" xfId="0" applyFont="1" applyFill="1" applyBorder="1" applyAlignment="1">
      <alignment horizontal="center" vertical="center" wrapText="1"/>
    </xf>
    <xf numFmtId="0" fontId="42" fillId="13" borderId="5" xfId="0" applyFont="1" applyFill="1" applyBorder="1" applyAlignment="1">
      <alignment horizontal="center" vertical="center" wrapText="1"/>
    </xf>
    <xf numFmtId="0" fontId="42" fillId="19" borderId="5" xfId="0" applyFont="1" applyFill="1" applyBorder="1" applyAlignment="1">
      <alignment horizontal="center" vertical="center" wrapText="1"/>
    </xf>
    <xf numFmtId="0" fontId="42" fillId="0" borderId="5" xfId="0" applyFont="1" applyBorder="1" applyAlignment="1">
      <alignment horizontal="center" vertical="center" wrapText="1"/>
    </xf>
    <xf numFmtId="0" fontId="44" fillId="24" borderId="5" xfId="0" applyFont="1" applyFill="1" applyBorder="1" applyAlignment="1">
      <alignment horizontal="center" vertical="center" wrapText="1"/>
    </xf>
    <xf numFmtId="0" fontId="61" fillId="0" borderId="65" xfId="0" applyFont="1" applyFill="1" applyBorder="1" applyAlignment="1" applyProtection="1">
      <alignment horizontal="center" vertical="center" wrapText="1"/>
    </xf>
    <xf numFmtId="0" fontId="42" fillId="0" borderId="0" xfId="0" applyFont="1" applyAlignment="1">
      <alignment horizontal="center"/>
    </xf>
    <xf numFmtId="0" fontId="49" fillId="8" borderId="0" xfId="0" applyFont="1" applyFill="1" applyAlignment="1">
      <alignment horizontal="center" vertical="center" wrapText="1"/>
    </xf>
    <xf numFmtId="0" fontId="49" fillId="8" borderId="44" xfId="0" applyFont="1" applyFill="1" applyBorder="1" applyAlignment="1">
      <alignment horizontal="center" vertical="center" wrapText="1"/>
    </xf>
    <xf numFmtId="0" fontId="44" fillId="8" borderId="13" xfId="0" applyFont="1" applyFill="1" applyBorder="1" applyAlignment="1">
      <alignment horizontal="center" vertical="center" wrapText="1"/>
    </xf>
    <xf numFmtId="0" fontId="42" fillId="8" borderId="13" xfId="0" applyFont="1" applyFill="1" applyBorder="1" applyAlignment="1">
      <alignment horizontal="center" vertical="center" wrapText="1"/>
    </xf>
    <xf numFmtId="0" fontId="49" fillId="8" borderId="43" xfId="0" applyFont="1" applyFill="1" applyBorder="1" applyAlignment="1">
      <alignment horizontal="center" vertical="center" wrapText="1"/>
    </xf>
    <xf numFmtId="0" fontId="44" fillId="8" borderId="5" xfId="0" applyFont="1" applyFill="1" applyBorder="1" applyAlignment="1">
      <alignment horizontal="center" vertical="center" wrapText="1"/>
    </xf>
    <xf numFmtId="0" fontId="42" fillId="8" borderId="5" xfId="0" applyFont="1" applyFill="1" applyBorder="1" applyAlignment="1">
      <alignment horizontal="center" vertical="center" wrapText="1"/>
    </xf>
    <xf numFmtId="0" fontId="42" fillId="0" borderId="43" xfId="0" applyFont="1" applyBorder="1" applyAlignment="1">
      <alignment horizontal="center" vertical="center" wrapText="1"/>
    </xf>
    <xf numFmtId="0" fontId="42" fillId="0" borderId="21" xfId="0" applyFont="1" applyBorder="1" applyAlignment="1">
      <alignment horizontal="center" vertical="center" wrapText="1"/>
    </xf>
    <xf numFmtId="0" fontId="44" fillId="0" borderId="5" xfId="0" applyFont="1" applyBorder="1" applyAlignment="1">
      <alignment horizontal="center" vertical="center" wrapText="1"/>
    </xf>
    <xf numFmtId="0" fontId="42" fillId="0" borderId="5" xfId="0" applyFont="1" applyBorder="1" applyAlignment="1">
      <alignment vertical="center" wrapText="1"/>
    </xf>
    <xf numFmtId="0" fontId="58" fillId="8" borderId="5" xfId="0" applyFont="1" applyFill="1" applyBorder="1" applyAlignment="1">
      <alignment horizontal="center" vertical="center" wrapText="1"/>
    </xf>
    <xf numFmtId="0" fontId="42" fillId="38" borderId="5" xfId="0" applyFont="1" applyFill="1" applyBorder="1" applyAlignment="1">
      <alignment horizontal="center" vertical="center" wrapText="1"/>
    </xf>
    <xf numFmtId="0" fontId="42" fillId="38" borderId="5" xfId="0" applyFont="1" applyFill="1" applyBorder="1" applyAlignment="1">
      <alignment horizontal="left" vertical="center" wrapText="1"/>
    </xf>
    <xf numFmtId="0" fontId="42" fillId="0" borderId="43" xfId="0" applyFont="1" applyBorder="1"/>
    <xf numFmtId="0" fontId="41" fillId="13" borderId="5" xfId="0" applyFont="1" applyFill="1" applyBorder="1" applyAlignment="1">
      <alignment horizontal="center" vertical="center" wrapText="1"/>
    </xf>
    <xf numFmtId="0" fontId="44" fillId="29" borderId="5" xfId="0" applyFont="1" applyFill="1" applyBorder="1" applyAlignment="1">
      <alignment horizontal="center" vertical="center"/>
    </xf>
    <xf numFmtId="0" fontId="41" fillId="13" borderId="124" xfId="0" applyFont="1" applyFill="1" applyBorder="1" applyAlignment="1">
      <alignment horizontal="center" vertical="center" wrapText="1"/>
    </xf>
    <xf numFmtId="0" fontId="41" fillId="13" borderId="19" xfId="0" applyFont="1" applyFill="1" applyBorder="1" applyAlignment="1">
      <alignment horizontal="center" vertical="center" wrapText="1"/>
    </xf>
    <xf numFmtId="0" fontId="41" fillId="13" borderId="100" xfId="0" applyFont="1" applyFill="1" applyBorder="1" applyAlignment="1">
      <alignment horizontal="center" vertical="center" wrapText="1"/>
    </xf>
    <xf numFmtId="0" fontId="41" fillId="13" borderId="22" xfId="0" applyFont="1" applyFill="1" applyBorder="1" applyAlignment="1">
      <alignment horizontal="center" vertical="center" wrapText="1"/>
    </xf>
    <xf numFmtId="0" fontId="45" fillId="13" borderId="22" xfId="4" applyFont="1" applyFill="1" applyBorder="1" applyAlignment="1">
      <alignment horizontal="center" vertical="center" wrapText="1"/>
    </xf>
    <xf numFmtId="0" fontId="41" fillId="13" borderId="22" xfId="4" applyFont="1" applyFill="1" applyBorder="1" applyAlignment="1">
      <alignment horizontal="left" vertical="center" wrapText="1"/>
    </xf>
    <xf numFmtId="0" fontId="41" fillId="13" borderId="22" xfId="4" applyFont="1" applyFill="1" applyBorder="1" applyAlignment="1">
      <alignment horizontal="center" vertical="center" wrapText="1"/>
    </xf>
    <xf numFmtId="0" fontId="45" fillId="13" borderId="22" xfId="4" applyFont="1" applyFill="1" applyBorder="1" applyAlignment="1">
      <alignment horizontal="left" vertical="center" wrapText="1"/>
    </xf>
    <xf numFmtId="0" fontId="45" fillId="13" borderId="19" xfId="4" applyFont="1" applyFill="1" applyBorder="1" applyAlignment="1">
      <alignment horizontal="center" vertical="center" wrapText="1"/>
    </xf>
    <xf numFmtId="0" fontId="41" fillId="13" borderId="101" xfId="0" applyFont="1" applyFill="1" applyBorder="1" applyAlignment="1">
      <alignment horizontal="center" vertical="center" wrapText="1"/>
    </xf>
    <xf numFmtId="0" fontId="41" fillId="13" borderId="125" xfId="0" applyFont="1" applyFill="1" applyBorder="1" applyAlignment="1">
      <alignment horizontal="center" vertical="center" wrapText="1"/>
    </xf>
    <xf numFmtId="0" fontId="43" fillId="13" borderId="123" xfId="0" applyFont="1" applyFill="1" applyBorder="1" applyAlignment="1">
      <alignment horizontal="center" vertical="center" wrapText="1"/>
    </xf>
    <xf numFmtId="0" fontId="41" fillId="13" borderId="126" xfId="0" applyFont="1" applyFill="1" applyBorder="1" applyAlignment="1">
      <alignment horizontal="center" vertical="center" wrapText="1"/>
    </xf>
    <xf numFmtId="0" fontId="42" fillId="29" borderId="5" xfId="0" applyFont="1" applyFill="1" applyBorder="1"/>
    <xf numFmtId="0" fontId="43" fillId="22" borderId="16" xfId="0" applyFont="1" applyFill="1" applyBorder="1" applyAlignment="1">
      <alignment horizontal="center" vertical="center" wrapText="1"/>
    </xf>
    <xf numFmtId="0" fontId="41" fillId="22" borderId="41" xfId="0" applyFont="1" applyFill="1" applyBorder="1" applyAlignment="1">
      <alignment vertical="center"/>
    </xf>
    <xf numFmtId="0" fontId="41" fillId="22" borderId="40" xfId="0" applyFont="1" applyFill="1" applyBorder="1" applyAlignment="1">
      <alignment vertical="center"/>
    </xf>
    <xf numFmtId="0" fontId="42" fillId="0" borderId="42" xfId="0" applyFont="1" applyBorder="1"/>
    <xf numFmtId="0" fontId="59" fillId="21" borderId="0" xfId="0" applyFont="1" applyFill="1" applyAlignment="1" applyProtection="1">
      <alignment vertical="center" wrapText="1"/>
    </xf>
    <xf numFmtId="0" fontId="62" fillId="21" borderId="0" xfId="0" applyFont="1" applyFill="1" applyAlignment="1" applyProtection="1">
      <alignment vertical="center" wrapText="1"/>
    </xf>
    <xf numFmtId="0" fontId="53" fillId="21" borderId="75" xfId="0" applyNumberFormat="1" applyFont="1" applyFill="1" applyBorder="1" applyAlignment="1" applyProtection="1">
      <alignment horizontal="center" vertical="center" wrapText="1"/>
    </xf>
    <xf numFmtId="0" fontId="53" fillId="21" borderId="76" xfId="0" applyNumberFormat="1" applyFont="1" applyFill="1" applyBorder="1" applyAlignment="1" applyProtection="1">
      <alignment horizontal="center" vertical="center" wrapText="1"/>
    </xf>
    <xf numFmtId="0" fontId="53" fillId="21" borderId="77" xfId="0" applyNumberFormat="1" applyFont="1" applyFill="1" applyBorder="1" applyAlignment="1" applyProtection="1">
      <alignment horizontal="center" vertical="center" wrapText="1"/>
    </xf>
    <xf numFmtId="0" fontId="53" fillId="21" borderId="91" xfId="0" applyNumberFormat="1" applyFont="1" applyFill="1" applyBorder="1" applyAlignment="1" applyProtection="1">
      <alignment horizontal="center" vertical="center" wrapText="1"/>
    </xf>
    <xf numFmtId="0" fontId="53" fillId="21" borderId="92" xfId="0" applyNumberFormat="1" applyFont="1" applyFill="1" applyBorder="1" applyAlignment="1" applyProtection="1">
      <alignment horizontal="center" vertical="center" wrapText="1"/>
    </xf>
    <xf numFmtId="0" fontId="53" fillId="21" borderId="93" xfId="0" applyNumberFormat="1" applyFont="1" applyFill="1" applyBorder="1" applyAlignment="1" applyProtection="1">
      <alignment horizontal="center" vertical="center" wrapText="1"/>
    </xf>
    <xf numFmtId="0" fontId="53" fillId="21" borderId="81" xfId="0" applyNumberFormat="1" applyFont="1" applyFill="1" applyBorder="1" applyAlignment="1" applyProtection="1">
      <alignment horizontal="center" vertical="center" wrapText="1"/>
    </xf>
    <xf numFmtId="0" fontId="53" fillId="21" borderId="82" xfId="0" applyNumberFormat="1" applyFont="1" applyFill="1" applyBorder="1" applyAlignment="1" applyProtection="1">
      <alignment horizontal="center" vertical="center" wrapText="1"/>
    </xf>
    <xf numFmtId="0" fontId="53" fillId="21" borderId="83" xfId="0" applyNumberFormat="1" applyFont="1" applyFill="1" applyBorder="1" applyAlignment="1" applyProtection="1">
      <alignment horizontal="center" vertical="center" wrapText="1"/>
    </xf>
    <xf numFmtId="0" fontId="50" fillId="0" borderId="5" xfId="0" applyFont="1" applyBorder="1" applyAlignment="1">
      <alignment vertical="center" wrapText="1"/>
    </xf>
    <xf numFmtId="0" fontId="38" fillId="30" borderId="52" xfId="0" applyFont="1" applyFill="1" applyBorder="1" applyAlignment="1">
      <alignment horizontal="center" vertical="center" wrapText="1"/>
    </xf>
    <xf numFmtId="0" fontId="38" fillId="30" borderId="53" xfId="0" applyFont="1" applyFill="1" applyBorder="1" applyAlignment="1">
      <alignment horizontal="center" vertical="center" wrapText="1"/>
    </xf>
    <xf numFmtId="0" fontId="38" fillId="30" borderId="54" xfId="0" applyFont="1" applyFill="1" applyBorder="1" applyAlignment="1">
      <alignment horizontal="center" vertical="center" wrapText="1"/>
    </xf>
    <xf numFmtId="0" fontId="54" fillId="33" borderId="102" xfId="0" applyFont="1" applyFill="1" applyBorder="1" applyAlignment="1" applyProtection="1">
      <alignment horizontal="center" vertical="center" wrapText="1"/>
    </xf>
    <xf numFmtId="0" fontId="54" fillId="33" borderId="65" xfId="0" applyFont="1" applyFill="1" applyBorder="1" applyAlignment="1" applyProtection="1">
      <alignment horizontal="center" vertical="center" wrapText="1"/>
    </xf>
    <xf numFmtId="0" fontId="54" fillId="33" borderId="103" xfId="0"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wrapText="1"/>
    </xf>
    <xf numFmtId="0" fontId="53" fillId="0" borderId="101" xfId="0" applyFont="1" applyFill="1" applyBorder="1" applyAlignment="1" applyProtection="1">
      <alignment horizontal="center" vertical="center" wrapText="1"/>
    </xf>
    <xf numFmtId="0" fontId="55" fillId="36" borderId="102" xfId="0" applyFont="1" applyFill="1" applyBorder="1" applyAlignment="1" applyProtection="1">
      <alignment horizontal="center" vertical="center" wrapText="1"/>
    </xf>
    <xf numFmtId="0" fontId="55" fillId="36" borderId="117" xfId="0" applyFont="1" applyFill="1" applyBorder="1" applyAlignment="1" applyProtection="1">
      <alignment horizontal="center" vertical="center" wrapText="1"/>
    </xf>
    <xf numFmtId="0" fontId="53" fillId="36" borderId="114" xfId="0" applyFont="1" applyFill="1" applyBorder="1" applyAlignment="1" applyProtection="1">
      <alignment horizontal="center" vertical="center" wrapText="1"/>
    </xf>
    <xf numFmtId="0" fontId="53" fillId="36" borderId="115" xfId="0" applyFont="1" applyFill="1" applyBorder="1" applyAlignment="1" applyProtection="1">
      <alignment horizontal="center" vertical="center" wrapText="1"/>
    </xf>
    <xf numFmtId="0" fontId="53" fillId="36" borderId="116" xfId="0" applyFont="1" applyFill="1" applyBorder="1" applyAlignment="1" applyProtection="1">
      <alignment horizontal="center" vertical="center" wrapText="1"/>
    </xf>
    <xf numFmtId="0" fontId="53" fillId="0" borderId="0" xfId="0" applyFont="1" applyBorder="1" applyAlignment="1" applyProtection="1">
      <alignment horizontal="left" vertical="center" wrapText="1"/>
    </xf>
    <xf numFmtId="0" fontId="53" fillId="0" borderId="101" xfId="0" applyFont="1" applyBorder="1" applyAlignment="1" applyProtection="1">
      <alignment horizontal="left" vertical="center" wrapText="1"/>
    </xf>
    <xf numFmtId="0" fontId="53" fillId="36" borderId="102" xfId="0" applyFont="1" applyFill="1" applyBorder="1" applyAlignment="1" applyProtection="1">
      <alignment horizontal="center" vertical="center" wrapText="1"/>
    </xf>
    <xf numFmtId="0" fontId="53" fillId="36" borderId="104" xfId="0" applyFont="1" applyFill="1" applyBorder="1" applyAlignment="1" applyProtection="1">
      <alignment horizontal="center" vertical="center" wrapText="1"/>
    </xf>
    <xf numFmtId="0" fontId="54" fillId="9" borderId="102" xfId="0" applyFont="1" applyFill="1" applyBorder="1" applyAlignment="1" applyProtection="1">
      <alignment horizontal="center" vertical="center" wrapText="1"/>
    </xf>
    <xf numFmtId="0" fontId="54" fillId="9" borderId="65" xfId="0" applyFont="1" applyFill="1" applyBorder="1" applyAlignment="1" applyProtection="1">
      <alignment horizontal="center" vertical="center" wrapText="1"/>
    </xf>
    <xf numFmtId="0" fontId="54" fillId="9" borderId="103" xfId="0" applyFont="1" applyFill="1" applyBorder="1" applyAlignment="1" applyProtection="1">
      <alignment horizontal="center" vertical="center" wrapText="1"/>
    </xf>
    <xf numFmtId="0" fontId="53" fillId="0" borderId="65" xfId="0" applyFont="1" applyBorder="1" applyAlignment="1" applyProtection="1">
      <alignment horizontal="left" vertical="center" wrapText="1"/>
    </xf>
    <xf numFmtId="0" fontId="53" fillId="0" borderId="103" xfId="0" applyFont="1" applyBorder="1" applyAlignment="1" applyProtection="1">
      <alignment horizontal="left" vertical="center" wrapText="1"/>
    </xf>
    <xf numFmtId="0" fontId="53" fillId="36" borderId="111" xfId="0" applyFont="1" applyFill="1" applyBorder="1" applyAlignment="1" applyProtection="1">
      <alignment horizontal="center" vertical="center" wrapText="1"/>
    </xf>
    <xf numFmtId="0" fontId="53" fillId="36" borderId="100" xfId="0" applyFont="1" applyFill="1" applyBorder="1" applyAlignment="1" applyProtection="1">
      <alignment horizontal="center" vertical="center" wrapText="1"/>
    </xf>
    <xf numFmtId="0" fontId="53" fillId="36" borderId="112" xfId="0" applyFont="1" applyFill="1" applyBorder="1" applyAlignment="1" applyProtection="1">
      <alignment horizontal="center" vertical="center" wrapText="1"/>
    </xf>
    <xf numFmtId="0" fontId="53" fillId="36" borderId="113" xfId="0" applyFont="1" applyFill="1" applyBorder="1" applyAlignment="1" applyProtection="1">
      <alignment horizontal="center" vertical="center" wrapText="1"/>
    </xf>
    <xf numFmtId="0" fontId="53" fillId="36" borderId="106" xfId="0" applyFont="1" applyFill="1" applyBorder="1" applyAlignment="1" applyProtection="1">
      <alignment horizontal="center" vertical="center" wrapText="1"/>
    </xf>
    <xf numFmtId="0" fontId="53" fillId="36" borderId="107" xfId="0" applyFont="1" applyFill="1" applyBorder="1" applyAlignment="1" applyProtection="1">
      <alignment horizontal="center" vertical="center" wrapText="1"/>
    </xf>
    <xf numFmtId="0" fontId="53" fillId="36" borderId="108" xfId="0" applyFont="1" applyFill="1" applyBorder="1" applyAlignment="1" applyProtection="1">
      <alignment horizontal="center" vertical="center" wrapText="1"/>
    </xf>
    <xf numFmtId="0" fontId="52" fillId="0" borderId="96" xfId="0" applyFont="1" applyBorder="1" applyAlignment="1" applyProtection="1">
      <alignment horizontal="center" vertical="center" wrapText="1"/>
    </xf>
    <xf numFmtId="0" fontId="52" fillId="0" borderId="97" xfId="0" applyFont="1" applyBorder="1" applyAlignment="1" applyProtection="1">
      <alignment horizontal="center" vertical="center" wrapText="1"/>
    </xf>
    <xf numFmtId="0" fontId="53" fillId="0" borderId="98" xfId="0" applyFont="1" applyBorder="1" applyAlignment="1" applyProtection="1">
      <alignment horizontal="center" vertical="center" wrapText="1"/>
    </xf>
    <xf numFmtId="0" fontId="53" fillId="0" borderId="64" xfId="0" applyFont="1" applyBorder="1" applyAlignment="1" applyProtection="1">
      <alignment horizontal="center" vertical="center" wrapText="1"/>
    </xf>
    <xf numFmtId="0" fontId="53" fillId="0" borderId="99" xfId="0" applyFont="1" applyBorder="1" applyAlignment="1" applyProtection="1">
      <alignment horizontal="center" vertical="center" wrapText="1"/>
    </xf>
    <xf numFmtId="0" fontId="53" fillId="0" borderId="100" xfId="0" applyFont="1" applyBorder="1" applyAlignment="1" applyProtection="1">
      <alignment horizontal="center" vertical="center" wrapText="1"/>
    </xf>
    <xf numFmtId="0" fontId="53" fillId="0" borderId="0" xfId="0" applyFont="1" applyBorder="1" applyAlignment="1" applyProtection="1">
      <alignment horizontal="center" vertical="center" wrapText="1"/>
    </xf>
    <xf numFmtId="0" fontId="53" fillId="0" borderId="101" xfId="0" applyFont="1" applyBorder="1" applyAlignment="1" applyProtection="1">
      <alignment horizontal="center" vertical="center" wrapText="1"/>
    </xf>
    <xf numFmtId="0" fontId="52" fillId="0" borderId="120" xfId="0" applyFont="1" applyBorder="1" applyAlignment="1" applyProtection="1">
      <alignment horizontal="center" vertical="center" wrapText="1"/>
    </xf>
    <xf numFmtId="0" fontId="52" fillId="0" borderId="121" xfId="0" applyFont="1" applyBorder="1" applyAlignment="1" applyProtection="1">
      <alignment horizontal="center" vertical="center" wrapText="1"/>
    </xf>
    <xf numFmtId="0" fontId="52" fillId="0" borderId="95" xfId="0" applyFont="1" applyBorder="1" applyAlignment="1" applyProtection="1">
      <alignment horizontal="center" vertical="center" wrapText="1"/>
    </xf>
    <xf numFmtId="0" fontId="42" fillId="8" borderId="5" xfId="0" applyFont="1" applyFill="1" applyBorder="1" applyAlignment="1">
      <alignment horizontal="center" vertical="center" wrapText="1"/>
    </xf>
    <xf numFmtId="0" fontId="42" fillId="8" borderId="13" xfId="0" applyFont="1" applyFill="1" applyBorder="1" applyAlignment="1">
      <alignment horizontal="center" vertical="center" wrapText="1"/>
    </xf>
    <xf numFmtId="14" fontId="42" fillId="8" borderId="5" xfId="0" applyNumberFormat="1" applyFont="1" applyFill="1" applyBorder="1" applyAlignment="1">
      <alignment horizontal="center" vertical="center" wrapText="1"/>
    </xf>
    <xf numFmtId="0" fontId="42" fillId="8" borderId="17" xfId="0" applyFont="1" applyFill="1" applyBorder="1" applyAlignment="1">
      <alignment horizontal="center" vertical="center" wrapText="1"/>
    </xf>
    <xf numFmtId="0" fontId="42" fillId="8" borderId="25" xfId="0" applyFont="1" applyFill="1" applyBorder="1" applyAlignment="1">
      <alignment horizontal="center" vertical="center" wrapText="1"/>
    </xf>
    <xf numFmtId="0" fontId="42" fillId="8" borderId="5" xfId="0" applyFont="1" applyFill="1" applyBorder="1" applyAlignment="1">
      <alignment vertical="center" wrapText="1"/>
    </xf>
    <xf numFmtId="0" fontId="42" fillId="8" borderId="13" xfId="0" applyFont="1" applyFill="1" applyBorder="1" applyAlignment="1">
      <alignment vertical="center" wrapText="1"/>
    </xf>
    <xf numFmtId="0" fontId="44" fillId="8" borderId="5" xfId="0" applyFont="1" applyFill="1" applyBorder="1" applyAlignment="1">
      <alignment horizontal="center" vertical="center" wrapText="1"/>
    </xf>
    <xf numFmtId="0" fontId="44" fillId="8" borderId="13" xfId="0" applyFont="1" applyFill="1" applyBorder="1" applyAlignment="1">
      <alignment horizontal="center" vertical="center" wrapText="1"/>
    </xf>
    <xf numFmtId="0" fontId="42" fillId="13" borderId="5" xfId="0" applyFont="1" applyFill="1" applyBorder="1" applyAlignment="1">
      <alignment horizontal="center" vertical="center" wrapText="1"/>
    </xf>
    <xf numFmtId="0" fontId="42" fillId="13" borderId="13" xfId="0" applyFont="1" applyFill="1" applyBorder="1" applyAlignment="1">
      <alignment horizontal="center" vertical="center" wrapText="1"/>
    </xf>
    <xf numFmtId="0" fontId="42" fillId="0" borderId="5" xfId="0" applyFont="1" applyBorder="1" applyAlignment="1">
      <alignment horizontal="center" vertical="center" wrapText="1"/>
    </xf>
    <xf numFmtId="0" fontId="42" fillId="6" borderId="5" xfId="0" applyFont="1" applyFill="1" applyBorder="1" applyAlignment="1">
      <alignment horizontal="center" vertical="center" wrapText="1"/>
    </xf>
    <xf numFmtId="0" fontId="42" fillId="0" borderId="20" xfId="0" applyFont="1" applyBorder="1" applyAlignment="1">
      <alignment horizontal="center" vertical="center" wrapText="1"/>
    </xf>
    <xf numFmtId="0" fontId="42" fillId="0" borderId="5" xfId="0" applyFont="1" applyBorder="1" applyAlignment="1">
      <alignment vertical="center" wrapText="1"/>
    </xf>
    <xf numFmtId="0" fontId="42" fillId="13" borderId="19" xfId="0" applyFont="1" applyFill="1" applyBorder="1" applyAlignment="1">
      <alignment horizontal="center" vertical="center" wrapText="1"/>
    </xf>
    <xf numFmtId="0" fontId="42" fillId="13" borderId="22" xfId="0" applyFont="1" applyFill="1" applyBorder="1" applyAlignment="1">
      <alignment horizontal="center" vertical="center" wrapText="1"/>
    </xf>
    <xf numFmtId="0" fontId="42" fillId="13" borderId="6" xfId="0" applyFont="1" applyFill="1" applyBorder="1" applyAlignment="1">
      <alignment horizontal="center" vertical="center" wrapText="1"/>
    </xf>
    <xf numFmtId="0" fontId="42" fillId="6" borderId="19" xfId="0" applyFont="1" applyFill="1" applyBorder="1" applyAlignment="1">
      <alignment horizontal="center" vertical="center" wrapText="1"/>
    </xf>
    <xf numFmtId="0" fontId="42" fillId="6" borderId="22" xfId="0" applyFont="1" applyFill="1" applyBorder="1" applyAlignment="1">
      <alignment horizontal="center" vertical="center" wrapText="1"/>
    </xf>
    <xf numFmtId="0" fontId="42" fillId="6" borderId="6" xfId="0" applyFont="1" applyFill="1" applyBorder="1" applyAlignment="1">
      <alignment horizontal="center" vertical="center" wrapText="1"/>
    </xf>
    <xf numFmtId="0" fontId="44" fillId="0" borderId="5"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2" xfId="0" applyFont="1" applyBorder="1" applyAlignment="1">
      <alignment horizontal="center" vertical="center" wrapText="1"/>
    </xf>
    <xf numFmtId="0" fontId="42" fillId="0" borderId="6" xfId="0" applyFont="1" applyBorder="1" applyAlignment="1">
      <alignment horizontal="center" vertical="center" wrapText="1"/>
    </xf>
    <xf numFmtId="0" fontId="42" fillId="6" borderId="19" xfId="0" applyFont="1" applyFill="1" applyBorder="1" applyAlignment="1">
      <alignment horizontal="left" vertical="center" wrapText="1"/>
    </xf>
    <xf numFmtId="0" fontId="48" fillId="0" borderId="6" xfId="0" applyFont="1" applyBorder="1" applyAlignment="1">
      <alignment horizontal="left" vertical="center" wrapText="1"/>
    </xf>
    <xf numFmtId="17" fontId="42" fillId="0" borderId="19" xfId="0" applyNumberFormat="1" applyFont="1" applyBorder="1" applyAlignment="1">
      <alignment horizontal="center" vertical="center" wrapText="1"/>
    </xf>
    <xf numFmtId="17" fontId="42" fillId="0" borderId="6" xfId="0" applyNumberFormat="1" applyFont="1" applyBorder="1" applyAlignment="1">
      <alignment horizontal="center" vertical="center" wrapText="1"/>
    </xf>
    <xf numFmtId="0" fontId="42" fillId="19" borderId="19" xfId="0" applyFont="1" applyFill="1" applyBorder="1" applyAlignment="1">
      <alignment horizontal="center" vertical="center" wrapText="1"/>
    </xf>
    <xf numFmtId="0" fontId="42" fillId="19" borderId="22" xfId="0" applyFont="1" applyFill="1" applyBorder="1" applyAlignment="1">
      <alignment horizontal="center" vertical="center" wrapText="1"/>
    </xf>
    <xf numFmtId="0" fontId="42" fillId="19" borderId="6" xfId="0" applyFont="1" applyFill="1" applyBorder="1" applyAlignment="1">
      <alignment horizontal="center" vertical="center" wrapText="1"/>
    </xf>
    <xf numFmtId="0" fontId="42" fillId="0" borderId="21" xfId="0" applyFont="1" applyBorder="1" applyAlignment="1">
      <alignment horizontal="center" vertical="center" wrapText="1"/>
    </xf>
    <xf numFmtId="0" fontId="42" fillId="0" borderId="34" xfId="0" applyFont="1" applyBorder="1" applyAlignment="1">
      <alignment horizontal="center" vertical="center" wrapText="1"/>
    </xf>
    <xf numFmtId="0" fontId="48" fillId="0" borderId="6" xfId="0" applyFont="1" applyBorder="1" applyAlignment="1">
      <alignment horizontal="center" vertical="center" wrapText="1"/>
    </xf>
    <xf numFmtId="0" fontId="42" fillId="19" borderId="5" xfId="0" applyFont="1" applyFill="1" applyBorder="1" applyAlignment="1">
      <alignment horizontal="center" vertical="center" wrapText="1"/>
    </xf>
    <xf numFmtId="0" fontId="45" fillId="31" borderId="21" xfId="0" applyFont="1" applyFill="1" applyBorder="1" applyAlignment="1">
      <alignment horizontal="center" vertical="center" wrapText="1"/>
    </xf>
    <xf numFmtId="17" fontId="45" fillId="31" borderId="5" xfId="0" applyNumberFormat="1" applyFont="1" applyFill="1" applyBorder="1" applyAlignment="1">
      <alignment horizontal="center" vertical="center" wrapText="1"/>
    </xf>
    <xf numFmtId="0" fontId="45" fillId="0" borderId="5" xfId="0" applyFont="1" applyBorder="1" applyAlignment="1">
      <alignment horizontal="center" vertical="center" wrapText="1"/>
    </xf>
    <xf numFmtId="0" fontId="43" fillId="22" borderId="5" xfId="0" applyFont="1" applyFill="1" applyBorder="1" applyAlignment="1">
      <alignment horizontal="center" vertical="center" wrapText="1"/>
    </xf>
    <xf numFmtId="0" fontId="43" fillId="22" borderId="49" xfId="0" applyFont="1" applyFill="1" applyBorder="1" applyAlignment="1">
      <alignment horizontal="center" vertical="center" wrapText="1"/>
    </xf>
    <xf numFmtId="0" fontId="43" fillId="22" borderId="27" xfId="0" applyFont="1" applyFill="1" applyBorder="1" applyAlignment="1">
      <alignment horizontal="center" vertical="center" wrapText="1"/>
    </xf>
    <xf numFmtId="0" fontId="43" fillId="22" borderId="51" xfId="0" applyFont="1" applyFill="1" applyBorder="1" applyAlignment="1">
      <alignment horizontal="center" vertical="center" wrapText="1"/>
    </xf>
    <xf numFmtId="0" fontId="43" fillId="22" borderId="32" xfId="0" applyFont="1" applyFill="1" applyBorder="1" applyAlignment="1">
      <alignment horizontal="center" vertical="center" wrapText="1"/>
    </xf>
    <xf numFmtId="0" fontId="43" fillId="22" borderId="30" xfId="0" applyFont="1" applyFill="1" applyBorder="1" applyAlignment="1">
      <alignment horizontal="center" vertical="center" wrapText="1"/>
    </xf>
    <xf numFmtId="0" fontId="43" fillId="22" borderId="33" xfId="0" applyFont="1" applyFill="1" applyBorder="1" applyAlignment="1">
      <alignment horizontal="center" vertical="center" wrapText="1"/>
    </xf>
    <xf numFmtId="0" fontId="43" fillId="22" borderId="16" xfId="0" applyFont="1" applyFill="1" applyBorder="1" applyAlignment="1">
      <alignment horizontal="center" vertical="center" wrapText="1"/>
    </xf>
    <xf numFmtId="0" fontId="45" fillId="31" borderId="5" xfId="0" applyFont="1" applyFill="1" applyBorder="1" applyAlignment="1">
      <alignment horizontal="center" vertical="center" wrapText="1"/>
    </xf>
    <xf numFmtId="0" fontId="49" fillId="0" borderId="5" xfId="0" applyFont="1" applyBorder="1" applyAlignment="1">
      <alignment horizontal="center" vertical="center" wrapText="1"/>
    </xf>
    <xf numFmtId="0" fontId="46" fillId="16" borderId="36" xfId="0" applyFont="1" applyFill="1" applyBorder="1" applyAlignment="1">
      <alignment horizontal="center" vertical="center"/>
    </xf>
    <xf numFmtId="0" fontId="46" fillId="16" borderId="37" xfId="0" applyFont="1" applyFill="1" applyBorder="1" applyAlignment="1">
      <alignment horizontal="center" vertical="center"/>
    </xf>
    <xf numFmtId="0" fontId="46" fillId="29" borderId="49" xfId="0" applyFont="1" applyFill="1" applyBorder="1" applyAlignment="1">
      <alignment horizontal="center" vertical="center"/>
    </xf>
    <xf numFmtId="0" fontId="46" fillId="29" borderId="27" xfId="0" applyFont="1" applyFill="1" applyBorder="1" applyAlignment="1">
      <alignment horizontal="center" vertical="center"/>
    </xf>
    <xf numFmtId="0" fontId="46" fillId="29" borderId="50" xfId="0" applyFont="1" applyFill="1" applyBorder="1" applyAlignment="1">
      <alignment horizontal="center" vertical="center"/>
    </xf>
    <xf numFmtId="0" fontId="46" fillId="16" borderId="49" xfId="0" applyFont="1" applyFill="1" applyBorder="1" applyAlignment="1">
      <alignment horizontal="center" vertical="center" wrapText="1"/>
    </xf>
    <xf numFmtId="0" fontId="46" fillId="16" borderId="27" xfId="0" applyFont="1" applyFill="1" applyBorder="1" applyAlignment="1">
      <alignment horizontal="center" vertical="center" wrapText="1"/>
    </xf>
    <xf numFmtId="0" fontId="46" fillId="16" borderId="50" xfId="0" applyFont="1" applyFill="1" applyBorder="1" applyAlignment="1">
      <alignment horizontal="center" vertical="center" wrapText="1"/>
    </xf>
    <xf numFmtId="0" fontId="46" fillId="16" borderId="27" xfId="0" applyFont="1" applyFill="1" applyBorder="1" applyAlignment="1">
      <alignment horizontal="center" vertical="center"/>
    </xf>
    <xf numFmtId="0" fontId="46" fillId="16" borderId="50" xfId="0" applyFont="1" applyFill="1" applyBorder="1" applyAlignment="1">
      <alignment horizontal="center" vertical="center"/>
    </xf>
    <xf numFmtId="0" fontId="43" fillId="22" borderId="24" xfId="0" applyFont="1" applyFill="1" applyBorder="1" applyAlignment="1">
      <alignment horizontal="center" vertical="center" wrapText="1"/>
    </xf>
    <xf numFmtId="0" fontId="43" fillId="22" borderId="31" xfId="0" applyFont="1" applyFill="1" applyBorder="1" applyAlignment="1">
      <alignment horizontal="center" vertical="center" wrapText="1"/>
    </xf>
    <xf numFmtId="0" fontId="46" fillId="29" borderId="27" xfId="0" applyFont="1" applyFill="1" applyBorder="1" applyAlignment="1">
      <alignment horizontal="center" vertical="center" wrapText="1"/>
    </xf>
    <xf numFmtId="0" fontId="46" fillId="29" borderId="50" xfId="0" applyFont="1" applyFill="1" applyBorder="1" applyAlignment="1">
      <alignment horizontal="center" vertical="center" wrapText="1"/>
    </xf>
    <xf numFmtId="0" fontId="44" fillId="24" borderId="5" xfId="0" applyFont="1" applyFill="1" applyBorder="1" applyAlignment="1">
      <alignment horizontal="center" vertical="center" wrapText="1"/>
    </xf>
    <xf numFmtId="0" fontId="44" fillId="24" borderId="19" xfId="0" applyFont="1" applyFill="1" applyBorder="1" applyAlignment="1">
      <alignment horizontal="center" vertical="center" wrapText="1"/>
    </xf>
    <xf numFmtId="0" fontId="44" fillId="24" borderId="6" xfId="0" applyFont="1" applyFill="1" applyBorder="1" applyAlignment="1">
      <alignment horizontal="center" vertical="center" wrapText="1"/>
    </xf>
    <xf numFmtId="0" fontId="42" fillId="0" borderId="19" xfId="0" applyFont="1" applyBorder="1" applyAlignment="1">
      <alignment vertical="center" wrapText="1"/>
    </xf>
    <xf numFmtId="0" fontId="42" fillId="0" borderId="6" xfId="0" applyFont="1" applyBorder="1" applyAlignment="1">
      <alignment vertical="center" wrapText="1"/>
    </xf>
    <xf numFmtId="0" fontId="42" fillId="0" borderId="62" xfId="0" applyFont="1" applyBorder="1" applyAlignment="1">
      <alignment horizontal="center"/>
    </xf>
    <xf numFmtId="0" fontId="42" fillId="0" borderId="25" xfId="0" applyFont="1" applyBorder="1" applyAlignment="1">
      <alignment horizontal="center"/>
    </xf>
    <xf numFmtId="0" fontId="45" fillId="13" borderId="5" xfId="0" applyFont="1" applyFill="1" applyBorder="1" applyAlignment="1">
      <alignment horizontal="center" vertical="center" wrapText="1"/>
    </xf>
    <xf numFmtId="0" fontId="45" fillId="0" borderId="5" xfId="0" applyFont="1" applyBorder="1" applyAlignment="1">
      <alignment vertical="center" wrapText="1"/>
    </xf>
    <xf numFmtId="0" fontId="49" fillId="0" borderId="21" xfId="0" applyFont="1" applyBorder="1" applyAlignment="1">
      <alignment horizontal="center" vertical="center" wrapText="1"/>
    </xf>
    <xf numFmtId="0" fontId="19" fillId="16" borderId="49" xfId="0" applyFont="1" applyFill="1" applyBorder="1" applyAlignment="1">
      <alignment horizontal="center" wrapText="1"/>
    </xf>
    <xf numFmtId="0" fontId="19" fillId="16" borderId="27" xfId="0" applyFont="1" applyFill="1" applyBorder="1" applyAlignment="1">
      <alignment horizontal="center" wrapText="1"/>
    </xf>
    <xf numFmtId="0" fontId="19" fillId="16" borderId="50" xfId="0" applyFont="1" applyFill="1" applyBorder="1" applyAlignment="1">
      <alignment horizontal="center" wrapText="1"/>
    </xf>
    <xf numFmtId="0" fontId="20" fillId="12" borderId="35" xfId="0" applyFont="1" applyFill="1" applyBorder="1" applyAlignment="1">
      <alignment horizontal="center" vertical="center" wrapText="1"/>
    </xf>
    <xf numFmtId="0" fontId="20" fillId="12" borderId="37" xfId="0" applyFont="1" applyFill="1" applyBorder="1" applyAlignment="1">
      <alignment horizontal="center" vertical="center" wrapText="1"/>
    </xf>
    <xf numFmtId="0" fontId="20" fillId="12" borderId="26" xfId="0" applyFont="1" applyFill="1" applyBorder="1" applyAlignment="1">
      <alignment horizontal="center" vertical="center" wrapText="1"/>
    </xf>
    <xf numFmtId="0" fontId="20" fillId="12" borderId="38" xfId="0" applyFont="1" applyFill="1" applyBorder="1" applyAlignment="1">
      <alignment horizontal="center" vertical="center" wrapText="1"/>
    </xf>
    <xf numFmtId="0" fontId="20" fillId="12" borderId="39" xfId="0" applyFont="1" applyFill="1" applyBorder="1" applyAlignment="1">
      <alignment horizontal="center" vertical="center" wrapText="1"/>
    </xf>
    <xf numFmtId="0" fontId="20" fillId="12" borderId="41"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12" borderId="35" xfId="0" applyFont="1" applyFill="1" applyBorder="1" applyAlignment="1">
      <alignment horizontal="center" vertical="center" wrapText="1"/>
    </xf>
    <xf numFmtId="0" fontId="19" fillId="12" borderId="36" xfId="0" applyFont="1" applyFill="1" applyBorder="1" applyAlignment="1">
      <alignment horizontal="center" vertical="center" wrapText="1"/>
    </xf>
    <xf numFmtId="0" fontId="19" fillId="12" borderId="37" xfId="0" applyFont="1" applyFill="1" applyBorder="1" applyAlignment="1">
      <alignment horizontal="center" vertical="center" wrapText="1"/>
    </xf>
    <xf numFmtId="0" fontId="19" fillId="12" borderId="26" xfId="0" applyFont="1" applyFill="1" applyBorder="1" applyAlignment="1">
      <alignment horizontal="center" vertical="center" wrapText="1"/>
    </xf>
    <xf numFmtId="0" fontId="19" fillId="12" borderId="0" xfId="0" applyFont="1" applyFill="1" applyBorder="1" applyAlignment="1">
      <alignment horizontal="center" vertical="center" wrapText="1"/>
    </xf>
    <xf numFmtId="0" fontId="19" fillId="12" borderId="38" xfId="0" applyFont="1" applyFill="1" applyBorder="1" applyAlignment="1">
      <alignment horizontal="center" vertical="center" wrapText="1"/>
    </xf>
    <xf numFmtId="0" fontId="19" fillId="12" borderId="39" xfId="0" applyFont="1" applyFill="1" applyBorder="1" applyAlignment="1">
      <alignment horizontal="center" vertical="center" wrapText="1"/>
    </xf>
    <xf numFmtId="0" fontId="19" fillId="12" borderId="40" xfId="0" applyFont="1" applyFill="1" applyBorder="1" applyAlignment="1">
      <alignment horizontal="center" vertical="center" wrapText="1"/>
    </xf>
    <xf numFmtId="0" fontId="19" fillId="12" borderId="41" xfId="0" applyFont="1" applyFill="1" applyBorder="1" applyAlignment="1">
      <alignment horizontal="center" vertical="center" wrapText="1"/>
    </xf>
    <xf numFmtId="0" fontId="19" fillId="27" borderId="29" xfId="0" applyFont="1" applyFill="1" applyBorder="1" applyAlignment="1">
      <alignment horizontal="center" wrapText="1"/>
    </xf>
    <xf numFmtId="0" fontId="20" fillId="12" borderId="29" xfId="0" applyFont="1" applyFill="1" applyBorder="1" applyAlignment="1">
      <alignment horizontal="center" vertical="center" wrapText="1"/>
    </xf>
    <xf numFmtId="0" fontId="19" fillId="29" borderId="21" xfId="0" applyFont="1" applyFill="1" applyBorder="1" applyAlignment="1">
      <alignment horizontal="center" wrapText="1"/>
    </xf>
    <xf numFmtId="0" fontId="19" fillId="29" borderId="29" xfId="0" applyFont="1" applyFill="1" applyBorder="1" applyAlignment="1">
      <alignment horizontal="center" wrapText="1"/>
    </xf>
    <xf numFmtId="0" fontId="19" fillId="29" borderId="20" xfId="0" applyFont="1" applyFill="1" applyBorder="1" applyAlignment="1">
      <alignment horizontal="center" wrapText="1"/>
    </xf>
    <xf numFmtId="0" fontId="0" fillId="28" borderId="24" xfId="0" applyFill="1" applyBorder="1" applyAlignment="1">
      <alignment horizontal="center" wrapText="1"/>
    </xf>
    <xf numFmtId="0" fontId="0" fillId="28" borderId="0" xfId="0" applyFill="1" applyBorder="1" applyAlignment="1">
      <alignment horizontal="center" wrapText="1"/>
    </xf>
    <xf numFmtId="0" fontId="20" fillId="12" borderId="28" xfId="0" applyFont="1" applyFill="1" applyBorder="1" applyAlignment="1">
      <alignment horizontal="center" vertical="center" wrapText="1"/>
    </xf>
    <xf numFmtId="0" fontId="33" fillId="25" borderId="5" xfId="0" applyFont="1" applyFill="1" applyBorder="1" applyAlignment="1">
      <alignment horizontal="center" vertical="center" wrapText="1"/>
    </xf>
    <xf numFmtId="0" fontId="28" fillId="13" borderId="0" xfId="0" applyFont="1" applyFill="1" applyAlignment="1">
      <alignment horizontal="center" vertical="center" wrapText="1"/>
    </xf>
    <xf numFmtId="0" fontId="34" fillId="7" borderId="5" xfId="0" applyFont="1" applyFill="1" applyBorder="1" applyAlignment="1">
      <alignment horizontal="center" wrapText="1"/>
    </xf>
    <xf numFmtId="0" fontId="15" fillId="17" borderId="5" xfId="1" applyFont="1" applyFill="1" applyBorder="1" applyAlignment="1">
      <alignment horizontal="center" vertical="center"/>
    </xf>
    <xf numFmtId="0" fontId="26" fillId="18" borderId="5" xfId="1" applyFont="1" applyFill="1" applyBorder="1" applyAlignment="1">
      <alignment horizontal="center" vertical="center" textRotation="90"/>
    </xf>
    <xf numFmtId="0" fontId="15" fillId="17" borderId="21" xfId="1" applyFont="1" applyFill="1" applyBorder="1" applyAlignment="1">
      <alignment horizontal="center" vertical="center"/>
    </xf>
    <xf numFmtId="0" fontId="15" fillId="17" borderId="23" xfId="1" applyFont="1" applyFill="1" applyBorder="1" applyAlignment="1">
      <alignment horizontal="center" vertical="center"/>
    </xf>
    <xf numFmtId="0" fontId="15" fillId="17" borderId="20" xfId="1" applyFont="1" applyFill="1" applyBorder="1" applyAlignment="1">
      <alignment horizontal="center" vertical="center"/>
    </xf>
    <xf numFmtId="0" fontId="26" fillId="18" borderId="19" xfId="1" applyFont="1" applyFill="1" applyBorder="1" applyAlignment="1">
      <alignment horizontal="center" vertical="center" textRotation="90"/>
    </xf>
    <xf numFmtId="0" fontId="26" fillId="18" borderId="22" xfId="1" applyFont="1" applyFill="1" applyBorder="1" applyAlignment="1">
      <alignment horizontal="center" vertical="center" textRotation="90"/>
    </xf>
    <xf numFmtId="0" fontId="26" fillId="18" borderId="6" xfId="1" applyFont="1" applyFill="1" applyBorder="1" applyAlignment="1">
      <alignment horizontal="center" vertical="center" textRotation="90"/>
    </xf>
    <xf numFmtId="14" fontId="60" fillId="32" borderId="110" xfId="3" applyNumberFormat="1" applyFont="1" applyFill="1" applyBorder="1" applyAlignment="1" applyProtection="1">
      <alignment horizontal="center" vertical="center" wrapText="1"/>
    </xf>
    <xf numFmtId="0" fontId="53" fillId="0" borderId="118" xfId="0" applyFont="1" applyFill="1" applyBorder="1" applyAlignment="1" applyProtection="1">
      <alignment horizontal="center" vertical="center" wrapText="1"/>
    </xf>
    <xf numFmtId="14" fontId="53" fillId="0" borderId="118" xfId="0" applyNumberFormat="1" applyFont="1" applyFill="1" applyBorder="1" applyAlignment="1" applyProtection="1">
      <alignment horizontal="center" vertical="center" wrapText="1"/>
    </xf>
    <xf numFmtId="14" fontId="53" fillId="0" borderId="119" xfId="0" applyNumberFormat="1" applyFont="1" applyFill="1" applyBorder="1" applyAlignment="1" applyProtection="1">
      <alignment horizontal="center" vertical="center" wrapText="1"/>
    </xf>
    <xf numFmtId="9" fontId="60" fillId="0" borderId="118" xfId="0" applyNumberFormat="1" applyFont="1" applyFill="1" applyBorder="1" applyAlignment="1" applyProtection="1">
      <alignment horizontal="center" vertical="center" wrapText="1"/>
    </xf>
  </cellXfs>
  <cellStyles count="9">
    <cellStyle name="Excel Built-in Normal" xfId="1" xr:uid="{00000000-0005-0000-0000-000000000000}"/>
    <cellStyle name="Moneda 2" xfId="7" xr:uid="{00000000-0005-0000-0000-000001000000}"/>
    <cellStyle name="Normal" xfId="0" builtinId="0"/>
    <cellStyle name="Normal 2" xfId="2" xr:uid="{00000000-0005-0000-0000-000003000000}"/>
    <cellStyle name="Normal 2 2" xfId="3" xr:uid="{00000000-0005-0000-0000-000004000000}"/>
    <cellStyle name="Normal_Mapa de riesgos nuevo IST_GESTION ultimo" xfId="4" xr:uid="{00000000-0005-0000-0000-000005000000}"/>
    <cellStyle name="Percent" xfId="8" builtinId="5"/>
    <cellStyle name="Salida 2" xfId="5" xr:uid="{00000000-0005-0000-0000-000006000000}"/>
    <cellStyle name="Salida 2 2" xfId="6" xr:uid="{00000000-0005-0000-0000-000007000000}"/>
  </cellStyles>
  <dxfs count="193">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darkTrellis">
          <bgColor theme="4" tint="0.39994506668294322"/>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ont>
        <color theme="0"/>
      </font>
    </dxf>
    <dxf>
      <font>
        <color theme="0"/>
      </font>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patternType="darkTrellis">
          <bgColor theme="4" tint="0.39994506668294322"/>
        </patternFill>
      </fill>
    </dxf>
    <dxf>
      <fill>
        <patternFill patternType="darkTrellis">
          <bgColor theme="4" tint="0.39994506668294322"/>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244872</xdr:colOff>
      <xdr:row>0</xdr:row>
      <xdr:rowOff>38497</xdr:rowOff>
    </xdr:from>
    <xdr:to>
      <xdr:col>10</xdr:col>
      <xdr:colOff>568725</xdr:colOff>
      <xdr:row>1</xdr:row>
      <xdr:rowOff>40454</xdr:rowOff>
    </xdr:to>
    <xdr:pic>
      <xdr:nvPicPr>
        <xdr:cNvPr id="2" name="Imagen 1">
          <a:extLst>
            <a:ext uri="{FF2B5EF4-FFF2-40B4-BE49-F238E27FC236}">
              <a16:creationId xmlns:a16="http://schemas.microsoft.com/office/drawing/2014/main" id="{26ACADAF-CBCC-4D78-A35B-FF6C7793F9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75347" y="38497"/>
          <a:ext cx="1581153" cy="649657"/>
        </a:xfrm>
        <a:prstGeom prst="rect">
          <a:avLst/>
        </a:prstGeom>
      </xdr:spPr>
    </xdr:pic>
    <xdr:clientData/>
  </xdr:twoCellAnchor>
  <xdr:twoCellAnchor editAs="oneCell">
    <xdr:from>
      <xdr:col>5</xdr:col>
      <xdr:colOff>1967923</xdr:colOff>
      <xdr:row>964</xdr:row>
      <xdr:rowOff>66098</xdr:rowOff>
    </xdr:from>
    <xdr:to>
      <xdr:col>8</xdr:col>
      <xdr:colOff>2138007</xdr:colOff>
      <xdr:row>970</xdr:row>
      <xdr:rowOff>19698</xdr:rowOff>
    </xdr:to>
    <xdr:pic>
      <xdr:nvPicPr>
        <xdr:cNvPr id="3" name="Imagen 2">
          <a:extLst>
            <a:ext uri="{FF2B5EF4-FFF2-40B4-BE49-F238E27FC236}">
              <a16:creationId xmlns:a16="http://schemas.microsoft.com/office/drawing/2014/main" id="{24240143-F496-4D9D-8AF6-0070E128C91A}"/>
            </a:ext>
          </a:extLst>
        </xdr:cNvPr>
        <xdr:cNvPicPr>
          <a:picLocks noChangeAspect="1"/>
        </xdr:cNvPicPr>
      </xdr:nvPicPr>
      <xdr:blipFill>
        <a:blip xmlns:r="http://schemas.openxmlformats.org/officeDocument/2006/relationships" r:embed="rId2">
          <a:lum bright="70000" contrast="-70000"/>
        </a:blip>
        <a:stretch>
          <a:fillRect/>
        </a:stretch>
      </xdr:blipFill>
      <xdr:spPr>
        <a:xfrm>
          <a:off x="8548832" y="60318939"/>
          <a:ext cx="6231448" cy="9638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10242</xdr:colOff>
      <xdr:row>0</xdr:row>
      <xdr:rowOff>20484</xdr:rowOff>
    </xdr:from>
    <xdr:ext cx="2115831" cy="737907"/>
    <xdr:pic>
      <xdr:nvPicPr>
        <xdr:cNvPr id="2" name="0 Imagen">
          <a:extLst>
            <a:ext uri="{FF2B5EF4-FFF2-40B4-BE49-F238E27FC236}">
              <a16:creationId xmlns:a16="http://schemas.microsoft.com/office/drawing/2014/main" id="{EF99F291-16C2-443D-95AD-521B1EEFCC1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242" y="20484"/>
          <a:ext cx="2115831" cy="737907"/>
        </a:xfrm>
        <a:prstGeom prst="rect">
          <a:avLst/>
        </a:prstGeom>
        <a:ln>
          <a:noFill/>
        </a:ln>
        <a:extLst>
          <a:ext uri="{53640926-AAD7-44D8-BBD7-CCE9431645EC}">
            <a14:shadowObscured xmlns:a14="http://schemas.microsoft.com/office/drawing/2010/main"/>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510020</xdr:colOff>
      <xdr:row>0</xdr:row>
      <xdr:rowOff>45893</xdr:rowOff>
    </xdr:from>
    <xdr:to>
      <xdr:col>5</xdr:col>
      <xdr:colOff>2008793</xdr:colOff>
      <xdr:row>2</xdr:row>
      <xdr:rowOff>82319</xdr:rowOff>
    </xdr:to>
    <xdr:pic>
      <xdr:nvPicPr>
        <xdr:cNvPr id="3" name="0 Imagen">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596495" y="45893"/>
          <a:ext cx="1498773" cy="617451"/>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pa%20de%20riesgos%20Corrupci&#243;n/Mapa%20Riesgos%20Corrupci&#243;n%202020%20v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lirio.tovar\Documents\Riesgos\Contractual\CCE-DES-FM-10%20Matriz%20de%20riesgos%20Contractual%20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judit\Downloads\CCE-DES-FM-10%20%20matriz%20riesgos%20IDT%20Planeaci&#243;n%20VF.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alirio.tovar\Documents\Riesgos\Gesti&#243;n%20de%20Comunicaciones\CCE-DES-FM-10%20Matriz%20de%20riesgos%20Comunicacione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alirio.tovar\AppData\Local\Microsoft\Windows\INetCache\Content.Outlook\2JC62L9T\Copia%20de%20CCE-DES-FM-10%20Formato%20matriz%20riesgos%20C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lirio.tovar\Documents\PROCESOS%20Y%20RIESGOS\5.%20EICP%20-%20Elaboraci&#243;n%20de%20Instrumentos\Matriz%20de%20riesgos%20EICP%20-%20Gesti&#243;n%20Contractu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lirio.tovar\Documents\PROCESOS%20Y%20RIESGOS\16.%20Gesti&#243;n%20Documental\CCE-DES-FM-10%20Matriz%20de%20Riesgos%20G%20Document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lirio.tovar\Documents\PROCESOS%20Y%20RIESGOS\14.%20Gesti&#243;n%20Administrativa\CCE-DES-FM-10%20Matriz%20de%20riesgos%20G%20Administrativ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apa%20de%20riesgos%20Corrupci&#243;n/TH/CCE-DES-FM-10%20Matriz%20Riesgos%20TH%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lirio.tovar\Documents\PROCESOS%20Y%20RIESGOS\13.%20Gesti&#243;n%20del%20Talento%20Humano\CCE-DES-FM-10%20Matriz%20Riesgos%20TH.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lirio.tovar\Documents\PROCESOS%20Y%20RIESGOS\11.%20Gesti&#243;n%20Financiera\CCE-DES-FM-10%20Matriz%20de%20Riesgos%20G%20Financier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lirio.tovar\Documents\Riesgos\G%20Jur&#237;dica\CCE-DES-FM-10%20Matriz%20de%20riesgos%20G%20Jur&#237;dica%20VF.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alirio.tovar\Documents\PROCESOS%20Y%20RIESGOS\PQRSD\CCE-DES-FM-10%20Matriz%20de%20riesgos%20PQRS%20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ocesos"/>
      <sheetName val="Resumen"/>
      <sheetName val="Matriz de Riesgos Corrupción"/>
      <sheetName val="Listas Nuevas"/>
      <sheetName val="MATRIZ DE CALIFICACIÓN"/>
      <sheetName val="Evaluación Diseño Control"/>
      <sheetName val="Evalua Control"/>
    </sheetNames>
    <sheetDataSet>
      <sheetData sheetId="0"/>
      <sheetData sheetId="1"/>
      <sheetData sheetId="2"/>
      <sheetData sheetId="3">
        <row r="2">
          <cell r="E2" t="str">
            <v>Riesgo_Estratégico</v>
          </cell>
          <cell r="L2" t="str">
            <v>5. Se espera que el evento ocurra en la mayoría de las circunstancias
Orientador (Más de 1 vez al año)</v>
          </cell>
          <cell r="M2">
            <v>5</v>
          </cell>
          <cell r="N2" t="str">
            <v>5. Casi seguro</v>
          </cell>
          <cell r="P2" t="str">
            <v>PREVENTIVOS</v>
          </cell>
          <cell r="R2" t="str">
            <v xml:space="preserve">CCE Instalaciones </v>
          </cell>
          <cell r="T2" t="str">
            <v>FUERTE</v>
          </cell>
        </row>
        <row r="3">
          <cell r="E3" t="str">
            <v>Riesgo_Gerencial</v>
          </cell>
          <cell r="L3" t="str">
            <v>4. El evento probablemente ocurrirá en la mayoría de las circunstancias
Orientador (Al menos de 1 vez en el último año)</v>
          </cell>
          <cell r="M3">
            <v>4</v>
          </cell>
          <cell r="N3" t="str">
            <v>4. Probable</v>
          </cell>
          <cell r="P3" t="str">
            <v>CORRECTIVOS</v>
          </cell>
          <cell r="R3" t="str">
            <v xml:space="preserve">Mesa de servicio </v>
          </cell>
          <cell r="T3" t="str">
            <v>MODERADO</v>
          </cell>
          <cell r="X3" t="str">
            <v>FUERTEFUERTE</v>
          </cell>
          <cell r="Y3" t="str">
            <v>FUERTE</v>
          </cell>
          <cell r="Z3" t="str">
            <v>No</v>
          </cell>
          <cell r="AM3" t="str">
            <v>Confidencialidad</v>
          </cell>
        </row>
        <row r="4">
          <cell r="E4" t="str">
            <v>Riesgo_Operativo</v>
          </cell>
          <cell r="L4" t="str">
            <v>3. El evento podría ocurrir en algún momento
Orientador (Al menos de 1 vez en los últimos 2 años)</v>
          </cell>
          <cell r="M4">
            <v>3</v>
          </cell>
          <cell r="N4" t="str">
            <v>3. Posible</v>
          </cell>
          <cell r="R4" t="str">
            <v>Externos</v>
          </cell>
          <cell r="T4" t="str">
            <v>DÉBIL</v>
          </cell>
          <cell r="X4" t="str">
            <v>FUERTEMODERADO</v>
          </cell>
          <cell r="Y4" t="str">
            <v>MODERADO</v>
          </cell>
          <cell r="Z4" t="str">
            <v>Si</v>
          </cell>
          <cell r="AM4" t="str">
            <v>Integridad</v>
          </cell>
        </row>
        <row r="5">
          <cell r="E5" t="str">
            <v>Riesgo_Financiero</v>
          </cell>
          <cell r="L5" t="str">
            <v>2. El evento puede ocurrir en algún momento
Orientador
(Al menos de 1 vez en los últimos 5 años)</v>
          </cell>
          <cell r="M5">
            <v>2</v>
          </cell>
          <cell r="N5" t="str">
            <v>2. Improbable</v>
          </cell>
          <cell r="X5" t="str">
            <v>FUERTEDÉBIL</v>
          </cell>
          <cell r="Y5" t="str">
            <v>DÉBIL</v>
          </cell>
          <cell r="Z5" t="str">
            <v>Si</v>
          </cell>
          <cell r="AM5" t="str">
            <v>Disponibilidad</v>
          </cell>
        </row>
        <row r="6">
          <cell r="E6" t="str">
            <v>Riesgo_de_Tecnologico</v>
          </cell>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cell r="AM6" t="str">
            <v>Confidencialidad e Integridad</v>
          </cell>
        </row>
        <row r="7">
          <cell r="E7" t="str">
            <v xml:space="preserve">Riesgo_de_Cumplimiento </v>
          </cell>
          <cell r="X7" t="str">
            <v>MODERADOMODERADO</v>
          </cell>
          <cell r="Y7" t="str">
            <v>MODERADO</v>
          </cell>
          <cell r="Z7" t="str">
            <v>Si</v>
          </cell>
          <cell r="AC7" t="str">
            <v>MODERADOdirectamente</v>
          </cell>
          <cell r="AD7">
            <v>1</v>
          </cell>
          <cell r="AE7" t="str">
            <v>FUERTEindirectamente</v>
          </cell>
          <cell r="AF7">
            <v>1</v>
          </cell>
          <cell r="AM7" t="str">
            <v>Confidencialidad y Disponibilidad</v>
          </cell>
        </row>
        <row r="8">
          <cell r="E8" t="str">
            <v>Riesgo_de_Imagen_o_Reputacional</v>
          </cell>
          <cell r="X8" t="str">
            <v>MODERADODÉBIL</v>
          </cell>
          <cell r="Y8" t="str">
            <v>DÉBIL</v>
          </cell>
          <cell r="Z8" t="str">
            <v>Si</v>
          </cell>
          <cell r="AE8" t="str">
            <v>MODERADOdirectamente</v>
          </cell>
          <cell r="AF8">
            <v>1</v>
          </cell>
          <cell r="AM8" t="str">
            <v>Integridad y Disponibilidad</v>
          </cell>
        </row>
        <row r="9">
          <cell r="E9" t="str">
            <v>Riesgo_Legal</v>
          </cell>
          <cell r="X9" t="str">
            <v>DÉBILFUERTE</v>
          </cell>
          <cell r="Y9" t="str">
            <v>DÉBIL</v>
          </cell>
          <cell r="Z9" t="str">
            <v>Si</v>
          </cell>
          <cell r="AM9" t="str">
            <v>Confidencialidad, Integridad y Disponibilidad</v>
          </cell>
        </row>
        <row r="10">
          <cell r="E10" t="str">
            <v>Riesgo_de_Corrupción</v>
          </cell>
          <cell r="H10" t="str">
            <v>3. Moderado</v>
          </cell>
          <cell r="I10" t="str">
            <v>2. Menor</v>
          </cell>
          <cell r="J10" t="str">
            <v>1.  Insignificante</v>
          </cell>
          <cell r="X10" t="str">
            <v>DÉBILMODERADO</v>
          </cell>
          <cell r="Y10" t="str">
            <v>DÉBIL</v>
          </cell>
          <cell r="Z10" t="str">
            <v>Si</v>
          </cell>
        </row>
        <row r="11">
          <cell r="E11" t="str">
            <v>Riesgo_Seguridad_Digital</v>
          </cell>
          <cell r="F11" t="str">
            <v>5. Catastrófico</v>
          </cell>
          <cell r="G11" t="str">
            <v>4. Mayor</v>
          </cell>
          <cell r="H11" t="str">
            <v>3. Moderado</v>
          </cell>
          <cell r="I11" t="str">
            <v>2. Menor</v>
          </cell>
          <cell r="J11" t="str">
            <v>1.  Insignificante</v>
          </cell>
          <cell r="X11" t="str">
            <v>DÉBILDÉBIL</v>
          </cell>
          <cell r="Y11" t="str">
            <v>DÉBIL</v>
          </cell>
          <cell r="Z11" t="str">
            <v>Si</v>
          </cell>
        </row>
      </sheetData>
      <sheetData sheetId="4">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5">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CONTEXTO PROCESO"/>
      <sheetName val="IMPACTO DE CORRUPCIÓN"/>
      <sheetName val="IMPACTO DE CORRUPCIÓN (2)"/>
      <sheetName val="IMPACTO DE CORRUPCIÓN (3)"/>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7"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8"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Resumen MAPA DE RIESGOS (2)"/>
      <sheetName val="CONTEXTO PROCESO"/>
      <sheetName val="IMPACTO DE CORRUPCIÓN"/>
      <sheetName val="IMPACTO DE CORRUPCIÓN (2)"/>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7"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8"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CONTEXTO PROCESO"/>
      <sheetName val="IMPACTO DE CORRUPCIÓN"/>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5"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6"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CONTEXTO PROCESO"/>
      <sheetName val="IMPACTO DE CORRUPCIÓN"/>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CONTEXTO PROCESO EICP-CP"/>
      <sheetName val="IMPACTO DE CORRUPCIÓN EICP-CP"/>
      <sheetName val="IMPACTO DE CORRUPCIÓN EICP-C(2)"/>
      <sheetName val="Resumen MAPA DE RIESGOS"/>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7"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8"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Resumen MAPA DE RIESGOS"/>
      <sheetName val="CONTEXTO PROCESO"/>
      <sheetName val="IMPACTO DE CORRUPCIÓN"/>
      <sheetName val="Listas Nuevas"/>
      <sheetName val="MATRIZ DE CALIFICACIÓN"/>
      <sheetName val="Evaluación Diseño Control"/>
      <sheetName val="Autoseguimientos"/>
      <sheetName val="Hoja1"/>
      <sheetName val="Evalua Control"/>
    </sheetNames>
    <sheetDataSet>
      <sheetData sheetId="0"/>
      <sheetData sheetId="1"/>
      <sheetData sheetId="2"/>
      <sheetData sheetId="3"/>
      <sheetData sheetId="4"/>
      <sheetData sheetId="5">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6">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7">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Resumen MAPA DE RIESGOS"/>
      <sheetName val="CONTEXTO PROCESO"/>
      <sheetName val="IMPACTO DE CORRUPCIÓN"/>
      <sheetName val="IMPACTO DE CORRUPCIÓN (2)"/>
      <sheetName val="Listas Nuevas"/>
      <sheetName val="MATRIZ DE CALIFICACIÓN"/>
      <sheetName val="Evaluación Diseño Control"/>
      <sheetName val="Hoja1"/>
      <sheetName val="Evalua Control"/>
    </sheetNames>
    <sheetDataSet>
      <sheetData sheetId="0"/>
      <sheetData sheetId="1"/>
      <sheetData sheetId="2"/>
      <sheetData sheetId="3"/>
      <sheetData sheetId="4"/>
      <sheetData sheetId="5"/>
      <sheetData sheetId="6">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7">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8">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Hoja2"/>
      <sheetName val="Resumen MAPA DE RIESGOS"/>
      <sheetName val="CONTEXTO PROCESO"/>
      <sheetName val="IMPACTO DE CORRUPCIÓN"/>
      <sheetName val="IMPACTO DE CORRUPCIÓN (2)"/>
      <sheetName val="IMPACTO DE CORRUPCIÓN (3)"/>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E6" t="str">
            <v>FUERTEdirectamente</v>
          </cell>
          <cell r="AF6">
            <v>2</v>
          </cell>
          <cell r="AJ6" t="str">
            <v>COMPARTIR EL RIESGO</v>
          </cell>
        </row>
        <row r="7">
          <cell r="X7" t="str">
            <v>MODERADOMODERADO</v>
          </cell>
          <cell r="Y7" t="str">
            <v>MODERADO</v>
          </cell>
          <cell r="Z7" t="str">
            <v>Si</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9">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10"/>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Hoja2"/>
      <sheetName val="Resumen MAPA DE RIESGOS"/>
      <sheetName val="CONTEXTO PROCESO"/>
      <sheetName val="IMPACTO DE CORRUPCIÓN"/>
      <sheetName val="IMPACTO DE CORRUPCIÓN (2)"/>
      <sheetName val="IMPACTO DE CORRUPCIÓN (3)"/>
      <sheetName val="Listas Nuevas"/>
      <sheetName val="MATRIZ DE CALIFICACIÓN"/>
      <sheetName val="Evaluación Diseño Control"/>
      <sheetName val="Autoseguimientos"/>
      <sheetName val="Hoja1"/>
      <sheetName val="Evalua Control"/>
    </sheetNames>
    <sheetDataSet>
      <sheetData sheetId="0"/>
      <sheetData sheetId="1"/>
      <sheetData sheetId="2"/>
      <sheetData sheetId="3"/>
      <sheetData sheetId="4"/>
      <sheetData sheetId="5"/>
      <sheetData sheetId="6"/>
      <sheetData sheetId="7"/>
      <sheetData sheetId="8">
        <row r="2">
          <cell r="L2" t="str">
            <v>5. Se espera que el evento ocurra en la mayoría de las circunstancias
Orientador (Más de 1 vez al año)</v>
          </cell>
        </row>
      </sheetData>
      <sheetData sheetId="9">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10">
        <row r="2">
          <cell r="C2" t="str">
            <v>Asignado</v>
          </cell>
        </row>
      </sheetData>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Resumen MAPA DE RIESGOS"/>
      <sheetName val="CONTEXTO PROCESO"/>
      <sheetName val="IMPACTO DE CORRUPCIÓN"/>
      <sheetName val="Listas Nuevas"/>
      <sheetName val="MATRIZ DE CALIFICACIÓN"/>
      <sheetName val="Evaluación Diseño Control"/>
      <sheetName val="Autoseguimientos"/>
      <sheetName val="Hoja1"/>
      <sheetName val="Evalua Control"/>
      <sheetName val="CCE-DES-PL-01"/>
      <sheetName val="Riesgos Corrp Política vigente"/>
      <sheetName val="Riesgos de Corrup en actualizac"/>
      <sheetName val="Control de Cambios"/>
    </sheetNames>
    <sheetDataSet>
      <sheetData sheetId="0"/>
      <sheetData sheetId="1"/>
      <sheetData sheetId="2"/>
      <sheetData sheetId="3"/>
      <sheetData sheetId="4"/>
      <sheetData sheetId="5">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6">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7">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8"/>
      <sheetData sheetId="9"/>
      <sheetData sheetId="10"/>
      <sheetData sheetId="11"/>
      <sheetData sheetId="12">
        <row r="2">
          <cell r="C2">
            <v>0</v>
          </cell>
        </row>
      </sheetData>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CONTEXTO PROCESO"/>
      <sheetName val="IMPACTO DE CORRUPCIÓN"/>
      <sheetName val="IMPACTO DE CORRUPCIÓN (2)"/>
      <sheetName val="Listas Nuevas"/>
      <sheetName val="MATRIZ DE CALIFICACIÓN"/>
      <sheetName val="Evaluación Diseño Control"/>
      <sheetName val="Autoseguimientos"/>
      <sheetName val="Hoja1"/>
      <sheetName val="Evalua Control"/>
      <sheetName val="CCE-DES-PL-01"/>
      <sheetName val="Riesgos Corrp Política vigente"/>
      <sheetName val="Riesgos de Corrup en actualizac"/>
      <sheetName val="Control de Cambios"/>
    </sheetNames>
    <sheetDataSet>
      <sheetData sheetId="0"/>
      <sheetData sheetId="1" refreshError="1"/>
      <sheetData sheetId="2"/>
      <sheetData sheetId="3" refreshError="1"/>
      <sheetData sheetId="4" refreshError="1"/>
      <sheetData sheetId="5">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6">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7">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8"/>
      <sheetData sheetId="9"/>
      <sheetData sheetId="10"/>
      <sheetData sheetId="11"/>
      <sheetData sheetId="12">
        <row r="2">
          <cell r="C2">
            <v>0</v>
          </cell>
        </row>
      </sheetData>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CONTEXTO PROCESO"/>
      <sheetName val="IMPACTO DE CORRUPCIÓN"/>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5"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6"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D7606-70F4-425B-ACF9-8B305E62B1BB}">
  <dimension ref="B2:G10"/>
  <sheetViews>
    <sheetView topLeftCell="A4" workbookViewId="0">
      <selection activeCell="E18" sqref="E18"/>
    </sheetView>
  </sheetViews>
  <sheetFormatPr defaultColWidth="11.42578125" defaultRowHeight="15" x14ac:dyDescent="0.25"/>
  <cols>
    <col min="2" max="2" width="11.85546875" customWidth="1"/>
    <col min="3" max="3" width="16.7109375" customWidth="1"/>
    <col min="4" max="4" width="14.42578125" customWidth="1"/>
    <col min="5" max="5" width="25.140625" customWidth="1"/>
    <col min="6" max="6" width="29.28515625" customWidth="1"/>
    <col min="7" max="7" width="31.28515625" customWidth="1"/>
  </cols>
  <sheetData>
    <row r="2" spans="2:7" ht="15.75" thickBot="1" x14ac:dyDescent="0.3"/>
    <row r="3" spans="2:7" ht="15.75" thickTop="1" x14ac:dyDescent="0.25">
      <c r="B3" s="306" t="s">
        <v>501</v>
      </c>
      <c r="C3" s="307"/>
      <c r="D3" s="307"/>
      <c r="E3" s="307"/>
      <c r="F3" s="307"/>
      <c r="G3" s="308"/>
    </row>
    <row r="4" spans="2:7" ht="15.75" thickBot="1" x14ac:dyDescent="0.3"/>
    <row r="5" spans="2:7" ht="15.75" thickTop="1" x14ac:dyDescent="0.25">
      <c r="B5" s="306" t="s">
        <v>491</v>
      </c>
      <c r="C5" s="307"/>
      <c r="D5" s="307"/>
      <c r="E5" s="307"/>
      <c r="F5" s="307"/>
      <c r="G5" s="308"/>
    </row>
    <row r="6" spans="2:7" ht="15.75" thickBot="1" x14ac:dyDescent="0.3">
      <c r="B6" s="97" t="s">
        <v>492</v>
      </c>
      <c r="C6" s="98" t="s">
        <v>493</v>
      </c>
      <c r="D6" s="98" t="s">
        <v>494</v>
      </c>
      <c r="E6" s="98" t="s">
        <v>495</v>
      </c>
      <c r="F6" s="98" t="s">
        <v>496</v>
      </c>
      <c r="G6" s="99" t="s">
        <v>497</v>
      </c>
    </row>
    <row r="7" spans="2:7" ht="54.75" customHeight="1" thickTop="1" x14ac:dyDescent="0.25">
      <c r="B7" s="100">
        <v>1</v>
      </c>
      <c r="C7" s="101" t="s">
        <v>498</v>
      </c>
      <c r="D7" s="106">
        <v>43543</v>
      </c>
      <c r="E7" s="101" t="s">
        <v>500</v>
      </c>
      <c r="F7" s="101" t="s">
        <v>499</v>
      </c>
      <c r="G7" s="102" t="s">
        <v>502</v>
      </c>
    </row>
    <row r="8" spans="2:7" x14ac:dyDescent="0.25">
      <c r="B8" s="100"/>
      <c r="C8" s="101"/>
      <c r="D8" s="101"/>
      <c r="E8" s="101"/>
      <c r="F8" s="101"/>
      <c r="G8" s="102"/>
    </row>
    <row r="9" spans="2:7" ht="15.75" thickBot="1" x14ac:dyDescent="0.3">
      <c r="B9" s="103"/>
      <c r="C9" s="104"/>
      <c r="D9" s="104"/>
      <c r="E9" s="104"/>
      <c r="F9" s="104"/>
      <c r="G9" s="105"/>
    </row>
    <row r="10" spans="2:7" ht="15.75" thickTop="1" x14ac:dyDescent="0.25"/>
  </sheetData>
  <mergeCells count="2">
    <mergeCell ref="B5:G5"/>
    <mergeCell ref="B3:G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7BCB5-D1B7-49FF-9D14-88180647CC61}">
  <sheetPr>
    <pageSetUpPr fitToPage="1"/>
  </sheetPr>
  <dimension ref="A1:Q1064"/>
  <sheetViews>
    <sheetView tabSelected="1" zoomScale="77" zoomScaleNormal="78" workbookViewId="0">
      <selection activeCell="F62" sqref="F62"/>
    </sheetView>
  </sheetViews>
  <sheetFormatPr defaultColWidth="14.42578125" defaultRowHeight="0" customHeight="1" zeroHeight="1" x14ac:dyDescent="0.25"/>
  <cols>
    <col min="1" max="1" width="22.7109375" style="175" customWidth="1"/>
    <col min="2" max="2" width="9.7109375" style="175" customWidth="1"/>
    <col min="3" max="3" width="6.7109375" style="175" customWidth="1"/>
    <col min="4" max="4" width="45.42578125" style="137" customWidth="1"/>
    <col min="5" max="5" width="14.140625" style="175" customWidth="1"/>
    <col min="6" max="6" width="33.7109375" style="137" customWidth="1"/>
    <col min="7" max="7" width="13.140625" style="137" customWidth="1"/>
    <col min="8" max="8" width="43.85546875" style="137" customWidth="1"/>
    <col min="9" max="9" width="39" style="137" customWidth="1"/>
    <col min="10" max="10" width="18.85546875" style="137" customWidth="1"/>
    <col min="11" max="11" width="18.5703125" style="137" customWidth="1"/>
    <col min="12" max="13" width="16.85546875" style="137" hidden="1" customWidth="1"/>
    <col min="14" max="14" width="46" style="137" hidden="1" customWidth="1"/>
    <col min="15" max="15" width="92" style="137" hidden="1" customWidth="1"/>
    <col min="16" max="16" width="33.7109375" style="137" customWidth="1"/>
    <col min="17" max="18" width="14.42578125" style="137"/>
    <col min="19" max="22" width="3.5703125" style="137" customWidth="1"/>
    <col min="23" max="26" width="14.42578125" style="137"/>
    <col min="27" max="29" width="5.5703125" style="137" customWidth="1"/>
    <col min="30" max="30" width="1.42578125" style="137" customWidth="1"/>
    <col min="31" max="31" width="14.42578125" style="137"/>
    <col min="32" max="32" width="70" style="137" customWidth="1"/>
    <col min="33" max="16378" width="14.42578125" style="137"/>
    <col min="16379" max="16384" width="19.28515625" style="137" customWidth="1"/>
  </cols>
  <sheetData>
    <row r="1" spans="1:16" ht="51.6" customHeight="1" thickBot="1" x14ac:dyDescent="0.3">
      <c r="A1" s="229" t="s">
        <v>904</v>
      </c>
      <c r="B1" s="343" t="s">
        <v>683</v>
      </c>
      <c r="C1" s="344"/>
      <c r="D1" s="344"/>
      <c r="E1" s="344"/>
      <c r="F1" s="344"/>
      <c r="G1" s="344"/>
      <c r="H1" s="344"/>
      <c r="I1" s="345"/>
      <c r="J1" s="335"/>
      <c r="K1" s="336"/>
    </row>
    <row r="2" spans="1:16" ht="12.75" x14ac:dyDescent="0.25">
      <c r="A2" s="337"/>
      <c r="B2" s="338"/>
      <c r="C2" s="338"/>
      <c r="D2" s="338"/>
      <c r="E2" s="338"/>
      <c r="F2" s="338"/>
      <c r="G2" s="338"/>
      <c r="H2" s="338"/>
      <c r="I2" s="338"/>
      <c r="J2" s="338"/>
      <c r="K2" s="339"/>
    </row>
    <row r="3" spans="1:16" ht="12.75" x14ac:dyDescent="0.25">
      <c r="A3" s="340"/>
      <c r="B3" s="341"/>
      <c r="C3" s="341"/>
      <c r="D3" s="341"/>
      <c r="E3" s="341"/>
      <c r="F3" s="341"/>
      <c r="G3" s="341"/>
      <c r="H3" s="341"/>
      <c r="I3" s="341"/>
      <c r="J3" s="341"/>
      <c r="K3" s="342"/>
    </row>
    <row r="4" spans="1:16" ht="24.75" customHeight="1" x14ac:dyDescent="0.25">
      <c r="A4" s="309" t="s">
        <v>684</v>
      </c>
      <c r="B4" s="310"/>
      <c r="C4" s="310"/>
      <c r="D4" s="310"/>
      <c r="E4" s="310"/>
      <c r="F4" s="310"/>
      <c r="G4" s="310"/>
      <c r="H4" s="310"/>
      <c r="I4" s="310"/>
      <c r="J4" s="310"/>
      <c r="K4" s="311"/>
    </row>
    <row r="5" spans="1:16" ht="35.25" customHeight="1" x14ac:dyDescent="0.25">
      <c r="A5" s="138" t="s">
        <v>685</v>
      </c>
      <c r="B5" s="139"/>
      <c r="C5" s="319" t="s">
        <v>686</v>
      </c>
      <c r="D5" s="319"/>
      <c r="E5" s="319"/>
      <c r="F5" s="319"/>
      <c r="G5" s="319"/>
      <c r="H5" s="319"/>
      <c r="I5" s="319"/>
      <c r="J5" s="319"/>
      <c r="K5" s="320"/>
    </row>
    <row r="6" spans="1:16" ht="37.5" customHeight="1" x14ac:dyDescent="0.25">
      <c r="A6" s="140" t="s">
        <v>687</v>
      </c>
      <c r="B6" s="141" t="s">
        <v>688</v>
      </c>
      <c r="C6" s="141" t="s">
        <v>689</v>
      </c>
      <c r="D6" s="141" t="s">
        <v>690</v>
      </c>
      <c r="E6" s="141" t="s">
        <v>691</v>
      </c>
      <c r="F6" s="141" t="s">
        <v>692</v>
      </c>
      <c r="G6" s="141" t="s">
        <v>693</v>
      </c>
      <c r="H6" s="141" t="s">
        <v>694</v>
      </c>
      <c r="I6" s="141" t="s">
        <v>695</v>
      </c>
      <c r="J6" s="142" t="s">
        <v>696</v>
      </c>
      <c r="K6" s="143" t="s">
        <v>697</v>
      </c>
      <c r="L6" s="144" t="s">
        <v>698</v>
      </c>
      <c r="M6" s="145" t="s">
        <v>699</v>
      </c>
      <c r="N6" s="146" t="s">
        <v>700</v>
      </c>
      <c r="O6" s="143" t="s">
        <v>1042</v>
      </c>
    </row>
    <row r="7" spans="1:16" ht="144.75" customHeight="1" x14ac:dyDescent="0.25">
      <c r="A7" s="147" t="s">
        <v>838</v>
      </c>
      <c r="B7" s="148" t="s">
        <v>701</v>
      </c>
      <c r="C7" s="136">
        <v>1</v>
      </c>
      <c r="D7" s="136" t="s">
        <v>897</v>
      </c>
      <c r="E7" s="136" t="s">
        <v>737</v>
      </c>
      <c r="F7" s="136" t="s">
        <v>839</v>
      </c>
      <c r="G7" s="136" t="s">
        <v>703</v>
      </c>
      <c r="H7" s="136" t="s">
        <v>898</v>
      </c>
      <c r="I7" s="136" t="s">
        <v>704</v>
      </c>
      <c r="J7" s="149">
        <v>43862</v>
      </c>
      <c r="K7" s="150">
        <v>43951</v>
      </c>
      <c r="L7" s="151">
        <v>1</v>
      </c>
      <c r="M7" s="152">
        <v>0</v>
      </c>
      <c r="N7" s="239">
        <v>0</v>
      </c>
      <c r="O7" s="240"/>
    </row>
    <row r="8" spans="1:16" ht="83.25" customHeight="1" x14ac:dyDescent="0.25">
      <c r="A8" s="147" t="s">
        <v>840</v>
      </c>
      <c r="B8" s="148" t="s">
        <v>701</v>
      </c>
      <c r="C8" s="136">
        <v>2</v>
      </c>
      <c r="D8" s="136" t="s">
        <v>705</v>
      </c>
      <c r="E8" s="136" t="s">
        <v>737</v>
      </c>
      <c r="F8" s="136" t="s">
        <v>841</v>
      </c>
      <c r="G8" s="136" t="s">
        <v>842</v>
      </c>
      <c r="H8" s="136" t="s">
        <v>706</v>
      </c>
      <c r="I8" s="136" t="s">
        <v>885</v>
      </c>
      <c r="J8" s="149">
        <v>43856</v>
      </c>
      <c r="K8" s="150">
        <v>43889</v>
      </c>
      <c r="L8" s="153"/>
      <c r="M8" s="154"/>
      <c r="N8" s="155"/>
      <c r="O8" s="156"/>
    </row>
    <row r="9" spans="1:16" ht="132" customHeight="1" x14ac:dyDescent="0.25">
      <c r="A9" s="332" t="s">
        <v>843</v>
      </c>
      <c r="B9" s="148" t="s">
        <v>701</v>
      </c>
      <c r="C9" s="136">
        <v>3</v>
      </c>
      <c r="D9" s="136" t="s">
        <v>1050</v>
      </c>
      <c r="E9" s="136" t="s">
        <v>844</v>
      </c>
      <c r="F9" s="136" t="s">
        <v>1043</v>
      </c>
      <c r="G9" s="136" t="s">
        <v>1046</v>
      </c>
      <c r="H9" s="136" t="s">
        <v>1044</v>
      </c>
      <c r="I9" s="136" t="s">
        <v>845</v>
      </c>
      <c r="J9" s="149" t="s">
        <v>846</v>
      </c>
      <c r="K9" s="149" t="s">
        <v>1034</v>
      </c>
      <c r="L9" s="242">
        <v>1</v>
      </c>
      <c r="M9" s="243">
        <v>0</v>
      </c>
      <c r="N9" s="244">
        <v>0</v>
      </c>
      <c r="O9" s="245"/>
    </row>
    <row r="10" spans="1:16" ht="132" customHeight="1" x14ac:dyDescent="0.25">
      <c r="A10" s="333"/>
      <c r="B10" s="148" t="s">
        <v>701</v>
      </c>
      <c r="C10" s="136"/>
      <c r="D10" s="136" t="s">
        <v>1036</v>
      </c>
      <c r="E10" s="136" t="s">
        <v>844</v>
      </c>
      <c r="F10" s="136" t="s">
        <v>899</v>
      </c>
      <c r="G10" s="136" t="s">
        <v>847</v>
      </c>
      <c r="H10" s="136" t="s">
        <v>848</v>
      </c>
      <c r="I10" s="136" t="s">
        <v>1035</v>
      </c>
      <c r="J10" s="149">
        <v>43981</v>
      </c>
      <c r="K10" s="150">
        <v>44196</v>
      </c>
      <c r="L10" s="160"/>
      <c r="M10" s="161"/>
      <c r="N10" s="162"/>
      <c r="O10" s="238"/>
      <c r="P10" s="111"/>
    </row>
    <row r="11" spans="1:16" ht="56.25" customHeight="1" x14ac:dyDescent="0.25">
      <c r="A11" s="334"/>
      <c r="B11" s="148" t="s">
        <v>701</v>
      </c>
      <c r="C11" s="136">
        <v>4</v>
      </c>
      <c r="D11" s="136" t="s">
        <v>1037</v>
      </c>
      <c r="E11" s="136" t="s">
        <v>849</v>
      </c>
      <c r="F11" s="136" t="s">
        <v>1038</v>
      </c>
      <c r="G11" s="136" t="s">
        <v>707</v>
      </c>
      <c r="H11" s="136" t="s">
        <v>708</v>
      </c>
      <c r="I11" s="136" t="s">
        <v>709</v>
      </c>
      <c r="J11" s="149">
        <v>43891</v>
      </c>
      <c r="K11" s="150">
        <v>44196</v>
      </c>
      <c r="L11" s="163">
        <v>1</v>
      </c>
      <c r="M11" s="164">
        <v>0</v>
      </c>
      <c r="N11" s="165">
        <v>0</v>
      </c>
      <c r="O11" s="201"/>
    </row>
    <row r="12" spans="1:16" ht="112.5" customHeight="1" x14ac:dyDescent="0.25">
      <c r="A12" s="147" t="s">
        <v>850</v>
      </c>
      <c r="B12" s="148" t="s">
        <v>701</v>
      </c>
      <c r="C12" s="136">
        <v>5</v>
      </c>
      <c r="D12" s="136" t="s">
        <v>1164</v>
      </c>
      <c r="E12" s="136" t="s">
        <v>849</v>
      </c>
      <c r="F12" s="136" t="s">
        <v>1165</v>
      </c>
      <c r="G12" s="136" t="s">
        <v>703</v>
      </c>
      <c r="H12" s="136" t="s">
        <v>710</v>
      </c>
      <c r="I12" s="136" t="s">
        <v>1166</v>
      </c>
      <c r="J12" s="149">
        <v>44044</v>
      </c>
      <c r="K12" s="150">
        <v>44165</v>
      </c>
      <c r="L12" s="157">
        <v>4</v>
      </c>
      <c r="M12" s="158">
        <v>4</v>
      </c>
      <c r="N12" s="159">
        <v>4</v>
      </c>
      <c r="O12" s="294" t="s">
        <v>1167</v>
      </c>
    </row>
    <row r="13" spans="1:16" ht="57" customHeight="1" x14ac:dyDescent="0.25">
      <c r="A13" s="322" t="s">
        <v>851</v>
      </c>
      <c r="B13" s="148" t="s">
        <v>701</v>
      </c>
      <c r="C13" s="136">
        <v>6</v>
      </c>
      <c r="D13" s="136" t="s">
        <v>711</v>
      </c>
      <c r="E13" s="136" t="s">
        <v>849</v>
      </c>
      <c r="F13" s="136" t="s">
        <v>712</v>
      </c>
      <c r="G13" s="136" t="s">
        <v>703</v>
      </c>
      <c r="H13" s="136" t="s">
        <v>1168</v>
      </c>
      <c r="I13" s="136" t="s">
        <v>704</v>
      </c>
      <c r="J13" s="149">
        <v>44075</v>
      </c>
      <c r="K13" s="150">
        <v>44165</v>
      </c>
      <c r="L13" s="302">
        <v>0</v>
      </c>
      <c r="M13" s="303">
        <v>0</v>
      </c>
      <c r="N13" s="304">
        <v>1</v>
      </c>
      <c r="O13" s="294" t="s">
        <v>1169</v>
      </c>
    </row>
    <row r="14" spans="1:16" ht="69.75" customHeight="1" x14ac:dyDescent="0.25">
      <c r="A14" s="322"/>
      <c r="B14" s="148" t="s">
        <v>701</v>
      </c>
      <c r="C14" s="136">
        <v>7</v>
      </c>
      <c r="D14" s="136" t="s">
        <v>713</v>
      </c>
      <c r="E14" s="136" t="s">
        <v>849</v>
      </c>
      <c r="F14" s="136" t="s">
        <v>714</v>
      </c>
      <c r="G14" s="136" t="s">
        <v>715</v>
      </c>
      <c r="H14" s="136" t="s">
        <v>716</v>
      </c>
      <c r="I14" s="166" t="s">
        <v>704</v>
      </c>
      <c r="J14" s="149">
        <v>43860</v>
      </c>
      <c r="K14" s="150">
        <v>44196</v>
      </c>
      <c r="L14" s="167"/>
      <c r="M14" s="167"/>
      <c r="N14" s="167"/>
    </row>
    <row r="15" spans="1:16" s="156" customFormat="1" ht="12.75" x14ac:dyDescent="0.25">
      <c r="A15" s="168"/>
      <c r="B15" s="169"/>
      <c r="C15" s="169"/>
      <c r="D15" s="170"/>
      <c r="E15" s="169"/>
      <c r="F15" s="169"/>
      <c r="G15" s="169"/>
      <c r="H15" s="169"/>
      <c r="I15" s="169"/>
      <c r="J15" s="171"/>
      <c r="K15" s="172"/>
      <c r="L15" s="173"/>
      <c r="M15" s="173"/>
      <c r="N15" s="173"/>
    </row>
    <row r="16" spans="1:16" s="156" customFormat="1" ht="18" x14ac:dyDescent="0.25">
      <c r="A16" s="323" t="s">
        <v>717</v>
      </c>
      <c r="B16" s="324"/>
      <c r="C16" s="324"/>
      <c r="D16" s="324"/>
      <c r="E16" s="324"/>
      <c r="F16" s="324"/>
      <c r="G16" s="324"/>
      <c r="H16" s="324"/>
      <c r="I16" s="324"/>
      <c r="J16" s="324"/>
      <c r="K16" s="325"/>
      <c r="L16" s="173"/>
      <c r="M16" s="173"/>
      <c r="N16" s="173"/>
    </row>
    <row r="17" spans="1:15" s="156" customFormat="1" ht="36.6" customHeight="1" x14ac:dyDescent="0.25">
      <c r="A17" s="138" t="s">
        <v>685</v>
      </c>
      <c r="B17" s="139"/>
      <c r="C17" s="319" t="s">
        <v>718</v>
      </c>
      <c r="D17" s="319"/>
      <c r="E17" s="319"/>
      <c r="F17" s="319"/>
      <c r="G17" s="319"/>
      <c r="H17" s="319"/>
      <c r="I17" s="319"/>
      <c r="J17" s="319"/>
      <c r="K17" s="320"/>
      <c r="L17" s="173"/>
      <c r="M17" s="173"/>
      <c r="N17" s="173"/>
    </row>
    <row r="18" spans="1:15" s="175" customFormat="1" ht="52.5" customHeight="1" x14ac:dyDescent="0.25">
      <c r="A18" s="140" t="s">
        <v>687</v>
      </c>
      <c r="B18" s="141" t="s">
        <v>688</v>
      </c>
      <c r="C18" s="141" t="s">
        <v>689</v>
      </c>
      <c r="D18" s="141" t="s">
        <v>690</v>
      </c>
      <c r="E18" s="141" t="s">
        <v>691</v>
      </c>
      <c r="F18" s="141" t="s">
        <v>692</v>
      </c>
      <c r="G18" s="141" t="s">
        <v>693</v>
      </c>
      <c r="H18" s="141" t="s">
        <v>694</v>
      </c>
      <c r="I18" s="141" t="s">
        <v>695</v>
      </c>
      <c r="J18" s="142" t="s">
        <v>696</v>
      </c>
      <c r="K18" s="143" t="s">
        <v>697</v>
      </c>
      <c r="L18" s="174"/>
      <c r="M18" s="174"/>
      <c r="N18" s="174"/>
    </row>
    <row r="19" spans="1:15" ht="148.5" customHeight="1" x14ac:dyDescent="0.25">
      <c r="A19" s="176" t="s">
        <v>719</v>
      </c>
      <c r="B19" s="177" t="s">
        <v>720</v>
      </c>
      <c r="C19" s="178">
        <v>8</v>
      </c>
      <c r="D19" s="178" t="s">
        <v>721</v>
      </c>
      <c r="E19" s="136" t="s">
        <v>849</v>
      </c>
      <c r="F19" s="178" t="s">
        <v>722</v>
      </c>
      <c r="G19" s="179" t="s">
        <v>886</v>
      </c>
      <c r="H19" s="179" t="s">
        <v>887</v>
      </c>
      <c r="I19" s="178" t="s">
        <v>852</v>
      </c>
      <c r="J19" s="180">
        <v>43862</v>
      </c>
      <c r="K19" s="181">
        <v>43910</v>
      </c>
      <c r="L19" s="182"/>
      <c r="M19" s="182"/>
      <c r="N19" s="182"/>
    </row>
    <row r="20" spans="1:15" s="184" customFormat="1" ht="12.75" x14ac:dyDescent="0.25">
      <c r="A20" s="168"/>
      <c r="B20" s="169"/>
      <c r="C20" s="169"/>
      <c r="D20" s="170"/>
      <c r="E20" s="169"/>
      <c r="F20" s="169"/>
      <c r="G20" s="169"/>
      <c r="H20" s="169"/>
      <c r="I20" s="169"/>
      <c r="J20" s="171"/>
      <c r="K20" s="172"/>
      <c r="L20" s="183"/>
      <c r="M20" s="183"/>
      <c r="N20" s="183"/>
    </row>
    <row r="21" spans="1:15" s="184" customFormat="1" ht="18.75" customHeight="1" x14ac:dyDescent="0.25">
      <c r="A21" s="309" t="s">
        <v>723</v>
      </c>
      <c r="B21" s="310"/>
      <c r="C21" s="310"/>
      <c r="D21" s="310"/>
      <c r="E21" s="310"/>
      <c r="F21" s="310"/>
      <c r="G21" s="310"/>
      <c r="H21" s="310"/>
      <c r="I21" s="310"/>
      <c r="J21" s="310"/>
      <c r="K21" s="311"/>
      <c r="L21" s="183"/>
      <c r="M21" s="183"/>
      <c r="N21" s="183"/>
    </row>
    <row r="22" spans="1:15" s="184" customFormat="1" ht="30" customHeight="1" x14ac:dyDescent="0.25">
      <c r="A22" s="185" t="s">
        <v>685</v>
      </c>
      <c r="B22" s="186"/>
      <c r="C22" s="326" t="s">
        <v>724</v>
      </c>
      <c r="D22" s="326"/>
      <c r="E22" s="326"/>
      <c r="F22" s="326"/>
      <c r="G22" s="326"/>
      <c r="H22" s="326"/>
      <c r="I22" s="326"/>
      <c r="J22" s="326"/>
      <c r="K22" s="327"/>
      <c r="L22" s="183"/>
      <c r="M22" s="183"/>
      <c r="N22" s="183"/>
    </row>
    <row r="23" spans="1:15" ht="27.95" customHeight="1" x14ac:dyDescent="0.25">
      <c r="A23" s="187" t="s">
        <v>687</v>
      </c>
      <c r="B23" s="188" t="s">
        <v>688</v>
      </c>
      <c r="C23" s="188" t="s">
        <v>689</v>
      </c>
      <c r="D23" s="188" t="s">
        <v>690</v>
      </c>
      <c r="E23" s="188" t="s">
        <v>691</v>
      </c>
      <c r="F23" s="188" t="s">
        <v>692</v>
      </c>
      <c r="G23" s="188" t="s">
        <v>693</v>
      </c>
      <c r="H23" s="188" t="s">
        <v>694</v>
      </c>
      <c r="I23" s="188" t="s">
        <v>695</v>
      </c>
      <c r="J23" s="189" t="s">
        <v>696</v>
      </c>
      <c r="K23" s="190" t="s">
        <v>697</v>
      </c>
      <c r="L23" s="191" t="s">
        <v>698</v>
      </c>
      <c r="M23" s="192" t="s">
        <v>699</v>
      </c>
      <c r="N23" s="193" t="s">
        <v>700</v>
      </c>
    </row>
    <row r="24" spans="1:15" ht="92.25" customHeight="1" x14ac:dyDescent="0.25">
      <c r="A24" s="328" t="s">
        <v>853</v>
      </c>
      <c r="B24" s="148" t="s">
        <v>725</v>
      </c>
      <c r="C24" s="178">
        <v>9</v>
      </c>
      <c r="D24" s="178" t="s">
        <v>726</v>
      </c>
      <c r="E24" s="136" t="s">
        <v>854</v>
      </c>
      <c r="F24" s="178" t="s">
        <v>727</v>
      </c>
      <c r="G24" s="178" t="s">
        <v>728</v>
      </c>
      <c r="H24" s="178" t="s">
        <v>1048</v>
      </c>
      <c r="I24" s="178" t="s">
        <v>672</v>
      </c>
      <c r="J24" s="180">
        <v>43862</v>
      </c>
      <c r="K24" s="459" t="s">
        <v>1177</v>
      </c>
      <c r="L24" s="296">
        <v>0</v>
      </c>
      <c r="M24" s="297">
        <v>1</v>
      </c>
      <c r="N24" s="298">
        <v>1</v>
      </c>
      <c r="O24" s="294" t="s">
        <v>1163</v>
      </c>
    </row>
    <row r="25" spans="1:15" ht="129" customHeight="1" x14ac:dyDescent="0.25">
      <c r="A25" s="329"/>
      <c r="B25" s="148" t="s">
        <v>725</v>
      </c>
      <c r="C25" s="178">
        <v>10</v>
      </c>
      <c r="D25" s="178" t="s">
        <v>729</v>
      </c>
      <c r="E25" s="136" t="s">
        <v>854</v>
      </c>
      <c r="F25" s="178" t="s">
        <v>855</v>
      </c>
      <c r="G25" s="178" t="s">
        <v>888</v>
      </c>
      <c r="H25" s="178" t="s">
        <v>730</v>
      </c>
      <c r="I25" s="178" t="s">
        <v>1047</v>
      </c>
      <c r="J25" s="180">
        <v>43922</v>
      </c>
      <c r="K25" s="459">
        <v>44165</v>
      </c>
      <c r="L25" s="302"/>
      <c r="M25" s="303"/>
      <c r="N25" s="304"/>
      <c r="O25" s="294" t="s">
        <v>1163</v>
      </c>
    </row>
    <row r="26" spans="1:15" ht="150.75" customHeight="1" x14ac:dyDescent="0.25">
      <c r="A26" s="329"/>
      <c r="B26" s="148" t="s">
        <v>725</v>
      </c>
      <c r="C26" s="194">
        <v>11</v>
      </c>
      <c r="D26" s="195" t="s">
        <v>856</v>
      </c>
      <c r="E26" s="195" t="s">
        <v>857</v>
      </c>
      <c r="F26" s="195" t="s">
        <v>884</v>
      </c>
      <c r="G26" s="195" t="s">
        <v>731</v>
      </c>
      <c r="H26" s="195" t="s">
        <v>858</v>
      </c>
      <c r="I26" s="195" t="s">
        <v>732</v>
      </c>
      <c r="J26" s="196">
        <v>43862</v>
      </c>
      <c r="K26" s="197">
        <v>44012</v>
      </c>
      <c r="L26" s="160"/>
      <c r="M26" s="161"/>
      <c r="N26" s="162"/>
    </row>
    <row r="27" spans="1:15" ht="150.75" customHeight="1" x14ac:dyDescent="0.25">
      <c r="A27" s="330"/>
      <c r="B27" s="148" t="s">
        <v>725</v>
      </c>
      <c r="C27" s="194">
        <v>12</v>
      </c>
      <c r="D27" s="195" t="s">
        <v>859</v>
      </c>
      <c r="E27" s="195" t="s">
        <v>857</v>
      </c>
      <c r="F27" s="195" t="s">
        <v>733</v>
      </c>
      <c r="G27" s="195" t="s">
        <v>734</v>
      </c>
      <c r="H27" s="195" t="s">
        <v>860</v>
      </c>
      <c r="I27" s="195" t="s">
        <v>732</v>
      </c>
      <c r="J27" s="196" t="s">
        <v>735</v>
      </c>
      <c r="K27" s="197">
        <v>44165</v>
      </c>
      <c r="L27" s="160"/>
      <c r="M27" s="161"/>
      <c r="N27" s="162"/>
    </row>
    <row r="28" spans="1:15" ht="166.5" customHeight="1" x14ac:dyDescent="0.25">
      <c r="A28" s="331" t="s">
        <v>1045</v>
      </c>
      <c r="B28" s="148" t="s">
        <v>725</v>
      </c>
      <c r="C28" s="194">
        <v>14</v>
      </c>
      <c r="D28" s="198" t="s">
        <v>736</v>
      </c>
      <c r="E28" s="195" t="s">
        <v>737</v>
      </c>
      <c r="F28" s="198" t="s">
        <v>738</v>
      </c>
      <c r="G28" s="195" t="s">
        <v>739</v>
      </c>
      <c r="H28" s="195" t="s">
        <v>889</v>
      </c>
      <c r="I28" s="195" t="s">
        <v>704</v>
      </c>
      <c r="J28" s="199">
        <v>43891</v>
      </c>
      <c r="K28" s="200">
        <v>44012</v>
      </c>
      <c r="L28" s="163">
        <v>0</v>
      </c>
      <c r="M28" s="164">
        <v>1</v>
      </c>
      <c r="N28" s="165">
        <v>0</v>
      </c>
    </row>
    <row r="29" spans="1:15" ht="100.5" customHeight="1" x14ac:dyDescent="0.25">
      <c r="A29" s="331"/>
      <c r="B29" s="148" t="s">
        <v>725</v>
      </c>
      <c r="C29" s="194">
        <v>15</v>
      </c>
      <c r="D29" s="195" t="s">
        <v>740</v>
      </c>
      <c r="E29" s="195" t="s">
        <v>737</v>
      </c>
      <c r="F29" s="195" t="s">
        <v>741</v>
      </c>
      <c r="G29" s="195" t="s">
        <v>742</v>
      </c>
      <c r="H29" s="195" t="s">
        <v>743</v>
      </c>
      <c r="I29" s="195" t="s">
        <v>744</v>
      </c>
      <c r="J29" s="196">
        <v>43862</v>
      </c>
      <c r="K29" s="197">
        <v>43920</v>
      </c>
      <c r="L29" s="163">
        <v>0</v>
      </c>
      <c r="M29" s="164">
        <v>1</v>
      </c>
      <c r="N29" s="165">
        <v>0</v>
      </c>
    </row>
    <row r="30" spans="1:15" ht="128.25" customHeight="1" x14ac:dyDescent="0.25">
      <c r="A30" s="331" t="s">
        <v>890</v>
      </c>
      <c r="B30" s="148" t="s">
        <v>725</v>
      </c>
      <c r="C30" s="194">
        <v>16</v>
      </c>
      <c r="D30" s="195" t="s">
        <v>745</v>
      </c>
      <c r="E30" s="195" t="s">
        <v>737</v>
      </c>
      <c r="F30" s="195" t="s">
        <v>746</v>
      </c>
      <c r="G30" s="195" t="s">
        <v>742</v>
      </c>
      <c r="H30" s="195" t="s">
        <v>747</v>
      </c>
      <c r="I30" s="195" t="s">
        <v>748</v>
      </c>
      <c r="J30" s="196">
        <v>43891</v>
      </c>
      <c r="K30" s="197">
        <v>43981</v>
      </c>
      <c r="L30" s="163">
        <v>8</v>
      </c>
      <c r="M30" s="164">
        <v>8</v>
      </c>
      <c r="N30" s="165">
        <v>8</v>
      </c>
    </row>
    <row r="31" spans="1:15" s="201" customFormat="1" ht="129.75" customHeight="1" x14ac:dyDescent="0.25">
      <c r="A31" s="331"/>
      <c r="B31" s="148" t="s">
        <v>725</v>
      </c>
      <c r="C31" s="194">
        <v>17</v>
      </c>
      <c r="D31" s="195" t="s">
        <v>861</v>
      </c>
      <c r="E31" s="195" t="s">
        <v>862</v>
      </c>
      <c r="F31" s="195" t="s">
        <v>749</v>
      </c>
      <c r="G31" s="195" t="s">
        <v>750</v>
      </c>
      <c r="H31" s="195" t="s">
        <v>891</v>
      </c>
      <c r="I31" s="195" t="s">
        <v>751</v>
      </c>
      <c r="J31" s="196">
        <v>43862</v>
      </c>
      <c r="K31" s="197">
        <v>44166</v>
      </c>
      <c r="L31" s="163">
        <v>5</v>
      </c>
      <c r="M31" s="164">
        <v>5</v>
      </c>
      <c r="N31" s="165">
        <v>5</v>
      </c>
    </row>
    <row r="32" spans="1:15" ht="60.75" customHeight="1" x14ac:dyDescent="0.25">
      <c r="A32" s="331" t="s">
        <v>863</v>
      </c>
      <c r="B32" s="148" t="s">
        <v>725</v>
      </c>
      <c r="C32" s="194">
        <v>18</v>
      </c>
      <c r="D32" s="202" t="s">
        <v>752</v>
      </c>
      <c r="E32" s="195" t="s">
        <v>737</v>
      </c>
      <c r="F32" s="195" t="s">
        <v>753</v>
      </c>
      <c r="G32" s="195" t="s">
        <v>754</v>
      </c>
      <c r="H32" s="195" t="s">
        <v>864</v>
      </c>
      <c r="I32" s="195" t="s">
        <v>751</v>
      </c>
      <c r="J32" s="196">
        <v>43983</v>
      </c>
      <c r="K32" s="197">
        <v>44180</v>
      </c>
      <c r="L32" s="157">
        <v>0</v>
      </c>
      <c r="M32" s="158">
        <v>1</v>
      </c>
      <c r="N32" s="159">
        <v>0</v>
      </c>
    </row>
    <row r="33" spans="1:14" ht="78" customHeight="1" x14ac:dyDescent="0.25">
      <c r="A33" s="331"/>
      <c r="B33" s="148" t="s">
        <v>725</v>
      </c>
      <c r="C33" s="194">
        <v>19</v>
      </c>
      <c r="D33" s="195" t="s">
        <v>755</v>
      </c>
      <c r="E33" s="195" t="s">
        <v>737</v>
      </c>
      <c r="F33" s="202" t="s">
        <v>756</v>
      </c>
      <c r="G33" s="195" t="s">
        <v>757</v>
      </c>
      <c r="H33" s="195" t="s">
        <v>865</v>
      </c>
      <c r="I33" s="195" t="s">
        <v>758</v>
      </c>
      <c r="J33" s="196">
        <v>43983</v>
      </c>
      <c r="K33" s="197">
        <v>44180</v>
      </c>
      <c r="L33" s="203">
        <v>0</v>
      </c>
      <c r="M33" s="204">
        <v>0</v>
      </c>
      <c r="N33" s="205">
        <v>1</v>
      </c>
    </row>
    <row r="34" spans="1:14" s="184" customFormat="1" ht="12.75" x14ac:dyDescent="0.25">
      <c r="A34" s="168"/>
      <c r="B34" s="169"/>
      <c r="C34" s="169"/>
      <c r="D34" s="170"/>
      <c r="E34" s="169"/>
      <c r="F34" s="169"/>
      <c r="G34" s="169"/>
      <c r="H34" s="169"/>
      <c r="I34" s="169"/>
      <c r="J34" s="171"/>
      <c r="K34" s="172"/>
      <c r="L34" s="183"/>
      <c r="M34" s="183"/>
      <c r="N34" s="183"/>
    </row>
    <row r="35" spans="1:14" s="184" customFormat="1" ht="18" customHeight="1" x14ac:dyDescent="0.25">
      <c r="A35" s="309" t="s">
        <v>759</v>
      </c>
      <c r="B35" s="310"/>
      <c r="C35" s="310"/>
      <c r="D35" s="310"/>
      <c r="E35" s="310"/>
      <c r="F35" s="310"/>
      <c r="G35" s="310"/>
      <c r="H35" s="310"/>
      <c r="I35" s="310"/>
      <c r="J35" s="310"/>
      <c r="K35" s="311"/>
      <c r="L35" s="183"/>
      <c r="M35" s="183"/>
      <c r="N35" s="183"/>
    </row>
    <row r="36" spans="1:14" s="184" customFormat="1" ht="16.5" customHeight="1" x14ac:dyDescent="0.25">
      <c r="A36" s="138" t="s">
        <v>685</v>
      </c>
      <c r="B36" s="139"/>
      <c r="C36" s="319" t="s">
        <v>760</v>
      </c>
      <c r="D36" s="319"/>
      <c r="E36" s="319"/>
      <c r="F36" s="319"/>
      <c r="G36" s="319"/>
      <c r="H36" s="319"/>
      <c r="I36" s="319"/>
      <c r="J36" s="319"/>
      <c r="K36" s="320"/>
      <c r="L36" s="183"/>
      <c r="M36" s="183"/>
      <c r="N36" s="183"/>
    </row>
    <row r="37" spans="1:14" ht="38.25" x14ac:dyDescent="0.25">
      <c r="A37" s="187" t="s">
        <v>687</v>
      </c>
      <c r="B37" s="188" t="s">
        <v>688</v>
      </c>
      <c r="C37" s="188" t="s">
        <v>689</v>
      </c>
      <c r="D37" s="188" t="s">
        <v>690</v>
      </c>
      <c r="E37" s="188" t="s">
        <v>691</v>
      </c>
      <c r="F37" s="188" t="s">
        <v>692</v>
      </c>
      <c r="G37" s="188" t="s">
        <v>693</v>
      </c>
      <c r="H37" s="188" t="s">
        <v>694</v>
      </c>
      <c r="I37" s="188" t="s">
        <v>695</v>
      </c>
      <c r="J37" s="188" t="s">
        <v>696</v>
      </c>
      <c r="K37" s="206" t="s">
        <v>697</v>
      </c>
      <c r="L37" s="191" t="s">
        <v>698</v>
      </c>
      <c r="M37" s="192" t="s">
        <v>699</v>
      </c>
      <c r="N37" s="193" t="s">
        <v>700</v>
      </c>
    </row>
    <row r="38" spans="1:14" ht="81.599999999999994" customHeight="1" x14ac:dyDescent="0.25">
      <c r="A38" s="321" t="s">
        <v>866</v>
      </c>
      <c r="B38" s="177" t="s">
        <v>761</v>
      </c>
      <c r="C38" s="195">
        <v>20</v>
      </c>
      <c r="D38" s="195" t="s">
        <v>762</v>
      </c>
      <c r="E38" s="195" t="s">
        <v>867</v>
      </c>
      <c r="F38" s="195" t="s">
        <v>763</v>
      </c>
      <c r="G38" s="195" t="s">
        <v>703</v>
      </c>
      <c r="H38" s="195" t="s">
        <v>764</v>
      </c>
      <c r="I38" s="195" t="s">
        <v>792</v>
      </c>
      <c r="J38" s="196">
        <v>43862</v>
      </c>
      <c r="K38" s="197">
        <v>43920</v>
      </c>
      <c r="L38" s="157">
        <v>1</v>
      </c>
      <c r="M38" s="158">
        <v>2</v>
      </c>
      <c r="N38" s="159">
        <v>1</v>
      </c>
    </row>
    <row r="39" spans="1:14" ht="66" customHeight="1" x14ac:dyDescent="0.25">
      <c r="A39" s="321"/>
      <c r="B39" s="177" t="s">
        <v>761</v>
      </c>
      <c r="C39" s="195">
        <v>21</v>
      </c>
      <c r="D39" s="195" t="s">
        <v>765</v>
      </c>
      <c r="E39" s="195" t="s">
        <v>737</v>
      </c>
      <c r="F39" s="195" t="s">
        <v>766</v>
      </c>
      <c r="G39" s="195" t="s">
        <v>767</v>
      </c>
      <c r="H39" s="195" t="s">
        <v>768</v>
      </c>
      <c r="I39" s="195" t="s">
        <v>676</v>
      </c>
      <c r="J39" s="196">
        <v>43922</v>
      </c>
      <c r="K39" s="197">
        <v>44165</v>
      </c>
      <c r="L39" s="163">
        <v>0</v>
      </c>
      <c r="M39" s="164">
        <v>0</v>
      </c>
      <c r="N39" s="165">
        <v>3</v>
      </c>
    </row>
    <row r="40" spans="1:14" ht="90.75" customHeight="1" x14ac:dyDescent="0.25">
      <c r="A40" s="316" t="s">
        <v>868</v>
      </c>
      <c r="B40" s="177" t="s">
        <v>761</v>
      </c>
      <c r="C40" s="195">
        <v>22</v>
      </c>
      <c r="D40" s="195" t="s">
        <v>769</v>
      </c>
      <c r="E40" s="195" t="s">
        <v>737</v>
      </c>
      <c r="F40" s="195" t="s">
        <v>770</v>
      </c>
      <c r="G40" s="195" t="s">
        <v>771</v>
      </c>
      <c r="H40" s="195" t="s">
        <v>772</v>
      </c>
      <c r="I40" s="195" t="s">
        <v>773</v>
      </c>
      <c r="J40" s="196">
        <v>43922</v>
      </c>
      <c r="K40" s="197">
        <v>44165</v>
      </c>
      <c r="L40" s="157">
        <v>1</v>
      </c>
      <c r="M40" s="158">
        <v>1</v>
      </c>
      <c r="N40" s="159">
        <v>1</v>
      </c>
    </row>
    <row r="41" spans="1:14" ht="90.75" customHeight="1" x14ac:dyDescent="0.25">
      <c r="A41" s="317"/>
      <c r="B41" s="177" t="s">
        <v>761</v>
      </c>
      <c r="C41" s="195">
        <v>23</v>
      </c>
      <c r="D41" s="195" t="s">
        <v>769</v>
      </c>
      <c r="E41" s="195" t="s">
        <v>737</v>
      </c>
      <c r="F41" s="207" t="s">
        <v>774</v>
      </c>
      <c r="G41" s="195" t="s">
        <v>775</v>
      </c>
      <c r="H41" s="195" t="s">
        <v>776</v>
      </c>
      <c r="I41" s="195" t="s">
        <v>777</v>
      </c>
      <c r="J41" s="196">
        <v>43922</v>
      </c>
      <c r="K41" s="197">
        <v>44165</v>
      </c>
      <c r="L41" s="208">
        <v>14334</v>
      </c>
      <c r="M41" s="209">
        <v>14333</v>
      </c>
      <c r="N41" s="209">
        <v>14333</v>
      </c>
    </row>
    <row r="42" spans="1:14" ht="57" customHeight="1" x14ac:dyDescent="0.25">
      <c r="A42" s="318"/>
      <c r="B42" s="177" t="s">
        <v>761</v>
      </c>
      <c r="C42" s="195">
        <v>24</v>
      </c>
      <c r="D42" s="195" t="s">
        <v>778</v>
      </c>
      <c r="E42" s="195" t="s">
        <v>737</v>
      </c>
      <c r="F42" s="207" t="s">
        <v>779</v>
      </c>
      <c r="G42" s="195" t="s">
        <v>780</v>
      </c>
      <c r="H42" s="195" t="s">
        <v>781</v>
      </c>
      <c r="I42" s="195" t="s">
        <v>777</v>
      </c>
      <c r="J42" s="196">
        <v>43922</v>
      </c>
      <c r="K42" s="197">
        <v>44165</v>
      </c>
      <c r="L42" s="210"/>
      <c r="M42" s="211"/>
      <c r="N42" s="212"/>
    </row>
    <row r="43" spans="1:14" s="201" customFormat="1" ht="108" customHeight="1" x14ac:dyDescent="0.25">
      <c r="A43" s="213" t="s">
        <v>869</v>
      </c>
      <c r="B43" s="177" t="s">
        <v>761</v>
      </c>
      <c r="C43" s="195">
        <v>25</v>
      </c>
      <c r="D43" s="195" t="s">
        <v>782</v>
      </c>
      <c r="E43" s="195" t="s">
        <v>737</v>
      </c>
      <c r="F43" s="195" t="s">
        <v>783</v>
      </c>
      <c r="G43" s="195" t="s">
        <v>784</v>
      </c>
      <c r="H43" s="195" t="s">
        <v>892</v>
      </c>
      <c r="I43" s="195" t="s">
        <v>785</v>
      </c>
      <c r="J43" s="196">
        <v>43922</v>
      </c>
      <c r="K43" s="197">
        <v>44073</v>
      </c>
      <c r="L43" s="157">
        <v>0</v>
      </c>
      <c r="M43" s="158">
        <v>1</v>
      </c>
      <c r="N43" s="159">
        <v>1</v>
      </c>
    </row>
    <row r="44" spans="1:14" s="201" customFormat="1" ht="72" customHeight="1" x14ac:dyDescent="0.25">
      <c r="A44" s="213" t="s">
        <v>870</v>
      </c>
      <c r="B44" s="177" t="s">
        <v>761</v>
      </c>
      <c r="C44" s="195">
        <v>26</v>
      </c>
      <c r="D44" s="195" t="s">
        <v>786</v>
      </c>
      <c r="E44" s="195" t="s">
        <v>737</v>
      </c>
      <c r="F44" s="195" t="s">
        <v>787</v>
      </c>
      <c r="G44" s="195" t="s">
        <v>788</v>
      </c>
      <c r="H44" s="195" t="s">
        <v>893</v>
      </c>
      <c r="I44" s="195" t="s">
        <v>789</v>
      </c>
      <c r="J44" s="196">
        <v>43922</v>
      </c>
      <c r="K44" s="197">
        <v>44104</v>
      </c>
      <c r="L44" s="157">
        <v>1</v>
      </c>
      <c r="M44" s="158">
        <v>1</v>
      </c>
      <c r="N44" s="159">
        <v>1</v>
      </c>
    </row>
    <row r="45" spans="1:14" ht="93" customHeight="1" x14ac:dyDescent="0.25">
      <c r="A45" s="213" t="s">
        <v>871</v>
      </c>
      <c r="B45" s="177" t="s">
        <v>761</v>
      </c>
      <c r="C45" s="195">
        <v>27</v>
      </c>
      <c r="D45" s="195" t="s">
        <v>765</v>
      </c>
      <c r="E45" s="195" t="s">
        <v>737</v>
      </c>
      <c r="F45" s="195" t="s">
        <v>790</v>
      </c>
      <c r="G45" s="195" t="s">
        <v>791</v>
      </c>
      <c r="H45" s="195" t="s">
        <v>872</v>
      </c>
      <c r="I45" s="195" t="s">
        <v>792</v>
      </c>
      <c r="J45" s="196">
        <v>43891</v>
      </c>
      <c r="K45" s="197">
        <v>44134</v>
      </c>
      <c r="L45" s="157">
        <v>1</v>
      </c>
      <c r="M45" s="158">
        <v>0</v>
      </c>
      <c r="N45" s="159">
        <v>0</v>
      </c>
    </row>
    <row r="46" spans="1:14" s="184" customFormat="1" ht="13.5" customHeight="1" x14ac:dyDescent="0.25">
      <c r="A46" s="168"/>
      <c r="B46" s="169"/>
      <c r="C46" s="169"/>
      <c r="D46" s="170"/>
      <c r="E46" s="169"/>
      <c r="F46" s="169"/>
      <c r="G46" s="169"/>
      <c r="H46" s="169"/>
      <c r="I46" s="169"/>
      <c r="J46" s="171"/>
      <c r="K46" s="172"/>
      <c r="L46" s="183"/>
      <c r="M46" s="183"/>
      <c r="N46" s="183"/>
    </row>
    <row r="47" spans="1:14" s="184" customFormat="1" ht="18" customHeight="1" x14ac:dyDescent="0.25">
      <c r="A47" s="309" t="s">
        <v>793</v>
      </c>
      <c r="B47" s="310"/>
      <c r="C47" s="310"/>
      <c r="D47" s="310"/>
      <c r="E47" s="310"/>
      <c r="F47" s="310"/>
      <c r="G47" s="310"/>
      <c r="H47" s="310"/>
      <c r="I47" s="310"/>
      <c r="J47" s="310"/>
      <c r="K47" s="311"/>
      <c r="L47" s="183"/>
      <c r="M47" s="183"/>
      <c r="N47" s="183"/>
    </row>
    <row r="48" spans="1:14" s="184" customFormat="1" ht="16.5" customHeight="1" x14ac:dyDescent="0.25">
      <c r="A48" s="138" t="s">
        <v>685</v>
      </c>
      <c r="B48" s="139"/>
      <c r="C48" s="319" t="s">
        <v>794</v>
      </c>
      <c r="D48" s="319"/>
      <c r="E48" s="319"/>
      <c r="F48" s="319"/>
      <c r="G48" s="319"/>
      <c r="H48" s="319"/>
      <c r="I48" s="319"/>
      <c r="J48" s="319"/>
      <c r="K48" s="320"/>
      <c r="L48" s="183"/>
      <c r="M48" s="183"/>
      <c r="N48" s="183"/>
    </row>
    <row r="49" spans="1:17" ht="38.25" x14ac:dyDescent="0.25">
      <c r="A49" s="187" t="s">
        <v>687</v>
      </c>
      <c r="B49" s="188" t="s">
        <v>688</v>
      </c>
      <c r="C49" s="188" t="s">
        <v>689</v>
      </c>
      <c r="D49" s="188" t="s">
        <v>690</v>
      </c>
      <c r="E49" s="188" t="s">
        <v>691</v>
      </c>
      <c r="F49" s="188" t="s">
        <v>692</v>
      </c>
      <c r="G49" s="188" t="s">
        <v>693</v>
      </c>
      <c r="H49" s="188" t="s">
        <v>694</v>
      </c>
      <c r="I49" s="188" t="s">
        <v>695</v>
      </c>
      <c r="J49" s="188" t="s">
        <v>696</v>
      </c>
      <c r="K49" s="206" t="s">
        <v>697</v>
      </c>
      <c r="L49" s="191" t="s">
        <v>698</v>
      </c>
      <c r="M49" s="192" t="s">
        <v>699</v>
      </c>
      <c r="N49" s="193" t="s">
        <v>700</v>
      </c>
    </row>
    <row r="50" spans="1:17" ht="66.75" customHeight="1" x14ac:dyDescent="0.25">
      <c r="A50" s="321" t="s">
        <v>873</v>
      </c>
      <c r="B50" s="177" t="s">
        <v>795</v>
      </c>
      <c r="C50" s="195">
        <v>28</v>
      </c>
      <c r="D50" s="202" t="s">
        <v>796</v>
      </c>
      <c r="E50" s="195" t="s">
        <v>874</v>
      </c>
      <c r="F50" s="195" t="s">
        <v>797</v>
      </c>
      <c r="G50" s="195" t="s">
        <v>798</v>
      </c>
      <c r="H50" s="195" t="s">
        <v>799</v>
      </c>
      <c r="I50" s="195" t="s">
        <v>709</v>
      </c>
      <c r="J50" s="196">
        <v>43891</v>
      </c>
      <c r="K50" s="197">
        <v>44165</v>
      </c>
      <c r="L50" s="157">
        <v>0</v>
      </c>
      <c r="M50" s="158">
        <v>1</v>
      </c>
      <c r="N50" s="159">
        <v>1</v>
      </c>
    </row>
    <row r="51" spans="1:17" ht="102" customHeight="1" x14ac:dyDescent="0.25">
      <c r="A51" s="321"/>
      <c r="B51" s="177" t="s">
        <v>795</v>
      </c>
      <c r="C51" s="195">
        <v>29</v>
      </c>
      <c r="D51" s="195" t="s">
        <v>800</v>
      </c>
      <c r="E51" s="195" t="s">
        <v>874</v>
      </c>
      <c r="F51" s="195" t="s">
        <v>801</v>
      </c>
      <c r="G51" s="214" t="s">
        <v>802</v>
      </c>
      <c r="H51" s="195" t="s">
        <v>803</v>
      </c>
      <c r="I51" s="195" t="s">
        <v>709</v>
      </c>
      <c r="J51" s="196">
        <v>43891</v>
      </c>
      <c r="K51" s="197">
        <v>44105</v>
      </c>
      <c r="L51" s="163">
        <v>0</v>
      </c>
      <c r="M51" s="164">
        <v>1</v>
      </c>
      <c r="N51" s="165">
        <v>1</v>
      </c>
    </row>
    <row r="52" spans="1:17" ht="94.5" customHeight="1" x14ac:dyDescent="0.25">
      <c r="A52" s="321" t="s">
        <v>1041</v>
      </c>
      <c r="B52" s="177" t="s">
        <v>795</v>
      </c>
      <c r="C52" s="195">
        <v>30</v>
      </c>
      <c r="D52" s="195" t="s">
        <v>804</v>
      </c>
      <c r="E52" s="195" t="s">
        <v>737</v>
      </c>
      <c r="F52" s="195" t="s">
        <v>805</v>
      </c>
      <c r="G52" s="214" t="s">
        <v>802</v>
      </c>
      <c r="H52" s="195" t="s">
        <v>875</v>
      </c>
      <c r="I52" s="257" t="s">
        <v>1049</v>
      </c>
      <c r="J52" s="196">
        <v>43862</v>
      </c>
      <c r="K52" s="197">
        <v>44165</v>
      </c>
      <c r="L52" s="157">
        <v>1</v>
      </c>
      <c r="M52" s="158">
        <v>0</v>
      </c>
      <c r="N52" s="159">
        <v>0</v>
      </c>
      <c r="O52" s="245"/>
    </row>
    <row r="53" spans="1:17" s="201" customFormat="1" ht="72" customHeight="1" x14ac:dyDescent="0.25">
      <c r="A53" s="321"/>
      <c r="B53" s="177" t="s">
        <v>795</v>
      </c>
      <c r="C53" s="195">
        <v>31</v>
      </c>
      <c r="D53" s="195" t="s">
        <v>806</v>
      </c>
      <c r="E53" s="195" t="s">
        <v>737</v>
      </c>
      <c r="F53" s="195" t="s">
        <v>807</v>
      </c>
      <c r="G53" s="214" t="s">
        <v>802</v>
      </c>
      <c r="H53" s="195" t="s">
        <v>808</v>
      </c>
      <c r="I53" s="195" t="s">
        <v>809</v>
      </c>
      <c r="J53" s="196">
        <v>43862</v>
      </c>
      <c r="K53" s="197">
        <v>44075</v>
      </c>
      <c r="L53" s="215">
        <v>1</v>
      </c>
      <c r="M53" s="161">
        <v>0</v>
      </c>
      <c r="N53" s="162">
        <v>0</v>
      </c>
    </row>
    <row r="54" spans="1:17" ht="39.950000000000003" customHeight="1" x14ac:dyDescent="0.25">
      <c r="A54" s="321" t="s">
        <v>876</v>
      </c>
      <c r="B54" s="177" t="s">
        <v>795</v>
      </c>
      <c r="C54" s="195">
        <v>32</v>
      </c>
      <c r="D54" s="198" t="s">
        <v>810</v>
      </c>
      <c r="E54" s="195" t="s">
        <v>737</v>
      </c>
      <c r="F54" s="198" t="s">
        <v>811</v>
      </c>
      <c r="G54" s="214" t="s">
        <v>812</v>
      </c>
      <c r="H54" s="198" t="s">
        <v>813</v>
      </c>
      <c r="I54" s="198" t="s">
        <v>814</v>
      </c>
      <c r="J54" s="199">
        <v>43862</v>
      </c>
      <c r="K54" s="200">
        <v>44196</v>
      </c>
      <c r="L54" s="151">
        <v>1</v>
      </c>
      <c r="M54" s="152">
        <v>1</v>
      </c>
      <c r="N54" s="216">
        <v>1</v>
      </c>
    </row>
    <row r="55" spans="1:17" ht="126" customHeight="1" x14ac:dyDescent="0.25">
      <c r="A55" s="321"/>
      <c r="B55" s="177" t="s">
        <v>795</v>
      </c>
      <c r="C55" s="195">
        <v>33</v>
      </c>
      <c r="D55" s="195" t="s">
        <v>877</v>
      </c>
      <c r="E55" s="195" t="s">
        <v>737</v>
      </c>
      <c r="F55" s="195" t="s">
        <v>815</v>
      </c>
      <c r="G55" s="195" t="s">
        <v>816</v>
      </c>
      <c r="H55" s="195" t="s">
        <v>817</v>
      </c>
      <c r="I55" s="195" t="s">
        <v>1039</v>
      </c>
      <c r="J55" s="196">
        <v>43862</v>
      </c>
      <c r="K55" s="197">
        <v>44073</v>
      </c>
      <c r="L55" s="151">
        <v>0</v>
      </c>
      <c r="M55" s="152">
        <v>0</v>
      </c>
      <c r="N55" s="216">
        <v>1</v>
      </c>
      <c r="O55" s="201"/>
      <c r="P55" s="201"/>
      <c r="Q55" s="201"/>
    </row>
    <row r="56" spans="1:17" ht="155.25" customHeight="1" x14ac:dyDescent="0.25">
      <c r="A56" s="213" t="s">
        <v>878</v>
      </c>
      <c r="B56" s="177" t="s">
        <v>795</v>
      </c>
      <c r="C56" s="195">
        <v>34</v>
      </c>
      <c r="D56" s="198" t="s">
        <v>818</v>
      </c>
      <c r="E56" s="195" t="s">
        <v>737</v>
      </c>
      <c r="F56" s="198" t="s">
        <v>819</v>
      </c>
      <c r="G56" s="198" t="s">
        <v>820</v>
      </c>
      <c r="H56" s="198" t="s">
        <v>821</v>
      </c>
      <c r="I56" s="198" t="s">
        <v>792</v>
      </c>
      <c r="J56" s="199">
        <v>43952</v>
      </c>
      <c r="K56" s="200">
        <v>44042</v>
      </c>
      <c r="L56" s="157">
        <v>0</v>
      </c>
      <c r="M56" s="158">
        <v>0</v>
      </c>
      <c r="N56" s="159">
        <v>1</v>
      </c>
    </row>
    <row r="57" spans="1:17" s="201" customFormat="1" ht="96" customHeight="1" x14ac:dyDescent="0.25">
      <c r="A57" s="213" t="s">
        <v>879</v>
      </c>
      <c r="B57" s="177" t="s">
        <v>795</v>
      </c>
      <c r="C57" s="195">
        <v>35</v>
      </c>
      <c r="D57" s="217" t="s">
        <v>822</v>
      </c>
      <c r="E57" s="195" t="s">
        <v>737</v>
      </c>
      <c r="F57" s="217" t="s">
        <v>823</v>
      </c>
      <c r="G57" s="217" t="s">
        <v>824</v>
      </c>
      <c r="H57" s="217" t="s">
        <v>880</v>
      </c>
      <c r="I57" s="198" t="s">
        <v>792</v>
      </c>
      <c r="J57" s="218">
        <v>43891</v>
      </c>
      <c r="K57" s="219">
        <v>44104</v>
      </c>
      <c r="L57" s="160">
        <v>0</v>
      </c>
      <c r="M57" s="161">
        <v>0</v>
      </c>
      <c r="N57" s="162">
        <v>1</v>
      </c>
    </row>
    <row r="58" spans="1:17" s="184" customFormat="1" ht="12.75" x14ac:dyDescent="0.25">
      <c r="A58" s="168"/>
      <c r="B58" s="169"/>
      <c r="C58" s="169"/>
      <c r="D58" s="170"/>
      <c r="E58" s="169"/>
      <c r="F58" s="169"/>
      <c r="G58" s="169"/>
      <c r="H58" s="169"/>
      <c r="I58" s="169"/>
      <c r="J58" s="171"/>
      <c r="K58" s="172"/>
      <c r="L58" s="183"/>
      <c r="M58" s="183"/>
      <c r="N58" s="183"/>
    </row>
    <row r="59" spans="1:17" s="184" customFormat="1" ht="27" customHeight="1" x14ac:dyDescent="0.25">
      <c r="A59" s="309" t="s">
        <v>825</v>
      </c>
      <c r="B59" s="310"/>
      <c r="C59" s="310"/>
      <c r="D59" s="310"/>
      <c r="E59" s="310"/>
      <c r="F59" s="310"/>
      <c r="G59" s="310"/>
      <c r="H59" s="310"/>
      <c r="I59" s="310"/>
      <c r="J59" s="310"/>
      <c r="K59" s="311"/>
      <c r="L59" s="183"/>
      <c r="M59" s="183"/>
      <c r="N59" s="183"/>
    </row>
    <row r="60" spans="1:17" s="184" customFormat="1" ht="16.5" customHeight="1" x14ac:dyDescent="0.25">
      <c r="A60" s="220" t="s">
        <v>685</v>
      </c>
      <c r="B60" s="221"/>
      <c r="C60" s="312" t="s">
        <v>826</v>
      </c>
      <c r="D60" s="312"/>
      <c r="E60" s="312"/>
      <c r="F60" s="312"/>
      <c r="G60" s="312"/>
      <c r="H60" s="312"/>
      <c r="I60" s="312"/>
      <c r="J60" s="312"/>
      <c r="K60" s="313"/>
      <c r="L60" s="183"/>
      <c r="M60" s="183"/>
      <c r="N60" s="183"/>
    </row>
    <row r="61" spans="1:17" ht="38.25" x14ac:dyDescent="0.25">
      <c r="A61" s="187" t="s">
        <v>687</v>
      </c>
      <c r="B61" s="188" t="s">
        <v>688</v>
      </c>
      <c r="C61" s="188" t="s">
        <v>689</v>
      </c>
      <c r="D61" s="188" t="s">
        <v>690</v>
      </c>
      <c r="E61" s="188" t="s">
        <v>691</v>
      </c>
      <c r="F61" s="188" t="s">
        <v>692</v>
      </c>
      <c r="G61" s="188" t="s">
        <v>693</v>
      </c>
      <c r="H61" s="188" t="s">
        <v>694</v>
      </c>
      <c r="I61" s="188" t="s">
        <v>695</v>
      </c>
      <c r="J61" s="188" t="s">
        <v>696</v>
      </c>
      <c r="K61" s="206" t="s">
        <v>697</v>
      </c>
      <c r="L61" s="222" t="s">
        <v>698</v>
      </c>
      <c r="M61" s="223" t="s">
        <v>699</v>
      </c>
      <c r="N61" s="224" t="s">
        <v>700</v>
      </c>
    </row>
    <row r="62" spans="1:17" ht="150.75" customHeight="1" x14ac:dyDescent="0.25">
      <c r="A62" s="314" t="s">
        <v>827</v>
      </c>
      <c r="B62" s="177" t="s">
        <v>828</v>
      </c>
      <c r="C62" s="195">
        <v>36</v>
      </c>
      <c r="D62" s="195" t="s">
        <v>829</v>
      </c>
      <c r="E62" s="195" t="s">
        <v>702</v>
      </c>
      <c r="F62" s="195" t="s">
        <v>901</v>
      </c>
      <c r="G62" s="195" t="s">
        <v>703</v>
      </c>
      <c r="H62" s="195" t="s">
        <v>902</v>
      </c>
      <c r="I62" s="195" t="s">
        <v>830</v>
      </c>
      <c r="J62" s="196">
        <v>44105</v>
      </c>
      <c r="K62" s="197">
        <v>44196</v>
      </c>
      <c r="L62" s="163">
        <v>0</v>
      </c>
      <c r="M62" s="164">
        <v>1</v>
      </c>
      <c r="N62" s="165">
        <v>0</v>
      </c>
    </row>
    <row r="63" spans="1:17" ht="78" customHeight="1" x14ac:dyDescent="0.25">
      <c r="A63" s="314"/>
      <c r="B63" s="177" t="s">
        <v>828</v>
      </c>
      <c r="C63" s="195">
        <v>37</v>
      </c>
      <c r="D63" s="195" t="s">
        <v>831</v>
      </c>
      <c r="E63" s="195" t="s">
        <v>737</v>
      </c>
      <c r="F63" s="195" t="s">
        <v>1176</v>
      </c>
      <c r="G63" s="195" t="s">
        <v>1173</v>
      </c>
      <c r="H63" s="195" t="s">
        <v>1174</v>
      </c>
      <c r="I63" s="195" t="s">
        <v>832</v>
      </c>
      <c r="J63" s="196">
        <v>43862</v>
      </c>
      <c r="K63" s="197">
        <v>44180</v>
      </c>
      <c r="L63" s="163">
        <v>1</v>
      </c>
      <c r="M63" s="164">
        <v>1</v>
      </c>
      <c r="N63" s="165">
        <v>1</v>
      </c>
      <c r="O63" s="295" t="s">
        <v>1175</v>
      </c>
    </row>
    <row r="64" spans="1:17" ht="83.25" customHeight="1" x14ac:dyDescent="0.25">
      <c r="A64" s="314"/>
      <c r="B64" s="177" t="s">
        <v>828</v>
      </c>
      <c r="C64" s="195">
        <v>38</v>
      </c>
      <c r="D64" s="195" t="s">
        <v>894</v>
      </c>
      <c r="E64" s="195" t="s">
        <v>737</v>
      </c>
      <c r="F64" s="195" t="s">
        <v>833</v>
      </c>
      <c r="G64" s="195" t="s">
        <v>834</v>
      </c>
      <c r="H64" s="195" t="s">
        <v>895</v>
      </c>
      <c r="I64" s="195" t="s">
        <v>835</v>
      </c>
      <c r="J64" s="196">
        <v>43891</v>
      </c>
      <c r="K64" s="197">
        <v>44166</v>
      </c>
      <c r="L64" s="163">
        <v>1</v>
      </c>
      <c r="M64" s="164">
        <v>0</v>
      </c>
      <c r="N64" s="165">
        <v>0</v>
      </c>
    </row>
    <row r="65" spans="1:15" s="201" customFormat="1" ht="135" customHeight="1" x14ac:dyDescent="0.25">
      <c r="A65" s="314"/>
      <c r="B65" s="177" t="s">
        <v>828</v>
      </c>
      <c r="C65" s="195">
        <v>39</v>
      </c>
      <c r="D65" s="195" t="s">
        <v>836</v>
      </c>
      <c r="E65" s="195" t="s">
        <v>737</v>
      </c>
      <c r="F65" s="241" t="s">
        <v>903</v>
      </c>
      <c r="G65" s="195" t="s">
        <v>837</v>
      </c>
      <c r="H65" s="195" t="s">
        <v>902</v>
      </c>
      <c r="I65" s="195" t="s">
        <v>830</v>
      </c>
      <c r="J65" s="196">
        <v>44013</v>
      </c>
      <c r="K65" s="197">
        <v>44104</v>
      </c>
      <c r="L65" s="163">
        <v>0</v>
      </c>
      <c r="M65" s="164">
        <v>1</v>
      </c>
      <c r="N65" s="165">
        <v>0</v>
      </c>
      <c r="O65" s="245"/>
    </row>
    <row r="66" spans="1:15" ht="97.5" customHeight="1" x14ac:dyDescent="0.25">
      <c r="A66" s="315"/>
      <c r="B66" s="225" t="s">
        <v>828</v>
      </c>
      <c r="C66" s="460">
        <v>40</v>
      </c>
      <c r="D66" s="460" t="s">
        <v>896</v>
      </c>
      <c r="E66" s="460" t="s">
        <v>881</v>
      </c>
      <c r="F66" s="463" t="s">
        <v>1161</v>
      </c>
      <c r="G66" s="460" t="s">
        <v>882</v>
      </c>
      <c r="H66" s="463" t="s">
        <v>1172</v>
      </c>
      <c r="I66" s="460" t="s">
        <v>883</v>
      </c>
      <c r="J66" s="461">
        <v>43891</v>
      </c>
      <c r="K66" s="462">
        <v>44104</v>
      </c>
      <c r="L66" s="299">
        <v>0</v>
      </c>
      <c r="M66" s="300">
        <v>0</v>
      </c>
      <c r="N66" s="301">
        <v>1</v>
      </c>
      <c r="O66" s="295" t="s">
        <v>1162</v>
      </c>
    </row>
    <row r="67" spans="1:15" ht="13.5" hidden="1" customHeight="1" x14ac:dyDescent="0.25">
      <c r="A67" s="226"/>
      <c r="B67" s="226"/>
      <c r="J67" s="227"/>
      <c r="K67" s="227"/>
      <c r="L67" s="182"/>
      <c r="M67" s="182"/>
      <c r="N67" s="182"/>
    </row>
    <row r="68" spans="1:15" ht="12.75" hidden="1" x14ac:dyDescent="0.25">
      <c r="A68" s="226"/>
      <c r="B68" s="226"/>
      <c r="J68" s="227"/>
      <c r="K68" s="227"/>
      <c r="L68" s="182"/>
      <c r="M68" s="182"/>
      <c r="N68" s="182"/>
    </row>
    <row r="69" spans="1:15" ht="12.75" hidden="1" x14ac:dyDescent="0.25">
      <c r="A69" s="226"/>
      <c r="B69" s="226"/>
      <c r="J69" s="227"/>
      <c r="K69" s="227"/>
      <c r="L69" s="182"/>
      <c r="M69" s="182"/>
      <c r="N69" s="182"/>
    </row>
    <row r="70" spans="1:15" ht="12.75" hidden="1" x14ac:dyDescent="0.25">
      <c r="A70" s="226"/>
      <c r="B70" s="226"/>
      <c r="J70" s="227"/>
      <c r="K70" s="227"/>
      <c r="L70" s="182"/>
      <c r="M70" s="182"/>
      <c r="N70" s="182"/>
    </row>
    <row r="71" spans="1:15" ht="12.75" hidden="1" x14ac:dyDescent="0.25">
      <c r="A71" s="226"/>
      <c r="B71" s="226"/>
      <c r="J71" s="227"/>
      <c r="K71" s="227"/>
      <c r="L71" s="182"/>
      <c r="M71" s="182"/>
      <c r="N71" s="182"/>
    </row>
    <row r="72" spans="1:15" ht="12.75" hidden="1" x14ac:dyDescent="0.25">
      <c r="A72" s="226"/>
      <c r="B72" s="226"/>
      <c r="J72" s="227"/>
      <c r="K72" s="227"/>
      <c r="L72" s="182"/>
      <c r="M72" s="182"/>
      <c r="N72" s="182"/>
    </row>
    <row r="73" spans="1:15" ht="12.75" hidden="1" x14ac:dyDescent="0.25">
      <c r="A73" s="226"/>
      <c r="B73" s="226"/>
      <c r="J73" s="227"/>
      <c r="K73" s="227"/>
      <c r="L73" s="182"/>
      <c r="M73" s="182"/>
      <c r="N73" s="182"/>
    </row>
    <row r="74" spans="1:15" ht="12.75" hidden="1" x14ac:dyDescent="0.25">
      <c r="A74" s="226"/>
      <c r="B74" s="226"/>
      <c r="J74" s="227"/>
      <c r="K74" s="227"/>
      <c r="L74" s="182"/>
      <c r="M74" s="182"/>
      <c r="N74" s="182"/>
    </row>
    <row r="75" spans="1:15" ht="12.75" hidden="1" x14ac:dyDescent="0.25">
      <c r="A75" s="226"/>
      <c r="B75" s="226"/>
      <c r="J75" s="227"/>
      <c r="K75" s="227"/>
      <c r="L75" s="182"/>
      <c r="M75" s="182"/>
      <c r="N75" s="182"/>
    </row>
    <row r="76" spans="1:15" ht="12.75" hidden="1" x14ac:dyDescent="0.25">
      <c r="A76" s="226"/>
      <c r="B76" s="226"/>
      <c r="J76" s="227"/>
      <c r="K76" s="227"/>
      <c r="L76" s="182"/>
      <c r="M76" s="182"/>
      <c r="N76" s="182"/>
    </row>
    <row r="77" spans="1:15" ht="12.75" hidden="1" x14ac:dyDescent="0.25">
      <c r="A77" s="226"/>
      <c r="B77" s="226"/>
      <c r="J77" s="227"/>
      <c r="K77" s="227"/>
      <c r="L77" s="182"/>
      <c r="M77" s="182"/>
      <c r="N77" s="182"/>
    </row>
    <row r="78" spans="1:15" ht="12.75" hidden="1" x14ac:dyDescent="0.25">
      <c r="A78" s="226"/>
      <c r="B78" s="226"/>
      <c r="J78" s="227"/>
      <c r="K78" s="227"/>
      <c r="L78" s="182"/>
      <c r="M78" s="182"/>
      <c r="N78" s="182"/>
    </row>
    <row r="79" spans="1:15" ht="12.75" hidden="1" x14ac:dyDescent="0.25">
      <c r="A79" s="226"/>
      <c r="B79" s="226"/>
      <c r="J79" s="227"/>
      <c r="K79" s="227"/>
      <c r="L79" s="182"/>
      <c r="M79" s="182"/>
      <c r="N79" s="182"/>
    </row>
    <row r="80" spans="1:15" ht="12.75" hidden="1" x14ac:dyDescent="0.25">
      <c r="A80" s="226"/>
      <c r="B80" s="226"/>
      <c r="J80" s="227"/>
      <c r="K80" s="227"/>
      <c r="L80" s="182"/>
      <c r="M80" s="182"/>
      <c r="N80" s="182"/>
    </row>
    <row r="81" spans="1:14" ht="12.75" hidden="1" x14ac:dyDescent="0.25">
      <c r="A81" s="226"/>
      <c r="B81" s="226"/>
      <c r="J81" s="227"/>
      <c r="K81" s="227"/>
      <c r="L81" s="182"/>
      <c r="M81" s="182"/>
      <c r="N81" s="182"/>
    </row>
    <row r="82" spans="1:14" ht="12.75" hidden="1" x14ac:dyDescent="0.25">
      <c r="A82" s="226"/>
      <c r="B82" s="226"/>
      <c r="J82" s="227"/>
      <c r="K82" s="227"/>
      <c r="L82" s="182"/>
      <c r="M82" s="182"/>
      <c r="N82" s="182"/>
    </row>
    <row r="83" spans="1:14" ht="12.75" hidden="1" x14ac:dyDescent="0.25">
      <c r="A83" s="226"/>
      <c r="B83" s="226"/>
      <c r="J83" s="227"/>
      <c r="K83" s="227"/>
      <c r="L83" s="182"/>
      <c r="M83" s="182"/>
      <c r="N83" s="182"/>
    </row>
    <row r="84" spans="1:14" ht="12.75" hidden="1" x14ac:dyDescent="0.25">
      <c r="A84" s="226"/>
      <c r="B84" s="226"/>
      <c r="J84" s="227"/>
      <c r="K84" s="227"/>
      <c r="L84" s="182"/>
      <c r="M84" s="182"/>
      <c r="N84" s="182"/>
    </row>
    <row r="85" spans="1:14" ht="12.75" hidden="1" x14ac:dyDescent="0.25">
      <c r="A85" s="226"/>
      <c r="B85" s="226"/>
      <c r="J85" s="227"/>
      <c r="K85" s="227"/>
      <c r="L85" s="182"/>
      <c r="M85" s="182"/>
      <c r="N85" s="182"/>
    </row>
    <row r="86" spans="1:14" ht="12.75" hidden="1" x14ac:dyDescent="0.25">
      <c r="A86" s="226"/>
      <c r="B86" s="226"/>
      <c r="J86" s="227"/>
      <c r="K86" s="227"/>
      <c r="L86" s="182"/>
      <c r="M86" s="182"/>
      <c r="N86" s="182"/>
    </row>
    <row r="87" spans="1:14" ht="12.75" hidden="1" x14ac:dyDescent="0.25">
      <c r="A87" s="226"/>
      <c r="B87" s="226"/>
      <c r="J87" s="227"/>
      <c r="K87" s="227"/>
      <c r="L87" s="182"/>
      <c r="M87" s="182"/>
      <c r="N87" s="182"/>
    </row>
    <row r="88" spans="1:14" ht="12.75" hidden="1" x14ac:dyDescent="0.25">
      <c r="A88" s="226"/>
      <c r="B88" s="226"/>
      <c r="J88" s="227"/>
      <c r="K88" s="227"/>
      <c r="L88" s="182"/>
      <c r="M88" s="182"/>
      <c r="N88" s="182"/>
    </row>
    <row r="89" spans="1:14" ht="12.75" hidden="1" x14ac:dyDescent="0.25">
      <c r="A89" s="226"/>
      <c r="B89" s="226"/>
      <c r="J89" s="227"/>
      <c r="K89" s="227"/>
      <c r="L89" s="182"/>
      <c r="M89" s="182"/>
      <c r="N89" s="182"/>
    </row>
    <row r="90" spans="1:14" ht="12.75" hidden="1" x14ac:dyDescent="0.25">
      <c r="A90" s="226"/>
      <c r="B90" s="226"/>
      <c r="J90" s="227"/>
      <c r="K90" s="227"/>
      <c r="L90" s="182"/>
      <c r="M90" s="182"/>
      <c r="N90" s="182"/>
    </row>
    <row r="91" spans="1:14" ht="12.75" hidden="1" x14ac:dyDescent="0.25">
      <c r="A91" s="226"/>
      <c r="B91" s="226"/>
      <c r="J91" s="227"/>
      <c r="K91" s="227"/>
      <c r="L91" s="182"/>
      <c r="M91" s="182"/>
      <c r="N91" s="182"/>
    </row>
    <row r="92" spans="1:14" ht="12.75" hidden="1" x14ac:dyDescent="0.25">
      <c r="A92" s="226"/>
      <c r="B92" s="226"/>
      <c r="J92" s="227"/>
      <c r="K92" s="227"/>
      <c r="L92" s="182"/>
      <c r="M92" s="182"/>
      <c r="N92" s="182"/>
    </row>
    <row r="93" spans="1:14" ht="12.75" hidden="1" x14ac:dyDescent="0.25">
      <c r="A93" s="226"/>
      <c r="B93" s="226"/>
      <c r="J93" s="227"/>
      <c r="K93" s="227"/>
      <c r="L93" s="182"/>
      <c r="M93" s="182"/>
      <c r="N93" s="182"/>
    </row>
    <row r="94" spans="1:14" ht="12.75" hidden="1" x14ac:dyDescent="0.25">
      <c r="A94" s="226"/>
      <c r="B94" s="226"/>
      <c r="J94" s="227"/>
      <c r="K94" s="227"/>
      <c r="L94" s="182"/>
      <c r="M94" s="182"/>
      <c r="N94" s="182"/>
    </row>
    <row r="95" spans="1:14" ht="12.75" hidden="1" x14ac:dyDescent="0.25">
      <c r="A95" s="226"/>
      <c r="B95" s="226"/>
      <c r="J95" s="227"/>
      <c r="K95" s="227"/>
      <c r="L95" s="182"/>
      <c r="M95" s="182"/>
      <c r="N95" s="182"/>
    </row>
    <row r="96" spans="1:14" ht="12.75" hidden="1" x14ac:dyDescent="0.25">
      <c r="A96" s="226"/>
      <c r="B96" s="226"/>
      <c r="J96" s="227"/>
      <c r="K96" s="227"/>
      <c r="L96" s="182"/>
      <c r="M96" s="182"/>
      <c r="N96" s="182"/>
    </row>
    <row r="97" spans="1:14" ht="12.75" hidden="1" x14ac:dyDescent="0.25">
      <c r="A97" s="226"/>
      <c r="B97" s="226"/>
      <c r="J97" s="227"/>
      <c r="K97" s="227"/>
      <c r="L97" s="182"/>
      <c r="M97" s="182"/>
      <c r="N97" s="182"/>
    </row>
    <row r="98" spans="1:14" ht="12.75" hidden="1" x14ac:dyDescent="0.25">
      <c r="A98" s="226"/>
      <c r="B98" s="226"/>
      <c r="J98" s="227"/>
      <c r="K98" s="227"/>
      <c r="L98" s="182"/>
      <c r="M98" s="182"/>
      <c r="N98" s="182"/>
    </row>
    <row r="99" spans="1:14" ht="12.75" hidden="1" x14ac:dyDescent="0.25">
      <c r="A99" s="226"/>
      <c r="B99" s="226"/>
      <c r="J99" s="227"/>
      <c r="K99" s="227"/>
      <c r="L99" s="182"/>
      <c r="M99" s="182"/>
      <c r="N99" s="182"/>
    </row>
    <row r="100" spans="1:14" ht="12.75" hidden="1" x14ac:dyDescent="0.25">
      <c r="A100" s="226"/>
      <c r="B100" s="226"/>
      <c r="J100" s="227"/>
      <c r="K100" s="227"/>
      <c r="L100" s="182"/>
      <c r="M100" s="182"/>
      <c r="N100" s="182"/>
    </row>
    <row r="101" spans="1:14" ht="12.75" hidden="1" x14ac:dyDescent="0.25">
      <c r="A101" s="226"/>
      <c r="B101" s="226"/>
      <c r="J101" s="227"/>
      <c r="K101" s="227"/>
      <c r="L101" s="182"/>
      <c r="M101" s="182"/>
      <c r="N101" s="182"/>
    </row>
    <row r="102" spans="1:14" ht="12.75" hidden="1" x14ac:dyDescent="0.25">
      <c r="A102" s="226"/>
      <c r="B102" s="226"/>
      <c r="J102" s="227"/>
      <c r="K102" s="227"/>
      <c r="L102" s="182"/>
      <c r="M102" s="182"/>
      <c r="N102" s="182"/>
    </row>
    <row r="103" spans="1:14" ht="12.75" hidden="1" x14ac:dyDescent="0.25">
      <c r="A103" s="226"/>
      <c r="B103" s="226"/>
      <c r="J103" s="227"/>
      <c r="K103" s="227"/>
      <c r="L103" s="182"/>
      <c r="M103" s="182"/>
      <c r="N103" s="182"/>
    </row>
    <row r="104" spans="1:14" ht="12.75" hidden="1" x14ac:dyDescent="0.25">
      <c r="A104" s="226"/>
      <c r="B104" s="226"/>
      <c r="J104" s="227"/>
      <c r="K104" s="227"/>
      <c r="L104" s="182"/>
      <c r="M104" s="182"/>
      <c r="N104" s="182"/>
    </row>
    <row r="105" spans="1:14" ht="12.75" hidden="1" x14ac:dyDescent="0.25">
      <c r="A105" s="226"/>
      <c r="B105" s="226"/>
      <c r="J105" s="227"/>
      <c r="K105" s="227"/>
      <c r="L105" s="182"/>
      <c r="M105" s="182"/>
      <c r="N105" s="182"/>
    </row>
    <row r="106" spans="1:14" ht="12.75" hidden="1" x14ac:dyDescent="0.25">
      <c r="A106" s="226"/>
      <c r="B106" s="226"/>
      <c r="J106" s="227"/>
      <c r="K106" s="227"/>
      <c r="L106" s="182"/>
      <c r="M106" s="182"/>
      <c r="N106" s="182"/>
    </row>
    <row r="107" spans="1:14" ht="12.75" hidden="1" x14ac:dyDescent="0.25">
      <c r="A107" s="226"/>
      <c r="B107" s="226"/>
      <c r="J107" s="227"/>
      <c r="K107" s="227"/>
      <c r="L107" s="182"/>
      <c r="M107" s="182"/>
      <c r="N107" s="182"/>
    </row>
    <row r="108" spans="1:14" ht="12.75" hidden="1" x14ac:dyDescent="0.25">
      <c r="A108" s="226"/>
      <c r="B108" s="226"/>
      <c r="J108" s="227"/>
      <c r="K108" s="227"/>
      <c r="L108" s="182"/>
      <c r="M108" s="182"/>
      <c r="N108" s="182"/>
    </row>
    <row r="109" spans="1:14" ht="12.75" hidden="1" x14ac:dyDescent="0.25">
      <c r="A109" s="226"/>
      <c r="B109" s="226"/>
      <c r="J109" s="227"/>
      <c r="K109" s="227"/>
      <c r="L109" s="182"/>
      <c r="M109" s="182"/>
      <c r="N109" s="182"/>
    </row>
    <row r="110" spans="1:14" ht="12.75" hidden="1" x14ac:dyDescent="0.25">
      <c r="A110" s="226"/>
      <c r="B110" s="226"/>
      <c r="J110" s="227"/>
      <c r="K110" s="227"/>
      <c r="L110" s="182"/>
      <c r="M110" s="182"/>
      <c r="N110" s="182"/>
    </row>
    <row r="111" spans="1:14" ht="12.75" hidden="1" x14ac:dyDescent="0.25">
      <c r="A111" s="226"/>
      <c r="B111" s="226"/>
      <c r="J111" s="227"/>
      <c r="K111" s="227"/>
      <c r="L111" s="182"/>
      <c r="M111" s="182"/>
      <c r="N111" s="182"/>
    </row>
    <row r="112" spans="1:14" ht="12.75" hidden="1" x14ac:dyDescent="0.25">
      <c r="A112" s="226"/>
      <c r="B112" s="226"/>
      <c r="J112" s="227"/>
      <c r="K112" s="227"/>
      <c r="L112" s="182"/>
      <c r="M112" s="182"/>
      <c r="N112" s="182"/>
    </row>
    <row r="113" spans="1:14" ht="12.75" hidden="1" x14ac:dyDescent="0.25">
      <c r="A113" s="226"/>
      <c r="B113" s="226"/>
      <c r="J113" s="227"/>
      <c r="K113" s="227"/>
      <c r="L113" s="182"/>
      <c r="M113" s="182"/>
      <c r="N113" s="182"/>
    </row>
    <row r="114" spans="1:14" ht="12.75" hidden="1" x14ac:dyDescent="0.25">
      <c r="A114" s="226"/>
      <c r="B114" s="226"/>
      <c r="J114" s="227"/>
      <c r="K114" s="227"/>
      <c r="L114" s="182"/>
      <c r="M114" s="182"/>
      <c r="N114" s="182"/>
    </row>
    <row r="115" spans="1:14" ht="12.75" hidden="1" x14ac:dyDescent="0.25">
      <c r="A115" s="226"/>
      <c r="B115" s="226"/>
      <c r="J115" s="227"/>
      <c r="K115" s="227"/>
      <c r="L115" s="182"/>
      <c r="M115" s="182"/>
      <c r="N115" s="182"/>
    </row>
    <row r="116" spans="1:14" ht="12.75" hidden="1" x14ac:dyDescent="0.25">
      <c r="A116" s="226"/>
      <c r="B116" s="226"/>
      <c r="J116" s="227"/>
      <c r="K116" s="227"/>
      <c r="L116" s="182"/>
      <c r="M116" s="182"/>
      <c r="N116" s="182"/>
    </row>
    <row r="117" spans="1:14" ht="12.75" hidden="1" x14ac:dyDescent="0.25">
      <c r="A117" s="226"/>
      <c r="B117" s="226"/>
      <c r="J117" s="227"/>
      <c r="K117" s="227"/>
      <c r="L117" s="182"/>
      <c r="M117" s="182"/>
      <c r="N117" s="182"/>
    </row>
    <row r="118" spans="1:14" ht="12.75" hidden="1" x14ac:dyDescent="0.25">
      <c r="A118" s="226"/>
      <c r="B118" s="226"/>
      <c r="J118" s="227"/>
      <c r="K118" s="227"/>
      <c r="L118" s="182"/>
      <c r="M118" s="182"/>
      <c r="N118" s="182"/>
    </row>
    <row r="119" spans="1:14" ht="12.75" hidden="1" x14ac:dyDescent="0.25">
      <c r="A119" s="226"/>
      <c r="B119" s="226"/>
      <c r="J119" s="227"/>
      <c r="K119" s="227"/>
      <c r="L119" s="182"/>
      <c r="M119" s="182"/>
      <c r="N119" s="182"/>
    </row>
    <row r="120" spans="1:14" ht="12.75" hidden="1" x14ac:dyDescent="0.25">
      <c r="A120" s="226"/>
      <c r="B120" s="226"/>
      <c r="J120" s="227"/>
      <c r="K120" s="227"/>
      <c r="L120" s="182"/>
      <c r="M120" s="182"/>
      <c r="N120" s="182"/>
    </row>
    <row r="121" spans="1:14" ht="12.75" hidden="1" x14ac:dyDescent="0.25">
      <c r="A121" s="226"/>
      <c r="B121" s="226"/>
      <c r="J121" s="227"/>
      <c r="K121" s="227"/>
      <c r="L121" s="182"/>
      <c r="M121" s="182"/>
      <c r="N121" s="182"/>
    </row>
    <row r="122" spans="1:14" ht="12.75" hidden="1" x14ac:dyDescent="0.25">
      <c r="A122" s="226"/>
      <c r="B122" s="226"/>
      <c r="J122" s="227"/>
      <c r="K122" s="227"/>
      <c r="L122" s="182"/>
      <c r="M122" s="182"/>
      <c r="N122" s="182"/>
    </row>
    <row r="123" spans="1:14" ht="12.75" hidden="1" x14ac:dyDescent="0.25">
      <c r="A123" s="226"/>
      <c r="B123" s="226"/>
      <c r="J123" s="227"/>
      <c r="K123" s="227"/>
      <c r="L123" s="182"/>
      <c r="M123" s="182"/>
      <c r="N123" s="182"/>
    </row>
    <row r="124" spans="1:14" ht="12.75" hidden="1" x14ac:dyDescent="0.25">
      <c r="A124" s="226"/>
      <c r="B124" s="226"/>
      <c r="J124" s="227"/>
      <c r="K124" s="227"/>
      <c r="L124" s="182"/>
      <c r="M124" s="182"/>
      <c r="N124" s="182"/>
    </row>
    <row r="125" spans="1:14" ht="12.75" hidden="1" x14ac:dyDescent="0.25">
      <c r="A125" s="226"/>
      <c r="B125" s="226"/>
      <c r="J125" s="227"/>
      <c r="K125" s="227"/>
      <c r="L125" s="182"/>
      <c r="M125" s="182"/>
      <c r="N125" s="182"/>
    </row>
    <row r="126" spans="1:14" ht="12.75" hidden="1" x14ac:dyDescent="0.25">
      <c r="A126" s="226"/>
      <c r="B126" s="226"/>
      <c r="J126" s="227"/>
      <c r="K126" s="227"/>
      <c r="L126" s="182"/>
      <c r="M126" s="182"/>
      <c r="N126" s="182"/>
    </row>
    <row r="127" spans="1:14" ht="12.75" hidden="1" x14ac:dyDescent="0.25">
      <c r="A127" s="226"/>
      <c r="B127" s="226"/>
      <c r="J127" s="227"/>
      <c r="K127" s="227"/>
      <c r="L127" s="182"/>
      <c r="M127" s="182"/>
      <c r="N127" s="182"/>
    </row>
    <row r="128" spans="1:14" ht="12.75" hidden="1" x14ac:dyDescent="0.25">
      <c r="A128" s="226"/>
      <c r="B128" s="226"/>
      <c r="J128" s="227"/>
      <c r="K128" s="227"/>
      <c r="L128" s="182"/>
      <c r="M128" s="182"/>
      <c r="N128" s="182"/>
    </row>
    <row r="129" spans="1:14" ht="12.75" hidden="1" x14ac:dyDescent="0.25">
      <c r="A129" s="226"/>
      <c r="B129" s="226"/>
      <c r="J129" s="227"/>
      <c r="K129" s="227"/>
      <c r="L129" s="182"/>
      <c r="M129" s="182"/>
      <c r="N129" s="182"/>
    </row>
    <row r="130" spans="1:14" ht="12.75" hidden="1" x14ac:dyDescent="0.25">
      <c r="A130" s="226"/>
      <c r="B130" s="226"/>
      <c r="J130" s="227"/>
      <c r="K130" s="227"/>
      <c r="L130" s="182"/>
      <c r="M130" s="182"/>
      <c r="N130" s="182"/>
    </row>
    <row r="131" spans="1:14" ht="12.75" hidden="1" x14ac:dyDescent="0.25">
      <c r="A131" s="226"/>
      <c r="B131" s="226"/>
      <c r="J131" s="227"/>
      <c r="K131" s="227"/>
      <c r="L131" s="182"/>
      <c r="M131" s="182"/>
      <c r="N131" s="182"/>
    </row>
    <row r="132" spans="1:14" ht="12.75" hidden="1" x14ac:dyDescent="0.25">
      <c r="A132" s="226"/>
      <c r="B132" s="226"/>
      <c r="J132" s="227"/>
      <c r="K132" s="227"/>
      <c r="L132" s="182"/>
      <c r="M132" s="182"/>
      <c r="N132" s="182"/>
    </row>
    <row r="133" spans="1:14" ht="12.75" hidden="1" x14ac:dyDescent="0.25">
      <c r="A133" s="226"/>
      <c r="B133" s="226"/>
      <c r="J133" s="227"/>
      <c r="K133" s="227"/>
      <c r="L133" s="182"/>
      <c r="M133" s="182"/>
      <c r="N133" s="182"/>
    </row>
    <row r="134" spans="1:14" ht="12.75" hidden="1" x14ac:dyDescent="0.25">
      <c r="A134" s="226"/>
      <c r="B134" s="226"/>
      <c r="J134" s="227"/>
      <c r="K134" s="227"/>
      <c r="L134" s="182"/>
      <c r="M134" s="182"/>
      <c r="N134" s="182"/>
    </row>
    <row r="135" spans="1:14" ht="12.75" hidden="1" x14ac:dyDescent="0.25">
      <c r="A135" s="226"/>
      <c r="B135" s="226"/>
      <c r="J135" s="227"/>
      <c r="K135" s="227"/>
      <c r="L135" s="182"/>
      <c r="M135" s="182"/>
      <c r="N135" s="182"/>
    </row>
    <row r="136" spans="1:14" ht="12.75" hidden="1" x14ac:dyDescent="0.25">
      <c r="A136" s="226"/>
      <c r="B136" s="226"/>
      <c r="J136" s="227"/>
      <c r="K136" s="227"/>
      <c r="L136" s="182"/>
      <c r="M136" s="182"/>
      <c r="N136" s="182"/>
    </row>
    <row r="137" spans="1:14" ht="12.75" hidden="1" x14ac:dyDescent="0.25">
      <c r="A137" s="226"/>
      <c r="B137" s="226"/>
      <c r="J137" s="227"/>
      <c r="K137" s="227"/>
      <c r="L137" s="182"/>
      <c r="M137" s="182"/>
      <c r="N137" s="182"/>
    </row>
    <row r="138" spans="1:14" ht="12.75" hidden="1" x14ac:dyDescent="0.25">
      <c r="A138" s="226"/>
      <c r="B138" s="226"/>
      <c r="J138" s="227"/>
      <c r="K138" s="227"/>
      <c r="L138" s="182"/>
      <c r="M138" s="182"/>
      <c r="N138" s="182"/>
    </row>
    <row r="139" spans="1:14" ht="12.75" hidden="1" x14ac:dyDescent="0.25">
      <c r="A139" s="226"/>
      <c r="B139" s="226"/>
      <c r="J139" s="227"/>
      <c r="K139" s="227"/>
      <c r="L139" s="182"/>
      <c r="M139" s="182"/>
      <c r="N139" s="182"/>
    </row>
    <row r="140" spans="1:14" ht="12.75" hidden="1" x14ac:dyDescent="0.25">
      <c r="A140" s="226"/>
      <c r="B140" s="226"/>
      <c r="J140" s="227"/>
      <c r="K140" s="227"/>
      <c r="L140" s="182"/>
      <c r="M140" s="182"/>
      <c r="N140" s="182"/>
    </row>
    <row r="141" spans="1:14" ht="12.75" hidden="1" x14ac:dyDescent="0.25">
      <c r="A141" s="226"/>
      <c r="B141" s="226"/>
      <c r="J141" s="227"/>
      <c r="K141" s="227"/>
      <c r="L141" s="182"/>
      <c r="M141" s="182"/>
      <c r="N141" s="182"/>
    </row>
    <row r="142" spans="1:14" ht="12.75" hidden="1" x14ac:dyDescent="0.25">
      <c r="A142" s="226"/>
      <c r="B142" s="226"/>
      <c r="J142" s="227"/>
      <c r="K142" s="227"/>
      <c r="L142" s="182"/>
      <c r="M142" s="182"/>
      <c r="N142" s="182"/>
    </row>
    <row r="143" spans="1:14" ht="12.75" hidden="1" x14ac:dyDescent="0.25">
      <c r="A143" s="226"/>
      <c r="B143" s="226"/>
      <c r="J143" s="227"/>
      <c r="K143" s="227"/>
      <c r="L143" s="182"/>
      <c r="M143" s="182"/>
      <c r="N143" s="182"/>
    </row>
    <row r="144" spans="1:14" ht="12.75" hidden="1" x14ac:dyDescent="0.25">
      <c r="A144" s="226"/>
      <c r="B144" s="226"/>
      <c r="J144" s="227"/>
      <c r="K144" s="227"/>
      <c r="L144" s="182"/>
      <c r="M144" s="182"/>
      <c r="N144" s="182"/>
    </row>
    <row r="145" spans="1:14" ht="12.75" hidden="1" x14ac:dyDescent="0.25">
      <c r="A145" s="226"/>
      <c r="B145" s="226"/>
      <c r="J145" s="227"/>
      <c r="K145" s="227"/>
      <c r="L145" s="182"/>
      <c r="M145" s="182"/>
      <c r="N145" s="182"/>
    </row>
    <row r="146" spans="1:14" ht="12.75" hidden="1" x14ac:dyDescent="0.25">
      <c r="A146" s="226"/>
      <c r="B146" s="226"/>
      <c r="J146" s="227"/>
      <c r="K146" s="227"/>
      <c r="L146" s="182"/>
      <c r="M146" s="182"/>
      <c r="N146" s="182"/>
    </row>
    <row r="147" spans="1:14" ht="12.75" hidden="1" x14ac:dyDescent="0.25">
      <c r="A147" s="226"/>
      <c r="B147" s="226"/>
      <c r="J147" s="227"/>
      <c r="K147" s="227"/>
      <c r="L147" s="182"/>
      <c r="M147" s="182"/>
      <c r="N147" s="182"/>
    </row>
    <row r="148" spans="1:14" ht="12.75" hidden="1" x14ac:dyDescent="0.25">
      <c r="A148" s="226"/>
      <c r="B148" s="226"/>
      <c r="J148" s="227"/>
      <c r="K148" s="227"/>
      <c r="L148" s="182"/>
      <c r="M148" s="182"/>
      <c r="N148" s="182"/>
    </row>
    <row r="149" spans="1:14" ht="12.75" hidden="1" x14ac:dyDescent="0.25">
      <c r="A149" s="226"/>
      <c r="B149" s="226"/>
      <c r="J149" s="227"/>
      <c r="K149" s="227"/>
      <c r="L149" s="182"/>
      <c r="M149" s="182"/>
      <c r="N149" s="182"/>
    </row>
    <row r="150" spans="1:14" ht="12.75" hidden="1" x14ac:dyDescent="0.25">
      <c r="A150" s="226"/>
      <c r="B150" s="226"/>
      <c r="J150" s="227"/>
      <c r="K150" s="227"/>
      <c r="L150" s="182"/>
      <c r="M150" s="182"/>
      <c r="N150" s="182"/>
    </row>
    <row r="151" spans="1:14" ht="12.75" hidden="1" x14ac:dyDescent="0.25">
      <c r="A151" s="226"/>
      <c r="B151" s="226"/>
      <c r="J151" s="227"/>
      <c r="K151" s="227"/>
      <c r="L151" s="182"/>
      <c r="M151" s="182"/>
      <c r="N151" s="182"/>
    </row>
    <row r="152" spans="1:14" ht="12.75" hidden="1" x14ac:dyDescent="0.25">
      <c r="A152" s="226"/>
      <c r="B152" s="226"/>
      <c r="J152" s="227"/>
      <c r="K152" s="227"/>
      <c r="L152" s="182"/>
      <c r="M152" s="182"/>
      <c r="N152" s="182"/>
    </row>
    <row r="153" spans="1:14" ht="12.75" hidden="1" x14ac:dyDescent="0.25">
      <c r="A153" s="226"/>
      <c r="B153" s="226"/>
      <c r="J153" s="227"/>
      <c r="K153" s="227"/>
      <c r="L153" s="182"/>
      <c r="M153" s="182"/>
      <c r="N153" s="182"/>
    </row>
    <row r="154" spans="1:14" ht="12.75" hidden="1" x14ac:dyDescent="0.25">
      <c r="A154" s="226"/>
      <c r="B154" s="226"/>
      <c r="J154" s="227"/>
      <c r="K154" s="227"/>
      <c r="L154" s="182"/>
      <c r="M154" s="182"/>
      <c r="N154" s="182"/>
    </row>
    <row r="155" spans="1:14" ht="12.75" hidden="1" x14ac:dyDescent="0.25">
      <c r="A155" s="226"/>
      <c r="B155" s="226"/>
      <c r="J155" s="227"/>
      <c r="K155" s="227"/>
      <c r="L155" s="182"/>
      <c r="M155" s="182"/>
      <c r="N155" s="182"/>
    </row>
    <row r="156" spans="1:14" ht="12.75" hidden="1" x14ac:dyDescent="0.25">
      <c r="A156" s="226"/>
      <c r="B156" s="226"/>
      <c r="J156" s="227"/>
      <c r="K156" s="227"/>
      <c r="L156" s="182"/>
      <c r="M156" s="182"/>
      <c r="N156" s="182"/>
    </row>
    <row r="157" spans="1:14" ht="12.75" hidden="1" x14ac:dyDescent="0.25">
      <c r="A157" s="226"/>
      <c r="B157" s="226"/>
      <c r="J157" s="227"/>
      <c r="K157" s="227"/>
      <c r="L157" s="182"/>
      <c r="M157" s="182"/>
      <c r="N157" s="182"/>
    </row>
    <row r="158" spans="1:14" ht="12.75" hidden="1" x14ac:dyDescent="0.25">
      <c r="A158" s="226"/>
      <c r="B158" s="226"/>
      <c r="J158" s="227"/>
      <c r="K158" s="227"/>
      <c r="L158" s="182"/>
      <c r="M158" s="182"/>
      <c r="N158" s="182"/>
    </row>
    <row r="159" spans="1:14" ht="12.75" hidden="1" x14ac:dyDescent="0.25">
      <c r="A159" s="226"/>
      <c r="B159" s="226"/>
      <c r="J159" s="227"/>
      <c r="K159" s="227"/>
      <c r="L159" s="182"/>
      <c r="M159" s="182"/>
      <c r="N159" s="182"/>
    </row>
    <row r="160" spans="1:14" ht="12.75" hidden="1" x14ac:dyDescent="0.25">
      <c r="A160" s="226"/>
      <c r="B160" s="226"/>
      <c r="J160" s="227"/>
      <c r="K160" s="227"/>
      <c r="L160" s="182"/>
      <c r="M160" s="182"/>
      <c r="N160" s="182"/>
    </row>
    <row r="161" spans="1:14" ht="12.75" hidden="1" x14ac:dyDescent="0.25">
      <c r="A161" s="226"/>
      <c r="B161" s="226"/>
      <c r="J161" s="227"/>
      <c r="K161" s="227"/>
      <c r="L161" s="182"/>
      <c r="M161" s="182"/>
      <c r="N161" s="182"/>
    </row>
    <row r="162" spans="1:14" ht="12.75" hidden="1" x14ac:dyDescent="0.25">
      <c r="A162" s="226"/>
      <c r="B162" s="226"/>
      <c r="J162" s="227"/>
      <c r="K162" s="227"/>
      <c r="L162" s="182"/>
      <c r="M162" s="182"/>
      <c r="N162" s="182"/>
    </row>
    <row r="163" spans="1:14" ht="12.75" hidden="1" x14ac:dyDescent="0.25">
      <c r="A163" s="226"/>
      <c r="B163" s="226"/>
      <c r="J163" s="227"/>
      <c r="K163" s="227"/>
      <c r="L163" s="182"/>
      <c r="M163" s="182"/>
      <c r="N163" s="182"/>
    </row>
    <row r="164" spans="1:14" ht="12.75" hidden="1" x14ac:dyDescent="0.25">
      <c r="A164" s="226"/>
      <c r="B164" s="226"/>
      <c r="J164" s="227"/>
      <c r="K164" s="227"/>
      <c r="L164" s="182"/>
      <c r="M164" s="182"/>
      <c r="N164" s="182"/>
    </row>
    <row r="165" spans="1:14" ht="12.75" hidden="1" x14ac:dyDescent="0.25">
      <c r="A165" s="226"/>
      <c r="B165" s="226"/>
      <c r="J165" s="227"/>
      <c r="K165" s="227"/>
      <c r="L165" s="182"/>
      <c r="M165" s="182"/>
      <c r="N165" s="182"/>
    </row>
    <row r="166" spans="1:14" ht="12.75" hidden="1" x14ac:dyDescent="0.25">
      <c r="A166" s="226"/>
      <c r="B166" s="226"/>
      <c r="J166" s="227"/>
      <c r="K166" s="227"/>
      <c r="L166" s="182"/>
      <c r="M166" s="182"/>
      <c r="N166" s="182"/>
    </row>
    <row r="167" spans="1:14" ht="12.75" hidden="1" x14ac:dyDescent="0.25">
      <c r="A167" s="226"/>
      <c r="B167" s="226"/>
      <c r="J167" s="227"/>
      <c r="K167" s="227"/>
      <c r="L167" s="182"/>
      <c r="M167" s="182"/>
      <c r="N167" s="182"/>
    </row>
    <row r="168" spans="1:14" ht="12.75" hidden="1" x14ac:dyDescent="0.25">
      <c r="A168" s="226"/>
      <c r="B168" s="226"/>
      <c r="J168" s="227"/>
      <c r="K168" s="227"/>
      <c r="L168" s="182"/>
      <c r="M168" s="182"/>
      <c r="N168" s="182"/>
    </row>
    <row r="169" spans="1:14" ht="12.75" hidden="1" x14ac:dyDescent="0.25">
      <c r="A169" s="226"/>
      <c r="B169" s="226"/>
      <c r="J169" s="227"/>
      <c r="K169" s="227"/>
      <c r="L169" s="182"/>
      <c r="M169" s="182"/>
      <c r="N169" s="182"/>
    </row>
    <row r="170" spans="1:14" ht="12.75" hidden="1" x14ac:dyDescent="0.25">
      <c r="A170" s="226"/>
      <c r="B170" s="226"/>
      <c r="J170" s="227"/>
      <c r="K170" s="227"/>
      <c r="L170" s="182"/>
      <c r="M170" s="182"/>
      <c r="N170" s="182"/>
    </row>
    <row r="171" spans="1:14" ht="12.75" hidden="1" x14ac:dyDescent="0.25">
      <c r="A171" s="226"/>
      <c r="B171" s="226"/>
      <c r="J171" s="227"/>
      <c r="K171" s="227"/>
      <c r="L171" s="182"/>
      <c r="M171" s="182"/>
      <c r="N171" s="182"/>
    </row>
    <row r="172" spans="1:14" ht="12.75" hidden="1" x14ac:dyDescent="0.25">
      <c r="A172" s="226"/>
      <c r="B172" s="226"/>
      <c r="J172" s="227"/>
      <c r="K172" s="227"/>
      <c r="L172" s="182"/>
      <c r="M172" s="182"/>
      <c r="N172" s="182"/>
    </row>
    <row r="173" spans="1:14" ht="12.75" hidden="1" x14ac:dyDescent="0.25">
      <c r="A173" s="226"/>
      <c r="B173" s="226"/>
      <c r="J173" s="227"/>
      <c r="K173" s="227"/>
      <c r="L173" s="182"/>
      <c r="M173" s="182"/>
      <c r="N173" s="182"/>
    </row>
    <row r="174" spans="1:14" ht="12.75" hidden="1" x14ac:dyDescent="0.25">
      <c r="A174" s="226"/>
      <c r="B174" s="226"/>
      <c r="J174" s="227"/>
      <c r="K174" s="227"/>
      <c r="L174" s="182"/>
      <c r="M174" s="182"/>
      <c r="N174" s="182"/>
    </row>
    <row r="175" spans="1:14" ht="12.75" hidden="1" x14ac:dyDescent="0.25">
      <c r="A175" s="226"/>
      <c r="B175" s="226"/>
      <c r="J175" s="227"/>
      <c r="K175" s="227"/>
      <c r="L175" s="182"/>
      <c r="M175" s="182"/>
      <c r="N175" s="182"/>
    </row>
    <row r="176" spans="1:14" ht="12.75" hidden="1" x14ac:dyDescent="0.25">
      <c r="A176" s="226"/>
      <c r="B176" s="226"/>
      <c r="J176" s="227"/>
      <c r="K176" s="227"/>
      <c r="L176" s="182"/>
      <c r="M176" s="182"/>
      <c r="N176" s="182"/>
    </row>
    <row r="177" spans="1:14" ht="12.75" hidden="1" x14ac:dyDescent="0.25">
      <c r="A177" s="226"/>
      <c r="B177" s="226"/>
      <c r="J177" s="227"/>
      <c r="K177" s="227"/>
      <c r="L177" s="182"/>
      <c r="M177" s="182"/>
      <c r="N177" s="182"/>
    </row>
    <row r="178" spans="1:14" ht="12.75" hidden="1" x14ac:dyDescent="0.25">
      <c r="A178" s="226"/>
      <c r="B178" s="226"/>
      <c r="J178" s="227"/>
      <c r="K178" s="227"/>
      <c r="L178" s="182"/>
      <c r="M178" s="182"/>
      <c r="N178" s="182"/>
    </row>
    <row r="179" spans="1:14" ht="12.75" hidden="1" x14ac:dyDescent="0.25">
      <c r="A179" s="226"/>
      <c r="B179" s="226"/>
      <c r="J179" s="227"/>
      <c r="K179" s="227"/>
      <c r="L179" s="182"/>
      <c r="M179" s="182"/>
      <c r="N179" s="182"/>
    </row>
    <row r="180" spans="1:14" ht="12.75" hidden="1" x14ac:dyDescent="0.25">
      <c r="A180" s="226"/>
      <c r="B180" s="226"/>
      <c r="J180" s="227"/>
      <c r="K180" s="227"/>
      <c r="L180" s="182"/>
      <c r="M180" s="182"/>
      <c r="N180" s="182"/>
    </row>
    <row r="181" spans="1:14" ht="12.75" hidden="1" x14ac:dyDescent="0.25">
      <c r="A181" s="226"/>
      <c r="B181" s="226"/>
      <c r="J181" s="227"/>
      <c r="K181" s="227"/>
      <c r="L181" s="182"/>
      <c r="M181" s="182"/>
      <c r="N181" s="182"/>
    </row>
    <row r="182" spans="1:14" ht="12.75" hidden="1" x14ac:dyDescent="0.25">
      <c r="A182" s="226"/>
      <c r="B182" s="226"/>
      <c r="J182" s="227"/>
      <c r="K182" s="227"/>
      <c r="L182" s="182"/>
      <c r="M182" s="182"/>
      <c r="N182" s="182"/>
    </row>
    <row r="183" spans="1:14" ht="12.75" hidden="1" x14ac:dyDescent="0.25">
      <c r="A183" s="226"/>
      <c r="B183" s="226"/>
      <c r="J183" s="227"/>
      <c r="K183" s="227"/>
      <c r="L183" s="182"/>
      <c r="M183" s="182"/>
      <c r="N183" s="182"/>
    </row>
    <row r="184" spans="1:14" ht="12.75" hidden="1" x14ac:dyDescent="0.25">
      <c r="A184" s="226"/>
      <c r="B184" s="226"/>
      <c r="J184" s="227"/>
      <c r="K184" s="227"/>
      <c r="L184" s="182"/>
      <c r="M184" s="182"/>
      <c r="N184" s="182"/>
    </row>
    <row r="185" spans="1:14" ht="12.75" hidden="1" x14ac:dyDescent="0.25">
      <c r="A185" s="226"/>
      <c r="B185" s="226"/>
      <c r="J185" s="227"/>
      <c r="K185" s="227"/>
      <c r="L185" s="182"/>
      <c r="M185" s="182"/>
      <c r="N185" s="182"/>
    </row>
    <row r="186" spans="1:14" ht="12.75" hidden="1" x14ac:dyDescent="0.25">
      <c r="A186" s="226"/>
      <c r="B186" s="226"/>
      <c r="J186" s="227"/>
      <c r="K186" s="227"/>
      <c r="L186" s="182"/>
      <c r="M186" s="182"/>
      <c r="N186" s="182"/>
    </row>
    <row r="187" spans="1:14" ht="12.75" hidden="1" x14ac:dyDescent="0.25">
      <c r="A187" s="226"/>
      <c r="B187" s="226"/>
      <c r="J187" s="227"/>
      <c r="K187" s="227"/>
      <c r="L187" s="182"/>
      <c r="M187" s="182"/>
      <c r="N187" s="182"/>
    </row>
    <row r="188" spans="1:14" ht="12.75" hidden="1" x14ac:dyDescent="0.25">
      <c r="A188" s="226"/>
      <c r="B188" s="226"/>
      <c r="J188" s="227"/>
      <c r="K188" s="227"/>
      <c r="L188" s="182"/>
      <c r="M188" s="182"/>
      <c r="N188" s="182"/>
    </row>
    <row r="189" spans="1:14" ht="12.75" hidden="1" x14ac:dyDescent="0.25">
      <c r="A189" s="226"/>
      <c r="B189" s="226"/>
      <c r="J189" s="227"/>
      <c r="K189" s="227"/>
      <c r="L189" s="182"/>
      <c r="M189" s="182"/>
      <c r="N189" s="182"/>
    </row>
    <row r="190" spans="1:14" ht="12.75" hidden="1" x14ac:dyDescent="0.25">
      <c r="A190" s="226"/>
      <c r="B190" s="226"/>
      <c r="J190" s="227"/>
      <c r="K190" s="227"/>
      <c r="L190" s="182"/>
      <c r="M190" s="182"/>
      <c r="N190" s="182"/>
    </row>
    <row r="191" spans="1:14" ht="12.75" hidden="1" x14ac:dyDescent="0.25">
      <c r="A191" s="226"/>
      <c r="B191" s="226"/>
      <c r="J191" s="227"/>
      <c r="K191" s="227"/>
      <c r="L191" s="182"/>
      <c r="M191" s="182"/>
      <c r="N191" s="182"/>
    </row>
    <row r="192" spans="1:14" ht="12.75" hidden="1" x14ac:dyDescent="0.25">
      <c r="A192" s="226"/>
      <c r="B192" s="226"/>
      <c r="J192" s="227"/>
      <c r="K192" s="227"/>
      <c r="L192" s="182"/>
      <c r="M192" s="182"/>
      <c r="N192" s="182"/>
    </row>
    <row r="193" spans="1:14" ht="12.75" hidden="1" x14ac:dyDescent="0.25">
      <c r="A193" s="226"/>
      <c r="B193" s="226"/>
      <c r="J193" s="227"/>
      <c r="K193" s="227"/>
      <c r="L193" s="182"/>
      <c r="M193" s="182"/>
      <c r="N193" s="182"/>
    </row>
    <row r="194" spans="1:14" ht="12.75" hidden="1" x14ac:dyDescent="0.25">
      <c r="A194" s="226"/>
      <c r="B194" s="226"/>
      <c r="J194" s="227"/>
      <c r="K194" s="227"/>
      <c r="L194" s="182"/>
      <c r="M194" s="182"/>
      <c r="N194" s="182"/>
    </row>
    <row r="195" spans="1:14" ht="12.75" hidden="1" x14ac:dyDescent="0.25">
      <c r="A195" s="226"/>
      <c r="B195" s="226"/>
      <c r="J195" s="227"/>
      <c r="K195" s="227"/>
      <c r="L195" s="182"/>
      <c r="M195" s="182"/>
      <c r="N195" s="182"/>
    </row>
    <row r="196" spans="1:14" ht="12.75" hidden="1" x14ac:dyDescent="0.25">
      <c r="A196" s="226"/>
      <c r="B196" s="226"/>
      <c r="J196" s="227"/>
      <c r="K196" s="227"/>
      <c r="L196" s="182"/>
      <c r="M196" s="182"/>
      <c r="N196" s="182"/>
    </row>
    <row r="197" spans="1:14" ht="12.75" hidden="1" x14ac:dyDescent="0.25">
      <c r="A197" s="226"/>
      <c r="B197" s="226"/>
      <c r="J197" s="227"/>
      <c r="K197" s="227"/>
      <c r="L197" s="182"/>
      <c r="M197" s="182"/>
      <c r="N197" s="182"/>
    </row>
    <row r="198" spans="1:14" ht="12.75" hidden="1" x14ac:dyDescent="0.25">
      <c r="A198" s="226"/>
      <c r="B198" s="226"/>
      <c r="J198" s="227"/>
      <c r="K198" s="227"/>
      <c r="L198" s="182"/>
      <c r="M198" s="182"/>
      <c r="N198" s="182"/>
    </row>
    <row r="199" spans="1:14" ht="12.75" hidden="1" x14ac:dyDescent="0.25">
      <c r="A199" s="226"/>
      <c r="B199" s="226"/>
      <c r="J199" s="227"/>
      <c r="K199" s="227"/>
      <c r="L199" s="182"/>
      <c r="M199" s="182"/>
      <c r="N199" s="182"/>
    </row>
    <row r="200" spans="1:14" ht="12.75" hidden="1" x14ac:dyDescent="0.25">
      <c r="A200" s="226"/>
      <c r="B200" s="226"/>
      <c r="J200" s="227"/>
      <c r="K200" s="227"/>
      <c r="L200" s="182"/>
      <c r="M200" s="182"/>
      <c r="N200" s="182"/>
    </row>
    <row r="201" spans="1:14" ht="12.75" hidden="1" x14ac:dyDescent="0.25">
      <c r="A201" s="226"/>
      <c r="B201" s="226"/>
      <c r="J201" s="227"/>
      <c r="K201" s="227"/>
      <c r="L201" s="182"/>
      <c r="M201" s="182"/>
      <c r="N201" s="182"/>
    </row>
    <row r="202" spans="1:14" ht="12.75" hidden="1" x14ac:dyDescent="0.25">
      <c r="A202" s="226"/>
      <c r="B202" s="226"/>
      <c r="J202" s="227"/>
      <c r="K202" s="227"/>
      <c r="L202" s="182"/>
      <c r="M202" s="182"/>
      <c r="N202" s="182"/>
    </row>
    <row r="203" spans="1:14" ht="12.75" hidden="1" x14ac:dyDescent="0.25">
      <c r="A203" s="226"/>
      <c r="B203" s="226"/>
      <c r="J203" s="227"/>
      <c r="K203" s="227"/>
      <c r="L203" s="182"/>
      <c r="M203" s="182"/>
      <c r="N203" s="182"/>
    </row>
    <row r="204" spans="1:14" ht="12.75" hidden="1" x14ac:dyDescent="0.25">
      <c r="A204" s="226"/>
      <c r="B204" s="226"/>
      <c r="J204" s="227"/>
      <c r="K204" s="227"/>
      <c r="L204" s="182"/>
      <c r="M204" s="182"/>
      <c r="N204" s="182"/>
    </row>
    <row r="205" spans="1:14" ht="12.75" hidden="1" x14ac:dyDescent="0.25">
      <c r="A205" s="226"/>
      <c r="B205" s="226"/>
      <c r="J205" s="227"/>
      <c r="K205" s="227"/>
      <c r="L205" s="182"/>
      <c r="M205" s="182"/>
      <c r="N205" s="182"/>
    </row>
    <row r="206" spans="1:14" ht="12.75" hidden="1" x14ac:dyDescent="0.25">
      <c r="A206" s="226"/>
      <c r="B206" s="226"/>
      <c r="J206" s="227"/>
      <c r="K206" s="227"/>
      <c r="L206" s="182"/>
      <c r="M206" s="182"/>
      <c r="N206" s="182"/>
    </row>
    <row r="207" spans="1:14" ht="12.75" hidden="1" x14ac:dyDescent="0.25">
      <c r="A207" s="226"/>
      <c r="B207" s="226"/>
      <c r="J207" s="227"/>
      <c r="K207" s="227"/>
      <c r="L207" s="182"/>
      <c r="M207" s="182"/>
      <c r="N207" s="182"/>
    </row>
    <row r="208" spans="1:14" ht="12.75" hidden="1" x14ac:dyDescent="0.25">
      <c r="A208" s="226"/>
      <c r="B208" s="226"/>
      <c r="J208" s="227"/>
      <c r="K208" s="227"/>
      <c r="L208" s="182"/>
      <c r="M208" s="182"/>
      <c r="N208" s="182"/>
    </row>
    <row r="209" spans="1:14" ht="12.75" hidden="1" x14ac:dyDescent="0.25">
      <c r="A209" s="226"/>
      <c r="B209" s="226"/>
      <c r="J209" s="227"/>
      <c r="K209" s="227"/>
      <c r="L209" s="182"/>
      <c r="M209" s="182"/>
      <c r="N209" s="182"/>
    </row>
    <row r="210" spans="1:14" ht="12.75" hidden="1" x14ac:dyDescent="0.25">
      <c r="A210" s="226"/>
      <c r="B210" s="226"/>
      <c r="J210" s="227"/>
      <c r="K210" s="227"/>
      <c r="L210" s="182"/>
      <c r="M210" s="182"/>
      <c r="N210" s="182"/>
    </row>
    <row r="211" spans="1:14" ht="12.75" hidden="1" x14ac:dyDescent="0.25">
      <c r="A211" s="226"/>
      <c r="B211" s="226"/>
      <c r="J211" s="227"/>
      <c r="K211" s="227"/>
      <c r="L211" s="182"/>
      <c r="M211" s="182"/>
      <c r="N211" s="182"/>
    </row>
    <row r="212" spans="1:14" ht="12.75" hidden="1" x14ac:dyDescent="0.25">
      <c r="A212" s="226"/>
      <c r="B212" s="226"/>
      <c r="J212" s="227"/>
      <c r="K212" s="227"/>
      <c r="L212" s="182"/>
      <c r="M212" s="182"/>
      <c r="N212" s="182"/>
    </row>
    <row r="213" spans="1:14" ht="12.75" hidden="1" x14ac:dyDescent="0.25">
      <c r="A213" s="226"/>
      <c r="B213" s="226"/>
      <c r="J213" s="227"/>
      <c r="K213" s="227"/>
      <c r="L213" s="182"/>
      <c r="M213" s="182"/>
      <c r="N213" s="182"/>
    </row>
    <row r="214" spans="1:14" ht="12.75" hidden="1" x14ac:dyDescent="0.25">
      <c r="A214" s="226"/>
      <c r="B214" s="226"/>
      <c r="J214" s="227"/>
      <c r="K214" s="227"/>
      <c r="L214" s="182"/>
      <c r="M214" s="182"/>
      <c r="N214" s="182"/>
    </row>
    <row r="215" spans="1:14" ht="12.75" hidden="1" x14ac:dyDescent="0.25">
      <c r="A215" s="226"/>
      <c r="B215" s="226"/>
      <c r="J215" s="227"/>
      <c r="K215" s="227"/>
      <c r="L215" s="182"/>
      <c r="M215" s="182"/>
      <c r="N215" s="182"/>
    </row>
    <row r="216" spans="1:14" ht="12.75" hidden="1" x14ac:dyDescent="0.25">
      <c r="A216" s="226"/>
      <c r="B216" s="226"/>
      <c r="J216" s="227"/>
      <c r="K216" s="227"/>
      <c r="L216" s="182"/>
      <c r="M216" s="182"/>
      <c r="N216" s="182"/>
    </row>
    <row r="217" spans="1:14" ht="12.75" hidden="1" x14ac:dyDescent="0.25">
      <c r="A217" s="226"/>
      <c r="B217" s="226"/>
      <c r="J217" s="227"/>
      <c r="K217" s="227"/>
      <c r="L217" s="182"/>
      <c r="M217" s="182"/>
      <c r="N217" s="182"/>
    </row>
    <row r="218" spans="1:14" ht="12.75" hidden="1" x14ac:dyDescent="0.25">
      <c r="A218" s="226"/>
      <c r="B218" s="226"/>
      <c r="J218" s="227"/>
      <c r="K218" s="227"/>
      <c r="L218" s="182"/>
      <c r="M218" s="182"/>
      <c r="N218" s="182"/>
    </row>
    <row r="219" spans="1:14" ht="12.75" hidden="1" x14ac:dyDescent="0.25">
      <c r="A219" s="226"/>
      <c r="B219" s="226"/>
      <c r="J219" s="227"/>
      <c r="K219" s="227"/>
      <c r="L219" s="182"/>
      <c r="M219" s="182"/>
      <c r="N219" s="182"/>
    </row>
    <row r="220" spans="1:14" ht="12.75" hidden="1" x14ac:dyDescent="0.25">
      <c r="A220" s="226"/>
      <c r="B220" s="226"/>
      <c r="J220" s="227"/>
      <c r="K220" s="227"/>
      <c r="L220" s="182"/>
      <c r="M220" s="182"/>
      <c r="N220" s="182"/>
    </row>
    <row r="221" spans="1:14" ht="12.75" hidden="1" x14ac:dyDescent="0.25">
      <c r="A221" s="226"/>
      <c r="B221" s="226"/>
      <c r="J221" s="227"/>
      <c r="K221" s="227"/>
      <c r="L221" s="182"/>
      <c r="M221" s="182"/>
      <c r="N221" s="182"/>
    </row>
    <row r="222" spans="1:14" ht="12.75" hidden="1" x14ac:dyDescent="0.25">
      <c r="A222" s="226"/>
      <c r="B222" s="226"/>
      <c r="J222" s="227"/>
      <c r="K222" s="227"/>
      <c r="L222" s="182"/>
      <c r="M222" s="182"/>
      <c r="N222" s="182"/>
    </row>
    <row r="223" spans="1:14" ht="12.75" hidden="1" x14ac:dyDescent="0.25">
      <c r="A223" s="226"/>
      <c r="B223" s="226"/>
      <c r="J223" s="227"/>
      <c r="K223" s="227"/>
      <c r="L223" s="182"/>
      <c r="M223" s="182"/>
      <c r="N223" s="182"/>
    </row>
    <row r="224" spans="1:14" ht="12.75" hidden="1" x14ac:dyDescent="0.25">
      <c r="A224" s="226"/>
      <c r="B224" s="226"/>
      <c r="J224" s="227"/>
      <c r="K224" s="227"/>
      <c r="L224" s="182"/>
      <c r="M224" s="182"/>
      <c r="N224" s="182"/>
    </row>
    <row r="225" spans="1:14" ht="12.75" hidden="1" x14ac:dyDescent="0.25">
      <c r="A225" s="226"/>
      <c r="B225" s="226"/>
      <c r="J225" s="227"/>
      <c r="K225" s="227"/>
      <c r="L225" s="182"/>
      <c r="M225" s="182"/>
      <c r="N225" s="182"/>
    </row>
    <row r="226" spans="1:14" ht="12.75" hidden="1" x14ac:dyDescent="0.25">
      <c r="A226" s="226"/>
      <c r="B226" s="226"/>
      <c r="J226" s="227"/>
      <c r="K226" s="227"/>
      <c r="L226" s="182"/>
      <c r="M226" s="182"/>
      <c r="N226" s="182"/>
    </row>
    <row r="227" spans="1:14" ht="12.75" hidden="1" x14ac:dyDescent="0.25">
      <c r="A227" s="226"/>
      <c r="B227" s="226"/>
      <c r="J227" s="227"/>
      <c r="K227" s="227"/>
      <c r="L227" s="182"/>
      <c r="M227" s="182"/>
      <c r="N227" s="182"/>
    </row>
    <row r="228" spans="1:14" ht="12.75" hidden="1" x14ac:dyDescent="0.25">
      <c r="A228" s="226"/>
      <c r="B228" s="226"/>
      <c r="J228" s="227"/>
      <c r="K228" s="227"/>
      <c r="L228" s="182"/>
      <c r="M228" s="182"/>
      <c r="N228" s="182"/>
    </row>
    <row r="229" spans="1:14" ht="12.75" hidden="1" x14ac:dyDescent="0.25">
      <c r="A229" s="226"/>
      <c r="B229" s="226"/>
      <c r="J229" s="227"/>
      <c r="K229" s="227"/>
      <c r="L229" s="182"/>
      <c r="M229" s="182"/>
      <c r="N229" s="182"/>
    </row>
    <row r="230" spans="1:14" ht="12.75" hidden="1" x14ac:dyDescent="0.25">
      <c r="A230" s="226"/>
      <c r="B230" s="226"/>
      <c r="J230" s="227"/>
      <c r="K230" s="227"/>
      <c r="L230" s="182"/>
      <c r="M230" s="182"/>
      <c r="N230" s="182"/>
    </row>
    <row r="231" spans="1:14" ht="12.75" hidden="1" x14ac:dyDescent="0.25">
      <c r="A231" s="226"/>
      <c r="B231" s="226"/>
      <c r="J231" s="227"/>
      <c r="K231" s="227"/>
      <c r="L231" s="182"/>
      <c r="M231" s="182"/>
      <c r="N231" s="182"/>
    </row>
    <row r="232" spans="1:14" ht="12.75" hidden="1" x14ac:dyDescent="0.25">
      <c r="A232" s="226"/>
      <c r="B232" s="226"/>
      <c r="J232" s="227"/>
      <c r="K232" s="227"/>
      <c r="L232" s="182"/>
      <c r="M232" s="182"/>
      <c r="N232" s="182"/>
    </row>
    <row r="233" spans="1:14" ht="12.75" hidden="1" x14ac:dyDescent="0.25">
      <c r="A233" s="226"/>
      <c r="B233" s="226"/>
      <c r="J233" s="227"/>
      <c r="K233" s="227"/>
      <c r="L233" s="182"/>
      <c r="M233" s="182"/>
      <c r="N233" s="182"/>
    </row>
    <row r="234" spans="1:14" ht="12.75" hidden="1" x14ac:dyDescent="0.25">
      <c r="A234" s="226"/>
      <c r="B234" s="226"/>
      <c r="J234" s="227"/>
      <c r="K234" s="227"/>
      <c r="L234" s="182"/>
      <c r="M234" s="182"/>
      <c r="N234" s="182"/>
    </row>
    <row r="235" spans="1:14" ht="12.75" hidden="1" x14ac:dyDescent="0.25">
      <c r="A235" s="226"/>
      <c r="B235" s="226"/>
      <c r="J235" s="227"/>
      <c r="K235" s="227"/>
      <c r="L235" s="182"/>
      <c r="M235" s="182"/>
      <c r="N235" s="182"/>
    </row>
    <row r="236" spans="1:14" ht="12.75" hidden="1" x14ac:dyDescent="0.25">
      <c r="A236" s="226"/>
      <c r="B236" s="226"/>
      <c r="J236" s="227"/>
      <c r="K236" s="227"/>
      <c r="L236" s="182"/>
      <c r="M236" s="182"/>
      <c r="N236" s="182"/>
    </row>
    <row r="237" spans="1:14" ht="12.75" hidden="1" x14ac:dyDescent="0.25">
      <c r="A237" s="226"/>
      <c r="B237" s="226"/>
      <c r="J237" s="227"/>
      <c r="K237" s="227"/>
      <c r="L237" s="182"/>
      <c r="M237" s="182"/>
      <c r="N237" s="182"/>
    </row>
    <row r="238" spans="1:14" ht="12.75" hidden="1" x14ac:dyDescent="0.25">
      <c r="A238" s="226"/>
      <c r="B238" s="226"/>
      <c r="J238" s="227"/>
      <c r="K238" s="227"/>
      <c r="L238" s="182"/>
      <c r="M238" s="182"/>
      <c r="N238" s="182"/>
    </row>
    <row r="239" spans="1:14" ht="12.75" hidden="1" x14ac:dyDescent="0.25">
      <c r="A239" s="226"/>
      <c r="B239" s="226"/>
      <c r="J239" s="227"/>
      <c r="K239" s="227"/>
      <c r="L239" s="182"/>
      <c r="M239" s="182"/>
      <c r="N239" s="182"/>
    </row>
    <row r="240" spans="1:14" ht="12.75" hidden="1" x14ac:dyDescent="0.25">
      <c r="A240" s="226"/>
      <c r="B240" s="226"/>
      <c r="J240" s="227"/>
      <c r="K240" s="227"/>
      <c r="L240" s="182"/>
      <c r="M240" s="182"/>
      <c r="N240" s="182"/>
    </row>
    <row r="241" spans="1:14" ht="12.75" hidden="1" x14ac:dyDescent="0.25">
      <c r="A241" s="226"/>
      <c r="B241" s="226"/>
      <c r="J241" s="227"/>
      <c r="K241" s="227"/>
      <c r="L241" s="182"/>
      <c r="M241" s="182"/>
      <c r="N241" s="182"/>
    </row>
    <row r="242" spans="1:14" ht="12.75" hidden="1" x14ac:dyDescent="0.25">
      <c r="A242" s="226"/>
      <c r="B242" s="226"/>
      <c r="J242" s="227"/>
      <c r="K242" s="227"/>
      <c r="L242" s="182"/>
      <c r="M242" s="182"/>
      <c r="N242" s="182"/>
    </row>
    <row r="243" spans="1:14" ht="12.75" hidden="1" x14ac:dyDescent="0.25">
      <c r="A243" s="226"/>
      <c r="B243" s="226"/>
      <c r="J243" s="227"/>
      <c r="K243" s="227"/>
      <c r="L243" s="182"/>
      <c r="M243" s="182"/>
      <c r="N243" s="182"/>
    </row>
    <row r="244" spans="1:14" ht="12.75" hidden="1" x14ac:dyDescent="0.25">
      <c r="A244" s="226"/>
      <c r="B244" s="226"/>
      <c r="J244" s="227"/>
      <c r="K244" s="227"/>
      <c r="L244" s="182"/>
      <c r="M244" s="182"/>
      <c r="N244" s="182"/>
    </row>
    <row r="245" spans="1:14" ht="12.75" hidden="1" x14ac:dyDescent="0.25">
      <c r="A245" s="226"/>
      <c r="B245" s="226"/>
      <c r="J245" s="227"/>
      <c r="K245" s="227"/>
      <c r="L245" s="182"/>
      <c r="M245" s="182"/>
      <c r="N245" s="182"/>
    </row>
    <row r="246" spans="1:14" ht="12.75" hidden="1" x14ac:dyDescent="0.25">
      <c r="A246" s="226"/>
      <c r="B246" s="226"/>
      <c r="J246" s="227"/>
      <c r="K246" s="227"/>
      <c r="L246" s="182"/>
      <c r="M246" s="182"/>
      <c r="N246" s="182"/>
    </row>
    <row r="247" spans="1:14" ht="12.75" hidden="1" x14ac:dyDescent="0.25">
      <c r="A247" s="226"/>
      <c r="B247" s="226"/>
      <c r="J247" s="227"/>
      <c r="K247" s="227"/>
      <c r="L247" s="182"/>
      <c r="M247" s="182"/>
      <c r="N247" s="182"/>
    </row>
    <row r="248" spans="1:14" ht="12.75" hidden="1" x14ac:dyDescent="0.25">
      <c r="A248" s="226"/>
      <c r="B248" s="226"/>
      <c r="J248" s="227"/>
      <c r="K248" s="227"/>
      <c r="L248" s="182"/>
      <c r="M248" s="182"/>
      <c r="N248" s="182"/>
    </row>
    <row r="249" spans="1:14" ht="12.75" hidden="1" x14ac:dyDescent="0.25">
      <c r="A249" s="226"/>
      <c r="B249" s="226"/>
      <c r="J249" s="227"/>
      <c r="K249" s="227"/>
      <c r="L249" s="182"/>
      <c r="M249" s="182"/>
      <c r="N249" s="182"/>
    </row>
    <row r="250" spans="1:14" ht="12.75" hidden="1" x14ac:dyDescent="0.25">
      <c r="A250" s="226"/>
      <c r="B250" s="226"/>
      <c r="J250" s="227"/>
      <c r="K250" s="227"/>
      <c r="L250" s="182"/>
      <c r="M250" s="182"/>
      <c r="N250" s="182"/>
    </row>
    <row r="251" spans="1:14" ht="12.75" hidden="1" x14ac:dyDescent="0.25">
      <c r="A251" s="226"/>
      <c r="B251" s="226"/>
      <c r="J251" s="227"/>
      <c r="K251" s="227"/>
      <c r="L251" s="182"/>
      <c r="M251" s="182"/>
      <c r="N251" s="182"/>
    </row>
    <row r="252" spans="1:14" ht="12.75" hidden="1" x14ac:dyDescent="0.25">
      <c r="A252" s="226"/>
      <c r="B252" s="226"/>
      <c r="J252" s="227"/>
      <c r="K252" s="227"/>
      <c r="L252" s="182"/>
      <c r="M252" s="182"/>
      <c r="N252" s="182"/>
    </row>
    <row r="253" spans="1:14" ht="12.75" hidden="1" x14ac:dyDescent="0.25">
      <c r="A253" s="226"/>
      <c r="B253" s="226"/>
      <c r="J253" s="227"/>
      <c r="K253" s="227"/>
      <c r="L253" s="182"/>
      <c r="M253" s="182"/>
      <c r="N253" s="182"/>
    </row>
    <row r="254" spans="1:14" ht="12.75" hidden="1" x14ac:dyDescent="0.25">
      <c r="A254" s="226"/>
      <c r="B254" s="226"/>
      <c r="J254" s="227"/>
      <c r="K254" s="227"/>
      <c r="L254" s="182"/>
      <c r="M254" s="182"/>
      <c r="N254" s="182"/>
    </row>
    <row r="255" spans="1:14" ht="12.75" hidden="1" x14ac:dyDescent="0.25">
      <c r="A255" s="226"/>
      <c r="B255" s="226"/>
      <c r="J255" s="227"/>
      <c r="K255" s="227"/>
      <c r="L255" s="182"/>
      <c r="M255" s="182"/>
      <c r="N255" s="182"/>
    </row>
    <row r="256" spans="1:14" ht="12.75" hidden="1" x14ac:dyDescent="0.25">
      <c r="A256" s="226"/>
      <c r="B256" s="226"/>
      <c r="J256" s="227"/>
      <c r="K256" s="227"/>
      <c r="L256" s="182"/>
      <c r="M256" s="182"/>
      <c r="N256" s="182"/>
    </row>
    <row r="257" spans="1:14" ht="12.75" hidden="1" x14ac:dyDescent="0.25">
      <c r="A257" s="226"/>
      <c r="B257" s="226"/>
      <c r="J257" s="227"/>
      <c r="K257" s="227"/>
      <c r="L257" s="182"/>
      <c r="M257" s="182"/>
      <c r="N257" s="182"/>
    </row>
    <row r="258" spans="1:14" ht="12.75" hidden="1" x14ac:dyDescent="0.25">
      <c r="A258" s="226"/>
      <c r="B258" s="226"/>
      <c r="J258" s="227"/>
      <c r="K258" s="227"/>
      <c r="L258" s="182"/>
      <c r="M258" s="182"/>
      <c r="N258" s="182"/>
    </row>
    <row r="259" spans="1:14" ht="12.75" hidden="1" x14ac:dyDescent="0.25">
      <c r="A259" s="226"/>
      <c r="B259" s="226"/>
      <c r="J259" s="227"/>
      <c r="K259" s="227"/>
      <c r="L259" s="182"/>
      <c r="M259" s="182"/>
      <c r="N259" s="182"/>
    </row>
    <row r="260" spans="1:14" ht="12.75" hidden="1" x14ac:dyDescent="0.25">
      <c r="A260" s="226"/>
      <c r="B260" s="226"/>
      <c r="J260" s="227"/>
      <c r="K260" s="227"/>
      <c r="L260" s="182"/>
      <c r="M260" s="182"/>
      <c r="N260" s="182"/>
    </row>
    <row r="261" spans="1:14" ht="12.75" hidden="1" x14ac:dyDescent="0.25">
      <c r="A261" s="226"/>
      <c r="B261" s="226"/>
      <c r="J261" s="227"/>
      <c r="K261" s="227"/>
      <c r="L261" s="182"/>
      <c r="M261" s="182"/>
      <c r="N261" s="182"/>
    </row>
    <row r="262" spans="1:14" ht="12.75" hidden="1" x14ac:dyDescent="0.25">
      <c r="A262" s="226"/>
      <c r="B262" s="226"/>
      <c r="J262" s="227"/>
      <c r="K262" s="227"/>
      <c r="L262" s="182"/>
      <c r="M262" s="182"/>
      <c r="N262" s="182"/>
    </row>
    <row r="263" spans="1:14" ht="12.75" hidden="1" x14ac:dyDescent="0.25">
      <c r="A263" s="226"/>
      <c r="B263" s="226"/>
      <c r="J263" s="227"/>
      <c r="K263" s="227"/>
      <c r="L263" s="182"/>
      <c r="M263" s="182"/>
      <c r="N263" s="182"/>
    </row>
    <row r="264" spans="1:14" ht="12.75" hidden="1" x14ac:dyDescent="0.25">
      <c r="A264" s="226"/>
      <c r="B264" s="226"/>
      <c r="J264" s="227"/>
      <c r="K264" s="227"/>
      <c r="L264" s="182"/>
      <c r="M264" s="182"/>
      <c r="N264" s="182"/>
    </row>
    <row r="265" spans="1:14" ht="12.75" hidden="1" x14ac:dyDescent="0.25">
      <c r="A265" s="226"/>
      <c r="B265" s="226"/>
      <c r="J265" s="227"/>
      <c r="K265" s="227"/>
      <c r="L265" s="182"/>
      <c r="M265" s="182"/>
      <c r="N265" s="182"/>
    </row>
    <row r="266" spans="1:14" ht="12.75" hidden="1" x14ac:dyDescent="0.25">
      <c r="A266" s="226"/>
      <c r="B266" s="226"/>
      <c r="J266" s="227"/>
      <c r="K266" s="227"/>
      <c r="L266" s="182"/>
      <c r="M266" s="182"/>
      <c r="N266" s="182"/>
    </row>
    <row r="267" spans="1:14" ht="12.75" hidden="1" x14ac:dyDescent="0.25">
      <c r="A267" s="226"/>
      <c r="B267" s="226"/>
      <c r="J267" s="227"/>
      <c r="K267" s="227"/>
      <c r="L267" s="182"/>
      <c r="M267" s="182"/>
      <c r="N267" s="182"/>
    </row>
    <row r="268" spans="1:14" ht="12.75" hidden="1" x14ac:dyDescent="0.25">
      <c r="A268" s="226"/>
      <c r="B268" s="226"/>
      <c r="J268" s="227"/>
      <c r="K268" s="227"/>
      <c r="L268" s="182"/>
      <c r="M268" s="182"/>
      <c r="N268" s="182"/>
    </row>
    <row r="269" spans="1:14" ht="12.75" hidden="1" x14ac:dyDescent="0.25">
      <c r="A269" s="226"/>
      <c r="B269" s="226"/>
      <c r="J269" s="227"/>
      <c r="K269" s="227"/>
      <c r="L269" s="182"/>
      <c r="M269" s="182"/>
      <c r="N269" s="182"/>
    </row>
    <row r="270" spans="1:14" ht="12.75" hidden="1" x14ac:dyDescent="0.25">
      <c r="A270" s="226"/>
      <c r="B270" s="226"/>
      <c r="J270" s="227"/>
      <c r="K270" s="227"/>
      <c r="L270" s="182"/>
      <c r="M270" s="182"/>
      <c r="N270" s="182"/>
    </row>
    <row r="271" spans="1:14" ht="12.75" hidden="1" x14ac:dyDescent="0.25">
      <c r="A271" s="226"/>
      <c r="B271" s="226"/>
      <c r="J271" s="227"/>
      <c r="K271" s="227"/>
      <c r="L271" s="182"/>
      <c r="M271" s="182"/>
      <c r="N271" s="182"/>
    </row>
    <row r="272" spans="1:14" ht="12.75" hidden="1" x14ac:dyDescent="0.25">
      <c r="A272" s="226"/>
      <c r="B272" s="226"/>
      <c r="J272" s="227"/>
      <c r="K272" s="227"/>
      <c r="L272" s="182"/>
      <c r="M272" s="182"/>
      <c r="N272" s="182"/>
    </row>
    <row r="273" spans="1:14" ht="12.75" hidden="1" x14ac:dyDescent="0.25">
      <c r="A273" s="226"/>
      <c r="B273" s="226"/>
      <c r="J273" s="227"/>
      <c r="K273" s="227"/>
      <c r="L273" s="182"/>
      <c r="M273" s="182"/>
      <c r="N273" s="182"/>
    </row>
    <row r="274" spans="1:14" ht="12.75" hidden="1" x14ac:dyDescent="0.25">
      <c r="A274" s="226"/>
      <c r="B274" s="226"/>
      <c r="J274" s="227"/>
      <c r="K274" s="227"/>
      <c r="L274" s="182"/>
      <c r="M274" s="182"/>
      <c r="N274" s="182"/>
    </row>
    <row r="275" spans="1:14" ht="12.75" hidden="1" x14ac:dyDescent="0.25">
      <c r="A275" s="226"/>
      <c r="B275" s="226"/>
      <c r="J275" s="227"/>
      <c r="K275" s="227"/>
      <c r="L275" s="182"/>
      <c r="M275" s="182"/>
      <c r="N275" s="182"/>
    </row>
    <row r="276" spans="1:14" ht="12.75" hidden="1" x14ac:dyDescent="0.25">
      <c r="A276" s="226"/>
      <c r="B276" s="226"/>
      <c r="J276" s="227"/>
      <c r="K276" s="227"/>
      <c r="L276" s="182"/>
      <c r="M276" s="182"/>
      <c r="N276" s="182"/>
    </row>
    <row r="277" spans="1:14" ht="12.75" hidden="1" x14ac:dyDescent="0.25">
      <c r="A277" s="226"/>
      <c r="B277" s="226"/>
      <c r="J277" s="227"/>
      <c r="K277" s="227"/>
      <c r="L277" s="182"/>
      <c r="M277" s="182"/>
      <c r="N277" s="182"/>
    </row>
    <row r="278" spans="1:14" ht="12.75" hidden="1" x14ac:dyDescent="0.25">
      <c r="A278" s="226"/>
      <c r="B278" s="226"/>
      <c r="J278" s="227"/>
      <c r="K278" s="227"/>
      <c r="L278" s="182"/>
      <c r="M278" s="182"/>
      <c r="N278" s="182"/>
    </row>
    <row r="279" spans="1:14" ht="12.75" hidden="1" x14ac:dyDescent="0.25">
      <c r="A279" s="226"/>
      <c r="B279" s="226"/>
      <c r="J279" s="227"/>
      <c r="K279" s="227"/>
      <c r="L279" s="182"/>
      <c r="M279" s="182"/>
      <c r="N279" s="182"/>
    </row>
    <row r="280" spans="1:14" ht="12.75" hidden="1" x14ac:dyDescent="0.25">
      <c r="A280" s="226"/>
      <c r="B280" s="226"/>
      <c r="J280" s="227"/>
      <c r="K280" s="227"/>
      <c r="L280" s="182"/>
      <c r="M280" s="182"/>
      <c r="N280" s="182"/>
    </row>
    <row r="281" spans="1:14" ht="12.75" hidden="1" x14ac:dyDescent="0.25">
      <c r="A281" s="226"/>
      <c r="B281" s="226"/>
      <c r="J281" s="227"/>
      <c r="K281" s="227"/>
      <c r="L281" s="182"/>
      <c r="M281" s="182"/>
      <c r="N281" s="182"/>
    </row>
    <row r="282" spans="1:14" ht="12.75" hidden="1" x14ac:dyDescent="0.25">
      <c r="A282" s="226"/>
      <c r="B282" s="226"/>
      <c r="J282" s="227"/>
      <c r="K282" s="227"/>
      <c r="L282" s="182"/>
      <c r="M282" s="182"/>
      <c r="N282" s="182"/>
    </row>
    <row r="283" spans="1:14" ht="12.75" hidden="1" x14ac:dyDescent="0.25">
      <c r="A283" s="226"/>
      <c r="B283" s="226"/>
      <c r="J283" s="227"/>
      <c r="K283" s="227"/>
      <c r="L283" s="182"/>
      <c r="M283" s="182"/>
      <c r="N283" s="182"/>
    </row>
    <row r="284" spans="1:14" ht="12.75" hidden="1" x14ac:dyDescent="0.25">
      <c r="A284" s="226"/>
      <c r="B284" s="226"/>
      <c r="J284" s="227"/>
      <c r="K284" s="227"/>
      <c r="L284" s="182"/>
      <c r="M284" s="182"/>
      <c r="N284" s="182"/>
    </row>
    <row r="285" spans="1:14" ht="12.75" hidden="1" x14ac:dyDescent="0.25">
      <c r="A285" s="226"/>
      <c r="B285" s="226"/>
      <c r="J285" s="227"/>
      <c r="K285" s="227"/>
      <c r="L285" s="182"/>
      <c r="M285" s="182"/>
      <c r="N285" s="182"/>
    </row>
    <row r="286" spans="1:14" ht="12.75" hidden="1" x14ac:dyDescent="0.25">
      <c r="A286" s="226"/>
      <c r="B286" s="226"/>
      <c r="J286" s="227"/>
      <c r="K286" s="227"/>
      <c r="L286" s="182"/>
      <c r="M286" s="182"/>
      <c r="N286" s="182"/>
    </row>
    <row r="287" spans="1:14" ht="12.75" hidden="1" x14ac:dyDescent="0.25">
      <c r="A287" s="226"/>
      <c r="B287" s="226"/>
      <c r="J287" s="227"/>
      <c r="K287" s="227"/>
      <c r="L287" s="182"/>
      <c r="M287" s="182"/>
      <c r="N287" s="182"/>
    </row>
    <row r="288" spans="1:14" ht="12.75" hidden="1" x14ac:dyDescent="0.25">
      <c r="A288" s="226"/>
      <c r="B288" s="226"/>
      <c r="J288" s="227"/>
      <c r="K288" s="227"/>
      <c r="L288" s="182"/>
      <c r="M288" s="182"/>
      <c r="N288" s="182"/>
    </row>
    <row r="289" spans="1:14" ht="12.75" hidden="1" x14ac:dyDescent="0.25">
      <c r="A289" s="226"/>
      <c r="B289" s="226"/>
      <c r="J289" s="227"/>
      <c r="K289" s="227"/>
      <c r="L289" s="182"/>
      <c r="M289" s="182"/>
      <c r="N289" s="182"/>
    </row>
    <row r="290" spans="1:14" ht="12.75" hidden="1" x14ac:dyDescent="0.25">
      <c r="A290" s="226"/>
      <c r="B290" s="226"/>
      <c r="J290" s="227"/>
      <c r="K290" s="227"/>
      <c r="L290" s="182"/>
      <c r="M290" s="182"/>
      <c r="N290" s="182"/>
    </row>
    <row r="291" spans="1:14" ht="12.75" hidden="1" x14ac:dyDescent="0.25">
      <c r="A291" s="226"/>
      <c r="B291" s="226"/>
      <c r="J291" s="227"/>
      <c r="K291" s="227"/>
      <c r="L291" s="182"/>
      <c r="M291" s="182"/>
      <c r="N291" s="182"/>
    </row>
    <row r="292" spans="1:14" ht="12.75" hidden="1" x14ac:dyDescent="0.25">
      <c r="A292" s="226"/>
      <c r="B292" s="226"/>
      <c r="J292" s="227"/>
      <c r="K292" s="227"/>
      <c r="L292" s="182"/>
      <c r="M292" s="182"/>
      <c r="N292" s="182"/>
    </row>
    <row r="293" spans="1:14" ht="12.75" hidden="1" x14ac:dyDescent="0.25">
      <c r="A293" s="226"/>
      <c r="B293" s="226"/>
      <c r="J293" s="227"/>
      <c r="K293" s="227"/>
      <c r="L293" s="182"/>
      <c r="M293" s="182"/>
      <c r="N293" s="182"/>
    </row>
    <row r="294" spans="1:14" ht="12.75" hidden="1" x14ac:dyDescent="0.25">
      <c r="A294" s="226"/>
      <c r="B294" s="226"/>
      <c r="J294" s="227"/>
      <c r="K294" s="227"/>
      <c r="L294" s="182"/>
      <c r="M294" s="182"/>
      <c r="N294" s="182"/>
    </row>
    <row r="295" spans="1:14" ht="12.75" hidden="1" x14ac:dyDescent="0.25">
      <c r="A295" s="226"/>
      <c r="B295" s="226"/>
      <c r="J295" s="227"/>
      <c r="K295" s="227"/>
      <c r="L295" s="182"/>
      <c r="M295" s="182"/>
      <c r="N295" s="182"/>
    </row>
    <row r="296" spans="1:14" ht="12.75" hidden="1" x14ac:dyDescent="0.25">
      <c r="A296" s="226"/>
      <c r="B296" s="226"/>
      <c r="J296" s="227"/>
      <c r="K296" s="227"/>
      <c r="L296" s="182"/>
      <c r="M296" s="182"/>
      <c r="N296" s="182"/>
    </row>
    <row r="297" spans="1:14" ht="12.75" hidden="1" x14ac:dyDescent="0.25">
      <c r="A297" s="226"/>
      <c r="B297" s="226"/>
      <c r="J297" s="227"/>
      <c r="K297" s="227"/>
      <c r="L297" s="182"/>
      <c r="M297" s="182"/>
      <c r="N297" s="182"/>
    </row>
    <row r="298" spans="1:14" ht="12.75" hidden="1" x14ac:dyDescent="0.25">
      <c r="A298" s="226"/>
      <c r="B298" s="226"/>
      <c r="J298" s="227"/>
      <c r="K298" s="227"/>
      <c r="L298" s="182"/>
      <c r="M298" s="182"/>
      <c r="N298" s="182"/>
    </row>
    <row r="299" spans="1:14" ht="12.75" hidden="1" x14ac:dyDescent="0.25">
      <c r="A299" s="226"/>
      <c r="B299" s="226"/>
      <c r="J299" s="227"/>
      <c r="K299" s="227"/>
      <c r="L299" s="182"/>
      <c r="M299" s="182"/>
      <c r="N299" s="182"/>
    </row>
    <row r="300" spans="1:14" ht="12.75" hidden="1" x14ac:dyDescent="0.25">
      <c r="A300" s="226"/>
      <c r="B300" s="226"/>
      <c r="J300" s="227"/>
      <c r="K300" s="227"/>
      <c r="L300" s="182"/>
      <c r="M300" s="182"/>
      <c r="N300" s="182"/>
    </row>
    <row r="301" spans="1:14" ht="12.75" hidden="1" x14ac:dyDescent="0.25">
      <c r="A301" s="226"/>
      <c r="B301" s="226"/>
      <c r="J301" s="227"/>
      <c r="K301" s="227"/>
      <c r="L301" s="182"/>
      <c r="M301" s="182"/>
      <c r="N301" s="182"/>
    </row>
    <row r="302" spans="1:14" ht="12.75" hidden="1" x14ac:dyDescent="0.25">
      <c r="A302" s="226"/>
      <c r="B302" s="226"/>
      <c r="J302" s="227"/>
      <c r="K302" s="227"/>
      <c r="L302" s="182"/>
      <c r="M302" s="182"/>
      <c r="N302" s="182"/>
    </row>
    <row r="303" spans="1:14" ht="12.75" hidden="1" x14ac:dyDescent="0.25">
      <c r="A303" s="226"/>
      <c r="B303" s="226"/>
      <c r="J303" s="227"/>
      <c r="K303" s="227"/>
      <c r="L303" s="182"/>
      <c r="M303" s="182"/>
      <c r="N303" s="182"/>
    </row>
    <row r="304" spans="1:14" ht="12.75" hidden="1" x14ac:dyDescent="0.25">
      <c r="A304" s="226"/>
      <c r="B304" s="226"/>
      <c r="J304" s="227"/>
      <c r="K304" s="227"/>
      <c r="L304" s="182"/>
      <c r="M304" s="182"/>
      <c r="N304" s="182"/>
    </row>
    <row r="305" spans="1:14" ht="12.75" hidden="1" x14ac:dyDescent="0.25">
      <c r="A305" s="226"/>
      <c r="B305" s="226"/>
      <c r="J305" s="227"/>
      <c r="K305" s="227"/>
      <c r="L305" s="182"/>
      <c r="M305" s="182"/>
      <c r="N305" s="182"/>
    </row>
    <row r="306" spans="1:14" ht="12.75" hidden="1" x14ac:dyDescent="0.25">
      <c r="A306" s="226"/>
      <c r="B306" s="226"/>
      <c r="J306" s="227"/>
      <c r="K306" s="227"/>
      <c r="L306" s="182"/>
      <c r="M306" s="182"/>
      <c r="N306" s="182"/>
    </row>
    <row r="307" spans="1:14" ht="12.75" hidden="1" x14ac:dyDescent="0.25">
      <c r="A307" s="226"/>
      <c r="B307" s="226"/>
      <c r="J307" s="227"/>
      <c r="K307" s="227"/>
      <c r="L307" s="182"/>
      <c r="M307" s="182"/>
      <c r="N307" s="182"/>
    </row>
    <row r="308" spans="1:14" ht="12.75" hidden="1" x14ac:dyDescent="0.25">
      <c r="A308" s="226"/>
      <c r="B308" s="226"/>
      <c r="J308" s="227"/>
      <c r="K308" s="227"/>
      <c r="L308" s="182"/>
      <c r="M308" s="182"/>
      <c r="N308" s="182"/>
    </row>
    <row r="309" spans="1:14" ht="12.75" hidden="1" x14ac:dyDescent="0.25">
      <c r="A309" s="226"/>
      <c r="B309" s="226"/>
      <c r="J309" s="227"/>
      <c r="K309" s="227"/>
      <c r="L309" s="182"/>
      <c r="M309" s="182"/>
      <c r="N309" s="182"/>
    </row>
    <row r="310" spans="1:14" ht="12.75" hidden="1" x14ac:dyDescent="0.25">
      <c r="A310" s="226"/>
      <c r="B310" s="226"/>
      <c r="J310" s="227"/>
      <c r="K310" s="227"/>
      <c r="L310" s="182"/>
      <c r="M310" s="182"/>
      <c r="N310" s="182"/>
    </row>
    <row r="311" spans="1:14" ht="12.75" hidden="1" x14ac:dyDescent="0.25">
      <c r="A311" s="226"/>
      <c r="B311" s="226"/>
      <c r="J311" s="227"/>
      <c r="K311" s="227"/>
      <c r="L311" s="182"/>
      <c r="M311" s="182"/>
      <c r="N311" s="182"/>
    </row>
    <row r="312" spans="1:14" ht="12.75" hidden="1" x14ac:dyDescent="0.25">
      <c r="A312" s="226"/>
      <c r="B312" s="226"/>
      <c r="J312" s="227"/>
      <c r="K312" s="227"/>
      <c r="L312" s="182"/>
      <c r="M312" s="182"/>
      <c r="N312" s="182"/>
    </row>
    <row r="313" spans="1:14" ht="12.75" hidden="1" x14ac:dyDescent="0.25">
      <c r="A313" s="226"/>
      <c r="B313" s="226"/>
      <c r="J313" s="227"/>
      <c r="K313" s="227"/>
      <c r="L313" s="182"/>
      <c r="M313" s="182"/>
      <c r="N313" s="182"/>
    </row>
    <row r="314" spans="1:14" ht="12.75" hidden="1" x14ac:dyDescent="0.25">
      <c r="A314" s="226"/>
      <c r="B314" s="226"/>
      <c r="J314" s="227"/>
      <c r="K314" s="227"/>
      <c r="L314" s="182"/>
      <c r="M314" s="182"/>
      <c r="N314" s="182"/>
    </row>
    <row r="315" spans="1:14" ht="12.75" hidden="1" x14ac:dyDescent="0.25">
      <c r="A315" s="226"/>
      <c r="B315" s="226"/>
      <c r="J315" s="227"/>
      <c r="K315" s="227"/>
      <c r="L315" s="182"/>
      <c r="M315" s="182"/>
      <c r="N315" s="182"/>
    </row>
    <row r="316" spans="1:14" ht="12.75" hidden="1" x14ac:dyDescent="0.25">
      <c r="A316" s="226"/>
      <c r="B316" s="226"/>
      <c r="J316" s="227"/>
      <c r="K316" s="227"/>
      <c r="L316" s="182"/>
      <c r="M316" s="182"/>
      <c r="N316" s="182"/>
    </row>
    <row r="317" spans="1:14" ht="12.75" hidden="1" x14ac:dyDescent="0.25">
      <c r="A317" s="226"/>
      <c r="B317" s="226"/>
      <c r="J317" s="227"/>
      <c r="K317" s="227"/>
      <c r="L317" s="182"/>
      <c r="M317" s="182"/>
      <c r="N317" s="182"/>
    </row>
    <row r="318" spans="1:14" ht="12.75" hidden="1" x14ac:dyDescent="0.25">
      <c r="A318" s="226"/>
      <c r="B318" s="226"/>
      <c r="J318" s="227"/>
      <c r="K318" s="227"/>
      <c r="L318" s="182"/>
      <c r="M318" s="182"/>
      <c r="N318" s="182"/>
    </row>
    <row r="319" spans="1:14" ht="12.75" hidden="1" x14ac:dyDescent="0.25">
      <c r="A319" s="226"/>
      <c r="B319" s="226"/>
      <c r="J319" s="227"/>
      <c r="K319" s="227"/>
      <c r="L319" s="182"/>
      <c r="M319" s="182"/>
      <c r="N319" s="182"/>
    </row>
    <row r="320" spans="1:14" ht="12.75" hidden="1" x14ac:dyDescent="0.25">
      <c r="A320" s="226"/>
      <c r="B320" s="226"/>
      <c r="J320" s="227"/>
      <c r="K320" s="227"/>
      <c r="L320" s="182"/>
      <c r="M320" s="182"/>
      <c r="N320" s="182"/>
    </row>
    <row r="321" spans="1:14" ht="12.75" hidden="1" x14ac:dyDescent="0.25">
      <c r="A321" s="226"/>
      <c r="B321" s="226"/>
      <c r="J321" s="227"/>
      <c r="K321" s="227"/>
      <c r="L321" s="182"/>
      <c r="M321" s="182"/>
      <c r="N321" s="182"/>
    </row>
    <row r="322" spans="1:14" ht="12.75" hidden="1" x14ac:dyDescent="0.25">
      <c r="A322" s="226"/>
      <c r="B322" s="226"/>
      <c r="J322" s="227"/>
      <c r="K322" s="227"/>
      <c r="L322" s="182"/>
      <c r="M322" s="182"/>
      <c r="N322" s="182"/>
    </row>
    <row r="323" spans="1:14" ht="12.75" hidden="1" x14ac:dyDescent="0.25">
      <c r="A323" s="226"/>
      <c r="B323" s="226"/>
      <c r="J323" s="227"/>
      <c r="K323" s="227"/>
      <c r="L323" s="182"/>
      <c r="M323" s="182"/>
      <c r="N323" s="182"/>
    </row>
    <row r="324" spans="1:14" ht="12.75" hidden="1" x14ac:dyDescent="0.25">
      <c r="A324" s="226"/>
      <c r="B324" s="226"/>
      <c r="J324" s="227"/>
      <c r="K324" s="227"/>
      <c r="L324" s="182"/>
      <c r="M324" s="182"/>
      <c r="N324" s="182"/>
    </row>
    <row r="325" spans="1:14" ht="12.75" hidden="1" x14ac:dyDescent="0.25">
      <c r="A325" s="226"/>
      <c r="B325" s="226"/>
      <c r="J325" s="227"/>
      <c r="K325" s="227"/>
      <c r="L325" s="182"/>
      <c r="M325" s="182"/>
      <c r="N325" s="182"/>
    </row>
    <row r="326" spans="1:14" ht="12.75" hidden="1" x14ac:dyDescent="0.25">
      <c r="A326" s="226"/>
      <c r="B326" s="226"/>
      <c r="J326" s="227"/>
      <c r="K326" s="227"/>
      <c r="L326" s="182"/>
      <c r="M326" s="182"/>
      <c r="N326" s="182"/>
    </row>
    <row r="327" spans="1:14" ht="12.75" hidden="1" x14ac:dyDescent="0.25">
      <c r="A327" s="226"/>
      <c r="B327" s="226"/>
      <c r="J327" s="227"/>
      <c r="K327" s="227"/>
      <c r="L327" s="182"/>
      <c r="M327" s="182"/>
      <c r="N327" s="182"/>
    </row>
    <row r="328" spans="1:14" ht="12.75" hidden="1" x14ac:dyDescent="0.25">
      <c r="A328" s="226"/>
      <c r="B328" s="226"/>
      <c r="J328" s="227"/>
      <c r="K328" s="227"/>
      <c r="L328" s="182"/>
      <c r="M328" s="182"/>
      <c r="N328" s="182"/>
    </row>
    <row r="329" spans="1:14" ht="12.75" hidden="1" x14ac:dyDescent="0.25">
      <c r="A329" s="226"/>
      <c r="B329" s="226"/>
      <c r="J329" s="227"/>
      <c r="K329" s="227"/>
      <c r="L329" s="182"/>
      <c r="M329" s="182"/>
      <c r="N329" s="182"/>
    </row>
    <row r="330" spans="1:14" ht="12.75" hidden="1" x14ac:dyDescent="0.25">
      <c r="A330" s="226"/>
      <c r="B330" s="226"/>
      <c r="J330" s="227"/>
      <c r="K330" s="227"/>
      <c r="L330" s="182"/>
      <c r="M330" s="182"/>
      <c r="N330" s="182"/>
    </row>
    <row r="331" spans="1:14" ht="12.75" hidden="1" x14ac:dyDescent="0.25">
      <c r="A331" s="226"/>
      <c r="B331" s="226"/>
      <c r="J331" s="227"/>
      <c r="K331" s="227"/>
      <c r="L331" s="182"/>
      <c r="M331" s="182"/>
      <c r="N331" s="182"/>
    </row>
    <row r="332" spans="1:14" ht="12.75" hidden="1" x14ac:dyDescent="0.25">
      <c r="A332" s="226"/>
      <c r="B332" s="226"/>
      <c r="J332" s="227"/>
      <c r="K332" s="227"/>
      <c r="L332" s="182"/>
      <c r="M332" s="182"/>
      <c r="N332" s="182"/>
    </row>
    <row r="333" spans="1:14" ht="12.75" hidden="1" x14ac:dyDescent="0.25">
      <c r="A333" s="226"/>
      <c r="B333" s="226"/>
      <c r="J333" s="227"/>
      <c r="K333" s="227"/>
      <c r="L333" s="182"/>
      <c r="M333" s="182"/>
      <c r="N333" s="182"/>
    </row>
    <row r="334" spans="1:14" ht="12.75" hidden="1" x14ac:dyDescent="0.25">
      <c r="A334" s="226"/>
      <c r="B334" s="226"/>
      <c r="J334" s="227"/>
      <c r="K334" s="227"/>
      <c r="L334" s="182"/>
      <c r="M334" s="182"/>
      <c r="N334" s="182"/>
    </row>
    <row r="335" spans="1:14" ht="12.75" hidden="1" x14ac:dyDescent="0.25">
      <c r="A335" s="226"/>
      <c r="B335" s="226"/>
      <c r="J335" s="227"/>
      <c r="K335" s="227"/>
      <c r="L335" s="182"/>
      <c r="M335" s="182"/>
      <c r="N335" s="182"/>
    </row>
    <row r="336" spans="1:14" ht="12.75" hidden="1" x14ac:dyDescent="0.25">
      <c r="A336" s="226"/>
      <c r="B336" s="226"/>
      <c r="J336" s="227"/>
      <c r="K336" s="227"/>
      <c r="L336" s="182"/>
      <c r="M336" s="182"/>
      <c r="N336" s="182"/>
    </row>
    <row r="337" spans="1:14" ht="12.75" hidden="1" x14ac:dyDescent="0.25">
      <c r="A337" s="226"/>
      <c r="B337" s="226"/>
      <c r="J337" s="227"/>
      <c r="K337" s="227"/>
      <c r="L337" s="182"/>
      <c r="M337" s="182"/>
      <c r="N337" s="182"/>
    </row>
    <row r="338" spans="1:14" ht="12.75" hidden="1" x14ac:dyDescent="0.25">
      <c r="A338" s="226"/>
      <c r="B338" s="226"/>
      <c r="J338" s="227"/>
      <c r="K338" s="227"/>
      <c r="L338" s="182"/>
      <c r="M338" s="182"/>
      <c r="N338" s="182"/>
    </row>
    <row r="339" spans="1:14" ht="12.75" hidden="1" x14ac:dyDescent="0.25">
      <c r="A339" s="226"/>
      <c r="B339" s="226"/>
      <c r="J339" s="227"/>
      <c r="K339" s="227"/>
      <c r="L339" s="182"/>
      <c r="M339" s="182"/>
      <c r="N339" s="182"/>
    </row>
    <row r="340" spans="1:14" ht="12.75" hidden="1" x14ac:dyDescent="0.25">
      <c r="A340" s="226"/>
      <c r="B340" s="226"/>
      <c r="J340" s="227"/>
      <c r="K340" s="227"/>
      <c r="L340" s="182"/>
      <c r="M340" s="182"/>
      <c r="N340" s="182"/>
    </row>
    <row r="341" spans="1:14" ht="12.75" hidden="1" x14ac:dyDescent="0.25">
      <c r="A341" s="226"/>
      <c r="B341" s="226"/>
      <c r="J341" s="227"/>
      <c r="K341" s="227"/>
      <c r="L341" s="182"/>
      <c r="M341" s="182"/>
      <c r="N341" s="182"/>
    </row>
    <row r="342" spans="1:14" ht="12.75" hidden="1" x14ac:dyDescent="0.25">
      <c r="A342" s="226"/>
      <c r="B342" s="226"/>
      <c r="J342" s="227"/>
      <c r="K342" s="227"/>
      <c r="L342" s="182"/>
      <c r="M342" s="182"/>
      <c r="N342" s="182"/>
    </row>
    <row r="343" spans="1:14" ht="12.75" hidden="1" x14ac:dyDescent="0.25">
      <c r="A343" s="226"/>
      <c r="B343" s="226"/>
      <c r="J343" s="227"/>
      <c r="K343" s="227"/>
      <c r="L343" s="182"/>
      <c r="M343" s="182"/>
      <c r="N343" s="182"/>
    </row>
    <row r="344" spans="1:14" ht="12.75" hidden="1" x14ac:dyDescent="0.25">
      <c r="A344" s="226"/>
      <c r="B344" s="226"/>
      <c r="J344" s="227"/>
      <c r="K344" s="227"/>
      <c r="L344" s="182"/>
      <c r="M344" s="182"/>
      <c r="N344" s="182"/>
    </row>
    <row r="345" spans="1:14" ht="12.75" hidden="1" x14ac:dyDescent="0.25">
      <c r="A345" s="226"/>
      <c r="B345" s="226"/>
      <c r="J345" s="227"/>
      <c r="K345" s="227"/>
      <c r="L345" s="182"/>
      <c r="M345" s="182"/>
      <c r="N345" s="182"/>
    </row>
    <row r="346" spans="1:14" ht="12.75" hidden="1" x14ac:dyDescent="0.25">
      <c r="A346" s="226"/>
      <c r="B346" s="226"/>
      <c r="J346" s="227"/>
      <c r="K346" s="227"/>
      <c r="L346" s="182"/>
      <c r="M346" s="182"/>
      <c r="N346" s="182"/>
    </row>
    <row r="347" spans="1:14" ht="12.75" hidden="1" x14ac:dyDescent="0.25">
      <c r="A347" s="226"/>
      <c r="B347" s="226"/>
      <c r="J347" s="227"/>
      <c r="K347" s="227"/>
      <c r="L347" s="182"/>
      <c r="M347" s="182"/>
      <c r="N347" s="182"/>
    </row>
    <row r="348" spans="1:14" ht="12.75" hidden="1" x14ac:dyDescent="0.25">
      <c r="A348" s="226"/>
      <c r="B348" s="226"/>
      <c r="J348" s="227"/>
      <c r="K348" s="227"/>
      <c r="L348" s="182"/>
      <c r="M348" s="182"/>
      <c r="N348" s="182"/>
    </row>
    <row r="349" spans="1:14" ht="12.75" hidden="1" x14ac:dyDescent="0.25">
      <c r="A349" s="226"/>
      <c r="B349" s="226"/>
      <c r="J349" s="227"/>
      <c r="K349" s="227"/>
      <c r="L349" s="182"/>
      <c r="M349" s="182"/>
      <c r="N349" s="182"/>
    </row>
    <row r="350" spans="1:14" ht="12.75" hidden="1" x14ac:dyDescent="0.25">
      <c r="A350" s="226"/>
      <c r="B350" s="226"/>
      <c r="J350" s="227"/>
      <c r="K350" s="227"/>
      <c r="L350" s="182"/>
      <c r="M350" s="182"/>
      <c r="N350" s="182"/>
    </row>
    <row r="351" spans="1:14" ht="12.75" hidden="1" x14ac:dyDescent="0.25">
      <c r="A351" s="226"/>
      <c r="B351" s="226"/>
      <c r="J351" s="227"/>
      <c r="K351" s="227"/>
      <c r="L351" s="182"/>
      <c r="M351" s="182"/>
      <c r="N351" s="182"/>
    </row>
    <row r="352" spans="1:14" ht="12.75" hidden="1" x14ac:dyDescent="0.25">
      <c r="A352" s="226"/>
      <c r="B352" s="226"/>
      <c r="J352" s="227"/>
      <c r="K352" s="227"/>
      <c r="L352" s="182"/>
      <c r="M352" s="182"/>
      <c r="N352" s="182"/>
    </row>
    <row r="353" spans="1:14" ht="12.75" hidden="1" x14ac:dyDescent="0.25">
      <c r="A353" s="226"/>
      <c r="B353" s="226"/>
      <c r="J353" s="227"/>
      <c r="K353" s="227"/>
      <c r="L353" s="182"/>
      <c r="M353" s="182"/>
      <c r="N353" s="182"/>
    </row>
    <row r="354" spans="1:14" ht="12.75" hidden="1" x14ac:dyDescent="0.25">
      <c r="A354" s="226"/>
      <c r="B354" s="226"/>
      <c r="J354" s="227"/>
      <c r="K354" s="227"/>
      <c r="L354" s="182"/>
      <c r="M354" s="182"/>
      <c r="N354" s="182"/>
    </row>
    <row r="355" spans="1:14" ht="12.75" hidden="1" x14ac:dyDescent="0.25">
      <c r="A355" s="226"/>
      <c r="B355" s="226"/>
      <c r="J355" s="227"/>
      <c r="K355" s="227"/>
      <c r="L355" s="182"/>
      <c r="M355" s="182"/>
      <c r="N355" s="182"/>
    </row>
    <row r="356" spans="1:14" ht="12.75" hidden="1" x14ac:dyDescent="0.25">
      <c r="A356" s="226"/>
      <c r="B356" s="226"/>
      <c r="J356" s="227"/>
      <c r="K356" s="227"/>
      <c r="L356" s="182"/>
      <c r="M356" s="182"/>
      <c r="N356" s="182"/>
    </row>
    <row r="357" spans="1:14" ht="12.75" hidden="1" x14ac:dyDescent="0.25">
      <c r="A357" s="226"/>
      <c r="B357" s="226"/>
      <c r="J357" s="227"/>
      <c r="K357" s="227"/>
      <c r="L357" s="182"/>
      <c r="M357" s="182"/>
      <c r="N357" s="182"/>
    </row>
    <row r="358" spans="1:14" ht="12.75" hidden="1" x14ac:dyDescent="0.25">
      <c r="A358" s="226"/>
      <c r="B358" s="226"/>
      <c r="J358" s="227"/>
      <c r="K358" s="227"/>
      <c r="L358" s="182"/>
      <c r="M358" s="182"/>
      <c r="N358" s="182"/>
    </row>
    <row r="359" spans="1:14" ht="12.75" hidden="1" x14ac:dyDescent="0.25">
      <c r="A359" s="226"/>
      <c r="B359" s="226"/>
      <c r="J359" s="227"/>
      <c r="K359" s="227"/>
      <c r="L359" s="182"/>
      <c r="M359" s="182"/>
      <c r="N359" s="182"/>
    </row>
    <row r="360" spans="1:14" ht="12.75" hidden="1" x14ac:dyDescent="0.25">
      <c r="A360" s="226"/>
      <c r="B360" s="226"/>
      <c r="J360" s="227"/>
      <c r="K360" s="227"/>
      <c r="L360" s="182"/>
      <c r="M360" s="182"/>
      <c r="N360" s="182"/>
    </row>
    <row r="361" spans="1:14" ht="12.75" hidden="1" x14ac:dyDescent="0.25">
      <c r="A361" s="226"/>
      <c r="B361" s="226"/>
      <c r="J361" s="227"/>
      <c r="K361" s="227"/>
      <c r="L361" s="182"/>
      <c r="M361" s="182"/>
      <c r="N361" s="182"/>
    </row>
    <row r="362" spans="1:14" ht="12.75" hidden="1" x14ac:dyDescent="0.25">
      <c r="A362" s="226"/>
      <c r="B362" s="226"/>
      <c r="J362" s="227"/>
      <c r="K362" s="227"/>
      <c r="L362" s="182"/>
      <c r="M362" s="182"/>
      <c r="N362" s="182"/>
    </row>
    <row r="363" spans="1:14" ht="12.75" hidden="1" x14ac:dyDescent="0.25">
      <c r="A363" s="226"/>
      <c r="B363" s="226"/>
      <c r="J363" s="227"/>
      <c r="K363" s="227"/>
      <c r="L363" s="182"/>
      <c r="M363" s="182"/>
      <c r="N363" s="182"/>
    </row>
    <row r="364" spans="1:14" ht="12.75" hidden="1" x14ac:dyDescent="0.25">
      <c r="A364" s="226"/>
      <c r="B364" s="226"/>
      <c r="J364" s="227"/>
      <c r="K364" s="227"/>
      <c r="L364" s="182"/>
      <c r="M364" s="182"/>
      <c r="N364" s="182"/>
    </row>
    <row r="365" spans="1:14" ht="12.75" hidden="1" x14ac:dyDescent="0.25">
      <c r="A365" s="226"/>
      <c r="B365" s="226"/>
      <c r="J365" s="227"/>
      <c r="K365" s="227"/>
      <c r="L365" s="182"/>
      <c r="M365" s="182"/>
      <c r="N365" s="182"/>
    </row>
    <row r="366" spans="1:14" ht="12.75" hidden="1" x14ac:dyDescent="0.25">
      <c r="A366" s="226"/>
      <c r="B366" s="226"/>
      <c r="J366" s="227"/>
      <c r="K366" s="227"/>
      <c r="L366" s="182"/>
      <c r="M366" s="182"/>
      <c r="N366" s="182"/>
    </row>
    <row r="367" spans="1:14" ht="12.75" hidden="1" x14ac:dyDescent="0.25">
      <c r="A367" s="226"/>
      <c r="B367" s="226"/>
      <c r="J367" s="227"/>
      <c r="K367" s="227"/>
      <c r="L367" s="182"/>
      <c r="M367" s="182"/>
      <c r="N367" s="182"/>
    </row>
    <row r="368" spans="1:14" ht="12.75" hidden="1" x14ac:dyDescent="0.25">
      <c r="A368" s="226"/>
      <c r="B368" s="226"/>
      <c r="J368" s="227"/>
      <c r="K368" s="227"/>
      <c r="L368" s="182"/>
      <c r="M368" s="182"/>
      <c r="N368" s="182"/>
    </row>
    <row r="369" spans="1:14" ht="12.75" hidden="1" x14ac:dyDescent="0.25">
      <c r="A369" s="226"/>
      <c r="B369" s="226"/>
      <c r="J369" s="227"/>
      <c r="K369" s="227"/>
      <c r="L369" s="182"/>
      <c r="M369" s="182"/>
      <c r="N369" s="182"/>
    </row>
    <row r="370" spans="1:14" ht="12.75" hidden="1" x14ac:dyDescent="0.25">
      <c r="A370" s="226"/>
      <c r="B370" s="226"/>
      <c r="J370" s="227"/>
      <c r="K370" s="227"/>
      <c r="L370" s="182"/>
      <c r="M370" s="182"/>
      <c r="N370" s="182"/>
    </row>
    <row r="371" spans="1:14" ht="12.75" hidden="1" x14ac:dyDescent="0.25">
      <c r="A371" s="226"/>
      <c r="B371" s="226"/>
      <c r="J371" s="227"/>
      <c r="K371" s="227"/>
      <c r="L371" s="182"/>
      <c r="M371" s="182"/>
      <c r="N371" s="182"/>
    </row>
    <row r="372" spans="1:14" ht="12.75" hidden="1" x14ac:dyDescent="0.25">
      <c r="A372" s="226"/>
      <c r="B372" s="226"/>
      <c r="J372" s="227"/>
      <c r="K372" s="227"/>
      <c r="L372" s="182"/>
      <c r="M372" s="182"/>
      <c r="N372" s="182"/>
    </row>
    <row r="373" spans="1:14" ht="12.75" hidden="1" x14ac:dyDescent="0.25">
      <c r="A373" s="226"/>
      <c r="B373" s="226"/>
      <c r="J373" s="227"/>
      <c r="K373" s="227"/>
      <c r="L373" s="182"/>
      <c r="M373" s="182"/>
      <c r="N373" s="182"/>
    </row>
    <row r="374" spans="1:14" ht="12.75" hidden="1" x14ac:dyDescent="0.25">
      <c r="A374" s="226"/>
      <c r="B374" s="226"/>
      <c r="J374" s="227"/>
      <c r="K374" s="227"/>
      <c r="L374" s="182"/>
      <c r="M374" s="182"/>
      <c r="N374" s="182"/>
    </row>
    <row r="375" spans="1:14" ht="12.75" hidden="1" x14ac:dyDescent="0.25">
      <c r="A375" s="226"/>
      <c r="B375" s="226"/>
      <c r="J375" s="227"/>
      <c r="K375" s="227"/>
      <c r="L375" s="182"/>
      <c r="M375" s="182"/>
      <c r="N375" s="182"/>
    </row>
    <row r="376" spans="1:14" ht="12.75" hidden="1" x14ac:dyDescent="0.25">
      <c r="A376" s="226"/>
      <c r="B376" s="226"/>
      <c r="J376" s="227"/>
      <c r="K376" s="227"/>
      <c r="L376" s="182"/>
      <c r="M376" s="182"/>
      <c r="N376" s="182"/>
    </row>
    <row r="377" spans="1:14" ht="12.75" hidden="1" x14ac:dyDescent="0.25">
      <c r="A377" s="226"/>
      <c r="B377" s="226"/>
      <c r="J377" s="227"/>
      <c r="K377" s="227"/>
      <c r="L377" s="182"/>
      <c r="M377" s="182"/>
      <c r="N377" s="182"/>
    </row>
    <row r="378" spans="1:14" ht="12.75" hidden="1" x14ac:dyDescent="0.25">
      <c r="A378" s="226"/>
      <c r="B378" s="226"/>
      <c r="J378" s="227"/>
      <c r="K378" s="227"/>
      <c r="L378" s="182"/>
      <c r="M378" s="182"/>
      <c r="N378" s="182"/>
    </row>
    <row r="379" spans="1:14" ht="12.75" hidden="1" x14ac:dyDescent="0.25">
      <c r="A379" s="226"/>
      <c r="B379" s="226"/>
      <c r="J379" s="227"/>
      <c r="K379" s="227"/>
      <c r="L379" s="182"/>
      <c r="M379" s="182"/>
      <c r="N379" s="182"/>
    </row>
    <row r="380" spans="1:14" ht="12.75" hidden="1" x14ac:dyDescent="0.25">
      <c r="A380" s="226"/>
      <c r="B380" s="226"/>
      <c r="J380" s="227"/>
      <c r="K380" s="227"/>
      <c r="L380" s="182"/>
      <c r="M380" s="182"/>
      <c r="N380" s="182"/>
    </row>
    <row r="381" spans="1:14" ht="12.75" hidden="1" x14ac:dyDescent="0.25">
      <c r="A381" s="226"/>
      <c r="B381" s="226"/>
      <c r="J381" s="227"/>
      <c r="K381" s="227"/>
      <c r="L381" s="182"/>
      <c r="M381" s="182"/>
      <c r="N381" s="182"/>
    </row>
    <row r="382" spans="1:14" ht="12.75" hidden="1" x14ac:dyDescent="0.25">
      <c r="A382" s="226"/>
      <c r="B382" s="226"/>
      <c r="J382" s="227"/>
      <c r="K382" s="227"/>
      <c r="L382" s="182"/>
      <c r="M382" s="182"/>
      <c r="N382" s="182"/>
    </row>
    <row r="383" spans="1:14" ht="12.75" hidden="1" x14ac:dyDescent="0.25">
      <c r="A383" s="226"/>
      <c r="B383" s="226"/>
      <c r="J383" s="227"/>
      <c r="K383" s="227"/>
      <c r="L383" s="182"/>
      <c r="M383" s="182"/>
      <c r="N383" s="182"/>
    </row>
    <row r="384" spans="1:14" ht="12.75" hidden="1" x14ac:dyDescent="0.25">
      <c r="A384" s="226"/>
      <c r="B384" s="226"/>
      <c r="J384" s="227"/>
      <c r="K384" s="227"/>
      <c r="L384" s="182"/>
      <c r="M384" s="182"/>
      <c r="N384" s="182"/>
    </row>
    <row r="385" spans="1:14" ht="12.75" hidden="1" x14ac:dyDescent="0.25">
      <c r="A385" s="226"/>
      <c r="B385" s="226"/>
      <c r="J385" s="227"/>
      <c r="K385" s="227"/>
      <c r="L385" s="182"/>
      <c r="M385" s="182"/>
      <c r="N385" s="182"/>
    </row>
    <row r="386" spans="1:14" ht="12.75" hidden="1" x14ac:dyDescent="0.25">
      <c r="A386" s="226"/>
      <c r="B386" s="226"/>
      <c r="J386" s="227"/>
      <c r="K386" s="227"/>
      <c r="L386" s="182"/>
      <c r="M386" s="182"/>
      <c r="N386" s="182"/>
    </row>
    <row r="387" spans="1:14" ht="12.75" hidden="1" x14ac:dyDescent="0.25">
      <c r="A387" s="226"/>
      <c r="B387" s="226"/>
      <c r="J387" s="227"/>
      <c r="K387" s="227"/>
      <c r="L387" s="182"/>
      <c r="M387" s="182"/>
      <c r="N387" s="182"/>
    </row>
    <row r="388" spans="1:14" ht="12.75" hidden="1" x14ac:dyDescent="0.25">
      <c r="A388" s="226"/>
      <c r="B388" s="226"/>
      <c r="J388" s="227"/>
      <c r="K388" s="227"/>
      <c r="L388" s="182"/>
      <c r="M388" s="182"/>
      <c r="N388" s="182"/>
    </row>
    <row r="389" spans="1:14" ht="12.75" hidden="1" x14ac:dyDescent="0.25">
      <c r="A389" s="226"/>
      <c r="B389" s="226"/>
      <c r="J389" s="227"/>
      <c r="K389" s="227"/>
      <c r="L389" s="182"/>
      <c r="M389" s="182"/>
      <c r="N389" s="182"/>
    </row>
    <row r="390" spans="1:14" ht="12.75" hidden="1" x14ac:dyDescent="0.25">
      <c r="A390" s="226"/>
      <c r="B390" s="226"/>
      <c r="J390" s="227"/>
      <c r="K390" s="227"/>
      <c r="L390" s="182"/>
      <c r="M390" s="182"/>
      <c r="N390" s="182"/>
    </row>
    <row r="391" spans="1:14" ht="12.75" hidden="1" x14ac:dyDescent="0.25">
      <c r="A391" s="226"/>
      <c r="B391" s="226"/>
      <c r="J391" s="227"/>
      <c r="K391" s="227"/>
      <c r="L391" s="182"/>
      <c r="M391" s="182"/>
      <c r="N391" s="182"/>
    </row>
    <row r="392" spans="1:14" ht="12.75" hidden="1" x14ac:dyDescent="0.25">
      <c r="A392" s="226"/>
      <c r="B392" s="226"/>
      <c r="J392" s="227"/>
      <c r="K392" s="227"/>
      <c r="L392" s="182"/>
      <c r="M392" s="182"/>
      <c r="N392" s="182"/>
    </row>
    <row r="393" spans="1:14" ht="12.75" hidden="1" x14ac:dyDescent="0.25">
      <c r="A393" s="226"/>
      <c r="B393" s="226"/>
      <c r="J393" s="227"/>
      <c r="K393" s="227"/>
      <c r="L393" s="182"/>
      <c r="M393" s="182"/>
      <c r="N393" s="182"/>
    </row>
    <row r="394" spans="1:14" ht="12.75" hidden="1" x14ac:dyDescent="0.25">
      <c r="A394" s="226"/>
      <c r="B394" s="226"/>
      <c r="J394" s="227"/>
      <c r="K394" s="227"/>
      <c r="L394" s="182"/>
      <c r="M394" s="182"/>
      <c r="N394" s="182"/>
    </row>
    <row r="395" spans="1:14" ht="12.75" hidden="1" x14ac:dyDescent="0.25">
      <c r="A395" s="226"/>
      <c r="B395" s="226"/>
      <c r="J395" s="227"/>
      <c r="K395" s="227"/>
      <c r="L395" s="182"/>
      <c r="M395" s="182"/>
      <c r="N395" s="182"/>
    </row>
    <row r="396" spans="1:14" ht="12.75" hidden="1" x14ac:dyDescent="0.25">
      <c r="A396" s="226"/>
      <c r="B396" s="226"/>
      <c r="J396" s="227"/>
      <c r="K396" s="227"/>
      <c r="L396" s="182"/>
      <c r="M396" s="182"/>
      <c r="N396" s="182"/>
    </row>
    <row r="397" spans="1:14" ht="12.75" hidden="1" x14ac:dyDescent="0.25">
      <c r="A397" s="226"/>
      <c r="B397" s="226"/>
      <c r="J397" s="227"/>
      <c r="K397" s="227"/>
      <c r="L397" s="182"/>
      <c r="M397" s="182"/>
      <c r="N397" s="182"/>
    </row>
    <row r="398" spans="1:14" ht="12.75" hidden="1" x14ac:dyDescent="0.25">
      <c r="A398" s="226"/>
      <c r="B398" s="226"/>
      <c r="J398" s="227"/>
      <c r="K398" s="227"/>
      <c r="L398" s="182"/>
      <c r="M398" s="182"/>
      <c r="N398" s="182"/>
    </row>
    <row r="399" spans="1:14" ht="12.75" hidden="1" x14ac:dyDescent="0.25">
      <c r="A399" s="226"/>
      <c r="B399" s="226"/>
      <c r="J399" s="227"/>
      <c r="K399" s="227"/>
      <c r="L399" s="182"/>
      <c r="M399" s="182"/>
      <c r="N399" s="182"/>
    </row>
    <row r="400" spans="1:14" ht="12.75" hidden="1" x14ac:dyDescent="0.25">
      <c r="A400" s="226"/>
      <c r="B400" s="226"/>
      <c r="J400" s="227"/>
      <c r="K400" s="227"/>
      <c r="L400" s="182"/>
      <c r="M400" s="182"/>
      <c r="N400" s="182"/>
    </row>
    <row r="401" spans="1:14" ht="12.75" hidden="1" x14ac:dyDescent="0.25">
      <c r="A401" s="226"/>
      <c r="B401" s="226"/>
      <c r="J401" s="227"/>
      <c r="K401" s="227"/>
      <c r="L401" s="182"/>
      <c r="M401" s="182"/>
      <c r="N401" s="182"/>
    </row>
    <row r="402" spans="1:14" ht="12.75" hidden="1" x14ac:dyDescent="0.25">
      <c r="A402" s="226"/>
      <c r="B402" s="226"/>
      <c r="J402" s="227"/>
      <c r="K402" s="227"/>
      <c r="L402" s="182"/>
      <c r="M402" s="182"/>
      <c r="N402" s="182"/>
    </row>
    <row r="403" spans="1:14" ht="12.75" hidden="1" x14ac:dyDescent="0.25">
      <c r="A403" s="226"/>
      <c r="B403" s="226"/>
      <c r="J403" s="227"/>
      <c r="K403" s="227"/>
      <c r="L403" s="182"/>
      <c r="M403" s="182"/>
      <c r="N403" s="182"/>
    </row>
    <row r="404" spans="1:14" ht="12.75" hidden="1" x14ac:dyDescent="0.25">
      <c r="A404" s="226"/>
      <c r="B404" s="226"/>
      <c r="J404" s="227"/>
      <c r="K404" s="227"/>
      <c r="L404" s="182"/>
      <c r="M404" s="182"/>
      <c r="N404" s="182"/>
    </row>
    <row r="405" spans="1:14" ht="12.75" hidden="1" x14ac:dyDescent="0.25">
      <c r="A405" s="226"/>
      <c r="B405" s="226"/>
      <c r="J405" s="227"/>
      <c r="K405" s="227"/>
      <c r="L405" s="182"/>
      <c r="M405" s="182"/>
      <c r="N405" s="182"/>
    </row>
    <row r="406" spans="1:14" ht="12.75" hidden="1" x14ac:dyDescent="0.25">
      <c r="A406" s="226"/>
      <c r="B406" s="226"/>
      <c r="J406" s="227"/>
      <c r="K406" s="227"/>
      <c r="L406" s="182"/>
      <c r="M406" s="182"/>
      <c r="N406" s="182"/>
    </row>
    <row r="407" spans="1:14" ht="12.75" hidden="1" x14ac:dyDescent="0.25">
      <c r="A407" s="226"/>
      <c r="B407" s="226"/>
      <c r="J407" s="227"/>
      <c r="K407" s="227"/>
      <c r="L407" s="182"/>
      <c r="M407" s="182"/>
      <c r="N407" s="182"/>
    </row>
    <row r="408" spans="1:14" ht="12.75" hidden="1" x14ac:dyDescent="0.25">
      <c r="A408" s="226"/>
      <c r="B408" s="226"/>
      <c r="J408" s="227"/>
      <c r="K408" s="227"/>
      <c r="L408" s="182"/>
      <c r="M408" s="182"/>
      <c r="N408" s="182"/>
    </row>
    <row r="409" spans="1:14" ht="12.75" hidden="1" x14ac:dyDescent="0.25">
      <c r="A409" s="226"/>
      <c r="B409" s="226"/>
      <c r="J409" s="227"/>
      <c r="K409" s="227"/>
      <c r="L409" s="182"/>
      <c r="M409" s="182"/>
      <c r="N409" s="182"/>
    </row>
    <row r="410" spans="1:14" ht="12.75" hidden="1" x14ac:dyDescent="0.25">
      <c r="A410" s="226"/>
      <c r="B410" s="226"/>
      <c r="J410" s="227"/>
      <c r="K410" s="227"/>
      <c r="L410" s="182"/>
      <c r="M410" s="182"/>
      <c r="N410" s="182"/>
    </row>
    <row r="411" spans="1:14" ht="12.75" hidden="1" x14ac:dyDescent="0.25">
      <c r="A411" s="226"/>
      <c r="B411" s="226"/>
      <c r="J411" s="227"/>
      <c r="K411" s="227"/>
      <c r="L411" s="182"/>
      <c r="M411" s="182"/>
      <c r="N411" s="182"/>
    </row>
    <row r="412" spans="1:14" ht="12.75" hidden="1" x14ac:dyDescent="0.25">
      <c r="A412" s="226"/>
      <c r="B412" s="226"/>
      <c r="J412" s="227"/>
      <c r="K412" s="227"/>
      <c r="L412" s="182"/>
      <c r="M412" s="182"/>
      <c r="N412" s="182"/>
    </row>
    <row r="413" spans="1:14" ht="12.75" hidden="1" x14ac:dyDescent="0.25">
      <c r="A413" s="226"/>
      <c r="B413" s="226"/>
      <c r="J413" s="227"/>
      <c r="K413" s="227"/>
      <c r="L413" s="182"/>
      <c r="M413" s="182"/>
      <c r="N413" s="182"/>
    </row>
    <row r="414" spans="1:14" ht="12.75" hidden="1" x14ac:dyDescent="0.25">
      <c r="A414" s="226"/>
      <c r="B414" s="226"/>
      <c r="J414" s="227"/>
      <c r="K414" s="227"/>
      <c r="L414" s="182"/>
      <c r="M414" s="182"/>
      <c r="N414" s="182"/>
    </row>
    <row r="415" spans="1:14" ht="12.75" hidden="1" x14ac:dyDescent="0.25">
      <c r="A415" s="226"/>
      <c r="B415" s="226"/>
      <c r="J415" s="227"/>
      <c r="K415" s="227"/>
      <c r="L415" s="182"/>
      <c r="M415" s="182"/>
      <c r="N415" s="182"/>
    </row>
    <row r="416" spans="1:14" ht="12.75" hidden="1" x14ac:dyDescent="0.25">
      <c r="A416" s="226"/>
      <c r="B416" s="226"/>
      <c r="J416" s="227"/>
      <c r="K416" s="227"/>
      <c r="L416" s="182"/>
      <c r="M416" s="182"/>
      <c r="N416" s="182"/>
    </row>
    <row r="417" spans="1:14" ht="12.75" hidden="1" x14ac:dyDescent="0.25">
      <c r="A417" s="226"/>
      <c r="B417" s="226"/>
      <c r="J417" s="227"/>
      <c r="K417" s="227"/>
      <c r="L417" s="182"/>
      <c r="M417" s="182"/>
      <c r="N417" s="182"/>
    </row>
    <row r="418" spans="1:14" ht="12.75" hidden="1" x14ac:dyDescent="0.25">
      <c r="A418" s="226"/>
      <c r="B418" s="226"/>
      <c r="J418" s="227"/>
      <c r="K418" s="227"/>
      <c r="L418" s="182"/>
      <c r="M418" s="182"/>
      <c r="N418" s="182"/>
    </row>
    <row r="419" spans="1:14" ht="12.75" hidden="1" x14ac:dyDescent="0.25">
      <c r="A419" s="226"/>
      <c r="B419" s="226"/>
      <c r="J419" s="227"/>
      <c r="K419" s="227"/>
      <c r="L419" s="182"/>
      <c r="M419" s="182"/>
      <c r="N419" s="182"/>
    </row>
    <row r="420" spans="1:14" ht="12.75" hidden="1" x14ac:dyDescent="0.25">
      <c r="A420" s="226"/>
      <c r="B420" s="226"/>
      <c r="J420" s="227"/>
      <c r="K420" s="227"/>
      <c r="L420" s="182"/>
      <c r="M420" s="182"/>
      <c r="N420" s="182"/>
    </row>
    <row r="421" spans="1:14" ht="12.75" hidden="1" x14ac:dyDescent="0.25">
      <c r="A421" s="226"/>
      <c r="B421" s="226"/>
      <c r="J421" s="227"/>
      <c r="K421" s="227"/>
      <c r="L421" s="182"/>
      <c r="M421" s="182"/>
      <c r="N421" s="182"/>
    </row>
    <row r="422" spans="1:14" ht="12.75" hidden="1" x14ac:dyDescent="0.25">
      <c r="A422" s="226"/>
      <c r="B422" s="226"/>
      <c r="J422" s="227"/>
      <c r="K422" s="227"/>
      <c r="L422" s="182"/>
      <c r="M422" s="182"/>
      <c r="N422" s="182"/>
    </row>
    <row r="423" spans="1:14" ht="12.75" hidden="1" x14ac:dyDescent="0.25">
      <c r="A423" s="226"/>
      <c r="B423" s="226"/>
      <c r="J423" s="227"/>
      <c r="K423" s="227"/>
      <c r="L423" s="182"/>
      <c r="M423" s="182"/>
      <c r="N423" s="182"/>
    </row>
    <row r="424" spans="1:14" ht="12.75" hidden="1" x14ac:dyDescent="0.25">
      <c r="A424" s="226"/>
      <c r="B424" s="226"/>
      <c r="J424" s="227"/>
      <c r="K424" s="227"/>
      <c r="L424" s="182"/>
      <c r="M424" s="182"/>
      <c r="N424" s="182"/>
    </row>
    <row r="425" spans="1:14" ht="12.75" hidden="1" x14ac:dyDescent="0.25">
      <c r="A425" s="226"/>
      <c r="B425" s="226"/>
      <c r="J425" s="227"/>
      <c r="K425" s="227"/>
      <c r="L425" s="182"/>
      <c r="M425" s="182"/>
      <c r="N425" s="182"/>
    </row>
    <row r="426" spans="1:14" ht="12.75" hidden="1" x14ac:dyDescent="0.25">
      <c r="A426" s="226"/>
      <c r="B426" s="226"/>
      <c r="J426" s="227"/>
      <c r="K426" s="227"/>
      <c r="L426" s="182"/>
      <c r="M426" s="182"/>
      <c r="N426" s="182"/>
    </row>
    <row r="427" spans="1:14" ht="12.75" hidden="1" x14ac:dyDescent="0.25">
      <c r="A427" s="226"/>
      <c r="B427" s="226"/>
      <c r="J427" s="227"/>
      <c r="K427" s="227"/>
      <c r="L427" s="182"/>
      <c r="M427" s="182"/>
      <c r="N427" s="182"/>
    </row>
    <row r="428" spans="1:14" ht="12.75" hidden="1" x14ac:dyDescent="0.25">
      <c r="A428" s="226"/>
      <c r="B428" s="226"/>
      <c r="J428" s="227"/>
      <c r="K428" s="227"/>
      <c r="L428" s="182"/>
      <c r="M428" s="182"/>
      <c r="N428" s="182"/>
    </row>
    <row r="429" spans="1:14" ht="12.75" hidden="1" x14ac:dyDescent="0.25">
      <c r="A429" s="226"/>
      <c r="B429" s="226"/>
      <c r="J429" s="227"/>
      <c r="K429" s="227"/>
      <c r="L429" s="182"/>
      <c r="M429" s="182"/>
      <c r="N429" s="182"/>
    </row>
    <row r="430" spans="1:14" ht="12.75" hidden="1" x14ac:dyDescent="0.25">
      <c r="A430" s="226"/>
      <c r="B430" s="226"/>
      <c r="J430" s="227"/>
      <c r="K430" s="227"/>
      <c r="L430" s="182"/>
      <c r="M430" s="182"/>
      <c r="N430" s="182"/>
    </row>
    <row r="431" spans="1:14" ht="12.75" hidden="1" x14ac:dyDescent="0.25">
      <c r="A431" s="226"/>
      <c r="B431" s="226"/>
      <c r="J431" s="227"/>
      <c r="K431" s="227"/>
      <c r="L431" s="182"/>
      <c r="M431" s="182"/>
      <c r="N431" s="182"/>
    </row>
    <row r="432" spans="1:14" ht="12.75" hidden="1" x14ac:dyDescent="0.25">
      <c r="A432" s="226"/>
      <c r="B432" s="226"/>
      <c r="J432" s="227"/>
      <c r="K432" s="227"/>
      <c r="L432" s="182"/>
      <c r="M432" s="182"/>
      <c r="N432" s="182"/>
    </row>
    <row r="433" spans="1:14" ht="12.75" hidden="1" x14ac:dyDescent="0.25">
      <c r="A433" s="226"/>
      <c r="B433" s="226"/>
      <c r="J433" s="227"/>
      <c r="K433" s="227"/>
      <c r="L433" s="182"/>
      <c r="M433" s="182"/>
      <c r="N433" s="182"/>
    </row>
    <row r="434" spans="1:14" ht="12.75" hidden="1" x14ac:dyDescent="0.25">
      <c r="A434" s="226"/>
      <c r="B434" s="226"/>
      <c r="J434" s="227"/>
      <c r="K434" s="227"/>
      <c r="L434" s="182"/>
      <c r="M434" s="182"/>
      <c r="N434" s="182"/>
    </row>
    <row r="435" spans="1:14" ht="12.75" hidden="1" x14ac:dyDescent="0.25">
      <c r="A435" s="226"/>
      <c r="B435" s="226"/>
      <c r="J435" s="227"/>
      <c r="K435" s="227"/>
      <c r="L435" s="182"/>
      <c r="M435" s="182"/>
      <c r="N435" s="182"/>
    </row>
    <row r="436" spans="1:14" ht="12.75" hidden="1" x14ac:dyDescent="0.25">
      <c r="A436" s="226"/>
      <c r="B436" s="226"/>
      <c r="J436" s="227"/>
      <c r="K436" s="227"/>
      <c r="L436" s="182"/>
      <c r="M436" s="182"/>
      <c r="N436" s="182"/>
    </row>
    <row r="437" spans="1:14" ht="12.75" hidden="1" x14ac:dyDescent="0.25">
      <c r="A437" s="226"/>
      <c r="B437" s="226"/>
      <c r="J437" s="227"/>
      <c r="K437" s="227"/>
      <c r="L437" s="182"/>
      <c r="M437" s="182"/>
      <c r="N437" s="182"/>
    </row>
    <row r="438" spans="1:14" ht="12.75" hidden="1" x14ac:dyDescent="0.25">
      <c r="A438" s="226"/>
      <c r="B438" s="226"/>
      <c r="J438" s="227"/>
      <c r="K438" s="227"/>
      <c r="L438" s="182"/>
      <c r="M438" s="182"/>
      <c r="N438" s="182"/>
    </row>
    <row r="439" spans="1:14" ht="12.75" hidden="1" x14ac:dyDescent="0.25">
      <c r="A439" s="226"/>
      <c r="B439" s="226"/>
      <c r="J439" s="227"/>
      <c r="K439" s="227"/>
      <c r="L439" s="182"/>
      <c r="M439" s="182"/>
      <c r="N439" s="182"/>
    </row>
    <row r="440" spans="1:14" ht="12.75" hidden="1" x14ac:dyDescent="0.25">
      <c r="A440" s="226"/>
      <c r="B440" s="226"/>
      <c r="J440" s="227"/>
      <c r="K440" s="227"/>
      <c r="L440" s="182"/>
      <c r="M440" s="182"/>
      <c r="N440" s="182"/>
    </row>
    <row r="441" spans="1:14" ht="12.75" hidden="1" x14ac:dyDescent="0.25">
      <c r="A441" s="226"/>
      <c r="B441" s="226"/>
      <c r="J441" s="227"/>
      <c r="K441" s="227"/>
      <c r="L441" s="182"/>
      <c r="M441" s="182"/>
      <c r="N441" s="182"/>
    </row>
    <row r="442" spans="1:14" ht="12.75" hidden="1" x14ac:dyDescent="0.25">
      <c r="A442" s="226"/>
      <c r="B442" s="226"/>
      <c r="J442" s="227"/>
      <c r="K442" s="227"/>
      <c r="L442" s="182"/>
      <c r="M442" s="182"/>
      <c r="N442" s="182"/>
    </row>
    <row r="443" spans="1:14" ht="12.75" hidden="1" x14ac:dyDescent="0.25">
      <c r="A443" s="226"/>
      <c r="B443" s="226"/>
      <c r="J443" s="227"/>
      <c r="K443" s="227"/>
      <c r="L443" s="182"/>
      <c r="M443" s="182"/>
      <c r="N443" s="182"/>
    </row>
    <row r="444" spans="1:14" ht="12.75" hidden="1" x14ac:dyDescent="0.25">
      <c r="A444" s="226"/>
      <c r="B444" s="226"/>
      <c r="J444" s="227"/>
      <c r="K444" s="227"/>
      <c r="L444" s="182"/>
      <c r="M444" s="182"/>
      <c r="N444" s="182"/>
    </row>
    <row r="445" spans="1:14" ht="12.75" hidden="1" x14ac:dyDescent="0.25">
      <c r="A445" s="226"/>
      <c r="B445" s="226"/>
      <c r="J445" s="227"/>
      <c r="K445" s="227"/>
      <c r="L445" s="182"/>
      <c r="M445" s="182"/>
      <c r="N445" s="182"/>
    </row>
    <row r="446" spans="1:14" ht="12.75" hidden="1" x14ac:dyDescent="0.25">
      <c r="A446" s="226"/>
      <c r="B446" s="226"/>
      <c r="J446" s="227"/>
      <c r="K446" s="227"/>
      <c r="L446" s="182"/>
      <c r="M446" s="182"/>
      <c r="N446" s="182"/>
    </row>
    <row r="447" spans="1:14" ht="12.75" hidden="1" x14ac:dyDescent="0.25">
      <c r="A447" s="226"/>
      <c r="B447" s="226"/>
      <c r="J447" s="227"/>
      <c r="K447" s="227"/>
      <c r="L447" s="182"/>
      <c r="M447" s="182"/>
      <c r="N447" s="182"/>
    </row>
    <row r="448" spans="1:14" ht="12.75" hidden="1" x14ac:dyDescent="0.25">
      <c r="A448" s="226"/>
      <c r="B448" s="226"/>
      <c r="J448" s="227"/>
      <c r="K448" s="227"/>
      <c r="L448" s="182"/>
      <c r="M448" s="182"/>
      <c r="N448" s="182"/>
    </row>
    <row r="449" spans="1:14" ht="12.75" hidden="1" x14ac:dyDescent="0.25">
      <c r="A449" s="226"/>
      <c r="B449" s="226"/>
      <c r="J449" s="227"/>
      <c r="K449" s="227"/>
      <c r="L449" s="182"/>
      <c r="M449" s="182"/>
      <c r="N449" s="182"/>
    </row>
    <row r="450" spans="1:14" ht="12.75" hidden="1" x14ac:dyDescent="0.25">
      <c r="A450" s="226"/>
      <c r="B450" s="226"/>
      <c r="J450" s="227"/>
      <c r="K450" s="227"/>
      <c r="L450" s="182"/>
      <c r="M450" s="182"/>
      <c r="N450" s="182"/>
    </row>
    <row r="451" spans="1:14" ht="12.75" hidden="1" x14ac:dyDescent="0.25">
      <c r="A451" s="226"/>
      <c r="B451" s="226"/>
      <c r="J451" s="227"/>
      <c r="K451" s="227"/>
      <c r="L451" s="182"/>
      <c r="M451" s="182"/>
      <c r="N451" s="182"/>
    </row>
    <row r="452" spans="1:14" ht="12.75" hidden="1" x14ac:dyDescent="0.25">
      <c r="A452" s="226"/>
      <c r="B452" s="226"/>
      <c r="J452" s="227"/>
      <c r="K452" s="227"/>
      <c r="L452" s="182"/>
      <c r="M452" s="182"/>
      <c r="N452" s="182"/>
    </row>
    <row r="453" spans="1:14" ht="12.75" hidden="1" x14ac:dyDescent="0.25">
      <c r="A453" s="226"/>
      <c r="B453" s="226"/>
      <c r="J453" s="227"/>
      <c r="K453" s="227"/>
      <c r="L453" s="182"/>
      <c r="M453" s="182"/>
      <c r="N453" s="182"/>
    </row>
    <row r="454" spans="1:14" ht="12.75" hidden="1" x14ac:dyDescent="0.25">
      <c r="A454" s="226"/>
      <c r="B454" s="226"/>
      <c r="J454" s="227"/>
      <c r="K454" s="227"/>
      <c r="L454" s="182"/>
      <c r="M454" s="182"/>
      <c r="N454" s="182"/>
    </row>
    <row r="455" spans="1:14" ht="12.75" hidden="1" x14ac:dyDescent="0.25">
      <c r="A455" s="226"/>
      <c r="B455" s="226"/>
      <c r="J455" s="227"/>
      <c r="K455" s="227"/>
      <c r="L455" s="182"/>
      <c r="M455" s="182"/>
      <c r="N455" s="182"/>
    </row>
    <row r="456" spans="1:14" ht="12.75" hidden="1" x14ac:dyDescent="0.25">
      <c r="A456" s="226"/>
      <c r="B456" s="226"/>
      <c r="J456" s="227"/>
      <c r="K456" s="227"/>
      <c r="L456" s="182"/>
      <c r="M456" s="182"/>
      <c r="N456" s="182"/>
    </row>
    <row r="457" spans="1:14" ht="12.75" hidden="1" x14ac:dyDescent="0.25">
      <c r="A457" s="226"/>
      <c r="B457" s="226"/>
      <c r="J457" s="227"/>
      <c r="K457" s="227"/>
      <c r="L457" s="182"/>
      <c r="M457" s="182"/>
      <c r="N457" s="182"/>
    </row>
    <row r="458" spans="1:14" ht="12.75" hidden="1" x14ac:dyDescent="0.25">
      <c r="A458" s="226"/>
      <c r="B458" s="226"/>
      <c r="J458" s="227"/>
      <c r="K458" s="227"/>
      <c r="L458" s="182"/>
      <c r="M458" s="182"/>
      <c r="N458" s="182"/>
    </row>
    <row r="459" spans="1:14" ht="12.75" hidden="1" x14ac:dyDescent="0.25">
      <c r="A459" s="226"/>
      <c r="B459" s="226"/>
      <c r="J459" s="227"/>
      <c r="K459" s="227"/>
      <c r="L459" s="182"/>
      <c r="M459" s="182"/>
      <c r="N459" s="182"/>
    </row>
    <row r="460" spans="1:14" ht="12.75" hidden="1" x14ac:dyDescent="0.25">
      <c r="A460" s="226"/>
      <c r="B460" s="226"/>
      <c r="J460" s="227"/>
      <c r="K460" s="227"/>
      <c r="L460" s="182"/>
      <c r="M460" s="182"/>
      <c r="N460" s="182"/>
    </row>
    <row r="461" spans="1:14" ht="12.75" hidden="1" x14ac:dyDescent="0.25">
      <c r="A461" s="226"/>
      <c r="B461" s="226"/>
      <c r="J461" s="227"/>
      <c r="K461" s="227"/>
      <c r="L461" s="182"/>
      <c r="M461" s="182"/>
      <c r="N461" s="182"/>
    </row>
    <row r="462" spans="1:14" ht="12.75" hidden="1" x14ac:dyDescent="0.25">
      <c r="A462" s="226"/>
      <c r="B462" s="226"/>
      <c r="J462" s="227"/>
      <c r="K462" s="227"/>
      <c r="L462" s="182"/>
      <c r="M462" s="182"/>
      <c r="N462" s="182"/>
    </row>
    <row r="463" spans="1:14" ht="12.75" hidden="1" x14ac:dyDescent="0.25">
      <c r="A463" s="226"/>
      <c r="B463" s="226"/>
      <c r="J463" s="227"/>
      <c r="K463" s="227"/>
      <c r="L463" s="182"/>
      <c r="M463" s="182"/>
      <c r="N463" s="182"/>
    </row>
    <row r="464" spans="1:14" ht="12.75" hidden="1" x14ac:dyDescent="0.25">
      <c r="A464" s="226"/>
      <c r="B464" s="226"/>
      <c r="J464" s="227"/>
      <c r="K464" s="227"/>
      <c r="L464" s="182"/>
      <c r="M464" s="182"/>
      <c r="N464" s="182"/>
    </row>
    <row r="465" spans="1:14" ht="12.75" hidden="1" x14ac:dyDescent="0.25">
      <c r="A465" s="226"/>
      <c r="B465" s="226"/>
      <c r="J465" s="227"/>
      <c r="K465" s="227"/>
      <c r="L465" s="182"/>
      <c r="M465" s="182"/>
      <c r="N465" s="182"/>
    </row>
    <row r="466" spans="1:14" ht="12.75" hidden="1" x14ac:dyDescent="0.25">
      <c r="A466" s="226"/>
      <c r="B466" s="226"/>
      <c r="J466" s="227"/>
      <c r="K466" s="227"/>
      <c r="L466" s="182"/>
      <c r="M466" s="182"/>
      <c r="N466" s="182"/>
    </row>
    <row r="467" spans="1:14" ht="12.75" hidden="1" x14ac:dyDescent="0.25">
      <c r="A467" s="226"/>
      <c r="B467" s="226"/>
      <c r="J467" s="227"/>
      <c r="K467" s="227"/>
      <c r="L467" s="182"/>
      <c r="M467" s="182"/>
      <c r="N467" s="182"/>
    </row>
    <row r="468" spans="1:14" ht="12.75" hidden="1" x14ac:dyDescent="0.25">
      <c r="A468" s="226"/>
      <c r="B468" s="226"/>
      <c r="J468" s="227"/>
      <c r="K468" s="227"/>
      <c r="L468" s="182"/>
      <c r="M468" s="182"/>
      <c r="N468" s="182"/>
    </row>
    <row r="469" spans="1:14" ht="12.75" hidden="1" x14ac:dyDescent="0.25">
      <c r="A469" s="226"/>
      <c r="B469" s="226"/>
      <c r="J469" s="227"/>
      <c r="K469" s="227"/>
      <c r="L469" s="182"/>
      <c r="M469" s="182"/>
      <c r="N469" s="182"/>
    </row>
    <row r="470" spans="1:14" ht="12.75" hidden="1" x14ac:dyDescent="0.25">
      <c r="A470" s="226"/>
      <c r="B470" s="226"/>
      <c r="J470" s="227"/>
      <c r="K470" s="227"/>
      <c r="L470" s="182"/>
      <c r="M470" s="182"/>
      <c r="N470" s="182"/>
    </row>
    <row r="471" spans="1:14" ht="12.75" hidden="1" x14ac:dyDescent="0.25">
      <c r="A471" s="226"/>
      <c r="B471" s="226"/>
      <c r="J471" s="227"/>
      <c r="K471" s="227"/>
      <c r="L471" s="182"/>
      <c r="M471" s="182"/>
      <c r="N471" s="182"/>
    </row>
    <row r="472" spans="1:14" ht="12.75" hidden="1" x14ac:dyDescent="0.25">
      <c r="A472" s="226"/>
      <c r="B472" s="226"/>
      <c r="J472" s="227"/>
      <c r="K472" s="227"/>
      <c r="L472" s="182"/>
      <c r="M472" s="182"/>
      <c r="N472" s="182"/>
    </row>
    <row r="473" spans="1:14" ht="12.75" hidden="1" x14ac:dyDescent="0.25">
      <c r="A473" s="226"/>
      <c r="B473" s="226"/>
      <c r="J473" s="227"/>
      <c r="K473" s="227"/>
      <c r="L473" s="182"/>
      <c r="M473" s="182"/>
      <c r="N473" s="182"/>
    </row>
    <row r="474" spans="1:14" ht="12.75" hidden="1" x14ac:dyDescent="0.25">
      <c r="A474" s="226"/>
      <c r="B474" s="226"/>
      <c r="J474" s="227"/>
      <c r="K474" s="227"/>
      <c r="L474" s="182"/>
      <c r="M474" s="182"/>
      <c r="N474" s="182"/>
    </row>
    <row r="475" spans="1:14" ht="12.75" hidden="1" x14ac:dyDescent="0.25">
      <c r="A475" s="226"/>
      <c r="B475" s="226"/>
      <c r="J475" s="227"/>
      <c r="K475" s="227"/>
      <c r="L475" s="182"/>
      <c r="M475" s="182"/>
      <c r="N475" s="182"/>
    </row>
    <row r="476" spans="1:14" ht="12.75" hidden="1" x14ac:dyDescent="0.25">
      <c r="A476" s="226"/>
      <c r="B476" s="226"/>
      <c r="J476" s="227"/>
      <c r="K476" s="227"/>
      <c r="L476" s="182"/>
      <c r="M476" s="182"/>
      <c r="N476" s="182"/>
    </row>
    <row r="477" spans="1:14" ht="12.75" hidden="1" x14ac:dyDescent="0.25">
      <c r="A477" s="226"/>
      <c r="B477" s="226"/>
      <c r="J477" s="227"/>
      <c r="K477" s="227"/>
      <c r="L477" s="182"/>
      <c r="M477" s="182"/>
      <c r="N477" s="182"/>
    </row>
    <row r="478" spans="1:14" ht="12.75" hidden="1" x14ac:dyDescent="0.25">
      <c r="A478" s="226"/>
      <c r="B478" s="226"/>
      <c r="J478" s="227"/>
      <c r="K478" s="227"/>
      <c r="L478" s="182"/>
      <c r="M478" s="182"/>
      <c r="N478" s="182"/>
    </row>
    <row r="479" spans="1:14" ht="12.75" hidden="1" x14ac:dyDescent="0.25">
      <c r="A479" s="226"/>
      <c r="B479" s="226"/>
      <c r="J479" s="227"/>
      <c r="K479" s="227"/>
      <c r="L479" s="182"/>
      <c r="M479" s="182"/>
      <c r="N479" s="182"/>
    </row>
    <row r="480" spans="1:14" ht="12.75" hidden="1" x14ac:dyDescent="0.25">
      <c r="A480" s="226"/>
      <c r="B480" s="226"/>
      <c r="J480" s="227"/>
      <c r="K480" s="227"/>
      <c r="L480" s="182"/>
      <c r="M480" s="182"/>
      <c r="N480" s="182"/>
    </row>
    <row r="481" spans="1:14" ht="12.75" hidden="1" x14ac:dyDescent="0.25">
      <c r="A481" s="226"/>
      <c r="B481" s="226"/>
      <c r="J481" s="227"/>
      <c r="K481" s="227"/>
      <c r="L481" s="182"/>
      <c r="M481" s="182"/>
      <c r="N481" s="182"/>
    </row>
    <row r="482" spans="1:14" ht="12.75" hidden="1" x14ac:dyDescent="0.25">
      <c r="A482" s="226"/>
      <c r="B482" s="226"/>
      <c r="J482" s="227"/>
      <c r="K482" s="227"/>
      <c r="L482" s="182"/>
      <c r="M482" s="182"/>
      <c r="N482" s="182"/>
    </row>
    <row r="483" spans="1:14" ht="12.75" hidden="1" x14ac:dyDescent="0.25">
      <c r="A483" s="226"/>
      <c r="B483" s="226"/>
      <c r="J483" s="227"/>
      <c r="K483" s="227"/>
      <c r="L483" s="182"/>
      <c r="M483" s="182"/>
      <c r="N483" s="182"/>
    </row>
    <row r="484" spans="1:14" ht="12.75" hidden="1" x14ac:dyDescent="0.25">
      <c r="A484" s="226"/>
      <c r="B484" s="226"/>
      <c r="J484" s="227"/>
      <c r="K484" s="227"/>
      <c r="L484" s="182"/>
      <c r="M484" s="182"/>
      <c r="N484" s="182"/>
    </row>
    <row r="485" spans="1:14" ht="12.75" hidden="1" x14ac:dyDescent="0.25">
      <c r="A485" s="226"/>
      <c r="B485" s="226"/>
      <c r="J485" s="227"/>
      <c r="K485" s="227"/>
      <c r="L485" s="182"/>
      <c r="M485" s="182"/>
      <c r="N485" s="182"/>
    </row>
    <row r="486" spans="1:14" ht="12.75" hidden="1" x14ac:dyDescent="0.25">
      <c r="A486" s="226"/>
      <c r="B486" s="226"/>
      <c r="J486" s="227"/>
      <c r="K486" s="227"/>
      <c r="L486" s="182"/>
      <c r="M486" s="182"/>
      <c r="N486" s="182"/>
    </row>
    <row r="487" spans="1:14" ht="12.75" hidden="1" x14ac:dyDescent="0.25">
      <c r="A487" s="226"/>
      <c r="B487" s="226"/>
      <c r="J487" s="227"/>
      <c r="K487" s="227"/>
      <c r="L487" s="182"/>
      <c r="M487" s="182"/>
      <c r="N487" s="182"/>
    </row>
    <row r="488" spans="1:14" ht="12.75" hidden="1" x14ac:dyDescent="0.25">
      <c r="A488" s="226"/>
      <c r="B488" s="226"/>
      <c r="J488" s="227"/>
      <c r="K488" s="227"/>
      <c r="L488" s="182"/>
      <c r="M488" s="182"/>
      <c r="N488" s="182"/>
    </row>
    <row r="489" spans="1:14" ht="12.75" hidden="1" x14ac:dyDescent="0.25">
      <c r="A489" s="226"/>
      <c r="B489" s="226"/>
      <c r="J489" s="227"/>
      <c r="K489" s="227"/>
      <c r="L489" s="182"/>
      <c r="M489" s="182"/>
      <c r="N489" s="182"/>
    </row>
    <row r="490" spans="1:14" ht="12.75" hidden="1" x14ac:dyDescent="0.25">
      <c r="A490" s="226"/>
      <c r="B490" s="226"/>
      <c r="J490" s="227"/>
      <c r="K490" s="227"/>
      <c r="L490" s="182"/>
      <c r="M490" s="182"/>
      <c r="N490" s="182"/>
    </row>
    <row r="491" spans="1:14" ht="12.75" hidden="1" x14ac:dyDescent="0.25">
      <c r="A491" s="226"/>
      <c r="B491" s="226"/>
      <c r="J491" s="227"/>
      <c r="K491" s="227"/>
      <c r="L491" s="182"/>
      <c r="M491" s="182"/>
      <c r="N491" s="182"/>
    </row>
    <row r="492" spans="1:14" ht="12.75" hidden="1" x14ac:dyDescent="0.25">
      <c r="A492" s="226"/>
      <c r="B492" s="226"/>
      <c r="J492" s="227"/>
      <c r="K492" s="227"/>
      <c r="L492" s="182"/>
      <c r="M492" s="182"/>
      <c r="N492" s="182"/>
    </row>
    <row r="493" spans="1:14" ht="12.75" hidden="1" x14ac:dyDescent="0.25">
      <c r="A493" s="226"/>
      <c r="B493" s="226"/>
      <c r="J493" s="227"/>
      <c r="K493" s="227"/>
      <c r="L493" s="182"/>
      <c r="M493" s="182"/>
      <c r="N493" s="182"/>
    </row>
    <row r="494" spans="1:14" ht="12.75" hidden="1" x14ac:dyDescent="0.25">
      <c r="A494" s="226"/>
      <c r="B494" s="226"/>
      <c r="J494" s="227"/>
      <c r="K494" s="227"/>
      <c r="L494" s="182"/>
      <c r="M494" s="182"/>
      <c r="N494" s="182"/>
    </row>
    <row r="495" spans="1:14" ht="12.75" hidden="1" x14ac:dyDescent="0.25">
      <c r="A495" s="226"/>
      <c r="B495" s="226"/>
      <c r="J495" s="227"/>
      <c r="K495" s="227"/>
      <c r="L495" s="182"/>
      <c r="M495" s="182"/>
      <c r="N495" s="182"/>
    </row>
    <row r="496" spans="1:14" ht="12.75" hidden="1" x14ac:dyDescent="0.25">
      <c r="A496" s="226"/>
      <c r="B496" s="226"/>
      <c r="J496" s="227"/>
      <c r="K496" s="227"/>
      <c r="L496" s="182"/>
      <c r="M496" s="182"/>
      <c r="N496" s="182"/>
    </row>
    <row r="497" spans="1:14" ht="12.75" hidden="1" x14ac:dyDescent="0.25">
      <c r="A497" s="226"/>
      <c r="B497" s="226"/>
      <c r="J497" s="227"/>
      <c r="K497" s="227"/>
      <c r="L497" s="182"/>
      <c r="M497" s="182"/>
      <c r="N497" s="182"/>
    </row>
    <row r="498" spans="1:14" ht="12.75" hidden="1" x14ac:dyDescent="0.25">
      <c r="A498" s="226"/>
      <c r="B498" s="226"/>
      <c r="J498" s="227"/>
      <c r="K498" s="227"/>
      <c r="L498" s="182"/>
      <c r="M498" s="182"/>
      <c r="N498" s="182"/>
    </row>
    <row r="499" spans="1:14" ht="12.75" hidden="1" x14ac:dyDescent="0.25">
      <c r="A499" s="226"/>
      <c r="B499" s="226"/>
      <c r="J499" s="227"/>
      <c r="K499" s="227"/>
      <c r="L499" s="182"/>
      <c r="M499" s="182"/>
      <c r="N499" s="182"/>
    </row>
    <row r="500" spans="1:14" ht="12.75" hidden="1" x14ac:dyDescent="0.25">
      <c r="A500" s="226"/>
      <c r="B500" s="226"/>
      <c r="J500" s="227"/>
      <c r="K500" s="227"/>
      <c r="L500" s="182"/>
      <c r="M500" s="182"/>
      <c r="N500" s="182"/>
    </row>
    <row r="501" spans="1:14" ht="12.75" hidden="1" x14ac:dyDescent="0.25">
      <c r="A501" s="226"/>
      <c r="B501" s="226"/>
      <c r="J501" s="227"/>
      <c r="K501" s="227"/>
      <c r="L501" s="182"/>
      <c r="M501" s="182"/>
      <c r="N501" s="182"/>
    </row>
    <row r="502" spans="1:14" ht="12.75" hidden="1" x14ac:dyDescent="0.25">
      <c r="A502" s="226"/>
      <c r="B502" s="226"/>
      <c r="J502" s="227"/>
      <c r="K502" s="227"/>
      <c r="L502" s="182"/>
      <c r="M502" s="182"/>
      <c r="N502" s="182"/>
    </row>
    <row r="503" spans="1:14" ht="12.75" hidden="1" x14ac:dyDescent="0.25">
      <c r="A503" s="226"/>
      <c r="B503" s="226"/>
      <c r="J503" s="227"/>
      <c r="K503" s="227"/>
      <c r="L503" s="182"/>
      <c r="M503" s="182"/>
      <c r="N503" s="182"/>
    </row>
    <row r="504" spans="1:14" ht="12.75" hidden="1" x14ac:dyDescent="0.25">
      <c r="A504" s="226"/>
      <c r="B504" s="226"/>
      <c r="J504" s="227"/>
      <c r="K504" s="227"/>
      <c r="L504" s="182"/>
      <c r="M504" s="182"/>
      <c r="N504" s="182"/>
    </row>
    <row r="505" spans="1:14" ht="12.75" hidden="1" x14ac:dyDescent="0.25">
      <c r="A505" s="226"/>
      <c r="B505" s="226"/>
      <c r="J505" s="227"/>
      <c r="K505" s="227"/>
      <c r="L505" s="182"/>
      <c r="M505" s="182"/>
      <c r="N505" s="182"/>
    </row>
    <row r="506" spans="1:14" ht="12.75" hidden="1" x14ac:dyDescent="0.25">
      <c r="A506" s="226"/>
      <c r="B506" s="226"/>
      <c r="J506" s="227"/>
      <c r="K506" s="227"/>
      <c r="L506" s="182"/>
      <c r="M506" s="182"/>
      <c r="N506" s="182"/>
    </row>
    <row r="507" spans="1:14" ht="12.75" hidden="1" x14ac:dyDescent="0.25">
      <c r="A507" s="226"/>
      <c r="B507" s="226"/>
      <c r="J507" s="227"/>
      <c r="K507" s="227"/>
      <c r="L507" s="182"/>
      <c r="M507" s="182"/>
      <c r="N507" s="182"/>
    </row>
    <row r="508" spans="1:14" ht="12.75" hidden="1" x14ac:dyDescent="0.25">
      <c r="A508" s="226"/>
      <c r="B508" s="226"/>
      <c r="J508" s="227"/>
      <c r="K508" s="227"/>
      <c r="L508" s="182"/>
      <c r="M508" s="182"/>
      <c r="N508" s="182"/>
    </row>
    <row r="509" spans="1:14" ht="12.75" hidden="1" x14ac:dyDescent="0.25">
      <c r="A509" s="226"/>
      <c r="B509" s="226"/>
      <c r="J509" s="227"/>
      <c r="K509" s="227"/>
      <c r="L509" s="182"/>
      <c r="M509" s="182"/>
      <c r="N509" s="182"/>
    </row>
    <row r="510" spans="1:14" ht="12.75" hidden="1" x14ac:dyDescent="0.25">
      <c r="A510" s="226"/>
      <c r="B510" s="226"/>
      <c r="J510" s="227"/>
      <c r="K510" s="227"/>
      <c r="L510" s="182"/>
      <c r="M510" s="182"/>
      <c r="N510" s="182"/>
    </row>
    <row r="511" spans="1:14" ht="12.75" hidden="1" x14ac:dyDescent="0.25">
      <c r="A511" s="226"/>
      <c r="B511" s="226"/>
      <c r="J511" s="227"/>
      <c r="K511" s="227"/>
      <c r="L511" s="182"/>
      <c r="M511" s="182"/>
      <c r="N511" s="182"/>
    </row>
    <row r="512" spans="1:14" ht="12.75" hidden="1" x14ac:dyDescent="0.25">
      <c r="A512" s="226"/>
      <c r="B512" s="226"/>
      <c r="J512" s="227"/>
      <c r="K512" s="227"/>
      <c r="L512" s="182"/>
      <c r="M512" s="182"/>
      <c r="N512" s="182"/>
    </row>
    <row r="513" spans="1:14" ht="12.75" hidden="1" x14ac:dyDescent="0.25">
      <c r="A513" s="226"/>
      <c r="B513" s="226"/>
      <c r="J513" s="227"/>
      <c r="K513" s="227"/>
      <c r="L513" s="182"/>
      <c r="M513" s="182"/>
      <c r="N513" s="182"/>
    </row>
    <row r="514" spans="1:14" ht="12.75" hidden="1" x14ac:dyDescent="0.25">
      <c r="A514" s="226"/>
      <c r="B514" s="226"/>
      <c r="J514" s="227"/>
      <c r="K514" s="227"/>
      <c r="L514" s="182"/>
      <c r="M514" s="182"/>
      <c r="N514" s="182"/>
    </row>
    <row r="515" spans="1:14" ht="12.75" hidden="1" x14ac:dyDescent="0.25">
      <c r="A515" s="226"/>
      <c r="B515" s="226"/>
      <c r="J515" s="227"/>
      <c r="K515" s="227"/>
      <c r="L515" s="182"/>
      <c r="M515" s="182"/>
      <c r="N515" s="182"/>
    </row>
    <row r="516" spans="1:14" ht="12.75" hidden="1" x14ac:dyDescent="0.25">
      <c r="A516" s="226"/>
      <c r="B516" s="226"/>
      <c r="J516" s="227"/>
      <c r="K516" s="227"/>
      <c r="L516" s="182"/>
      <c r="M516" s="182"/>
      <c r="N516" s="182"/>
    </row>
    <row r="517" spans="1:14" ht="12.75" hidden="1" x14ac:dyDescent="0.25">
      <c r="A517" s="226"/>
      <c r="B517" s="226"/>
      <c r="J517" s="227"/>
      <c r="K517" s="227"/>
      <c r="L517" s="182"/>
      <c r="M517" s="182"/>
      <c r="N517" s="182"/>
    </row>
    <row r="518" spans="1:14" ht="12.75" hidden="1" x14ac:dyDescent="0.25">
      <c r="A518" s="226"/>
      <c r="B518" s="226"/>
      <c r="J518" s="227"/>
      <c r="K518" s="227"/>
      <c r="L518" s="182"/>
      <c r="M518" s="182"/>
      <c r="N518" s="182"/>
    </row>
    <row r="519" spans="1:14" ht="12.75" hidden="1" x14ac:dyDescent="0.25">
      <c r="A519" s="226"/>
      <c r="B519" s="226"/>
      <c r="J519" s="227"/>
      <c r="K519" s="227"/>
      <c r="L519" s="182"/>
      <c r="M519" s="182"/>
      <c r="N519" s="182"/>
    </row>
    <row r="520" spans="1:14" ht="12.75" hidden="1" x14ac:dyDescent="0.25">
      <c r="A520" s="226"/>
      <c r="B520" s="226"/>
      <c r="J520" s="227"/>
      <c r="K520" s="227"/>
      <c r="L520" s="182"/>
      <c r="M520" s="182"/>
      <c r="N520" s="182"/>
    </row>
    <row r="521" spans="1:14" ht="12.75" hidden="1" x14ac:dyDescent="0.25">
      <c r="A521" s="226"/>
      <c r="B521" s="226"/>
      <c r="J521" s="227"/>
      <c r="K521" s="227"/>
      <c r="L521" s="182"/>
      <c r="M521" s="182"/>
      <c r="N521" s="182"/>
    </row>
    <row r="522" spans="1:14" ht="12.75" hidden="1" x14ac:dyDescent="0.25">
      <c r="A522" s="226"/>
      <c r="B522" s="226"/>
      <c r="J522" s="227"/>
      <c r="K522" s="227"/>
      <c r="L522" s="182"/>
      <c r="M522" s="182"/>
      <c r="N522" s="182"/>
    </row>
    <row r="523" spans="1:14" ht="12.75" hidden="1" x14ac:dyDescent="0.25">
      <c r="A523" s="226"/>
      <c r="B523" s="226"/>
      <c r="J523" s="227"/>
      <c r="K523" s="227"/>
      <c r="L523" s="182"/>
      <c r="M523" s="182"/>
      <c r="N523" s="182"/>
    </row>
    <row r="524" spans="1:14" ht="12.75" hidden="1" x14ac:dyDescent="0.25">
      <c r="A524" s="226"/>
      <c r="B524" s="226"/>
      <c r="J524" s="227"/>
      <c r="K524" s="227"/>
      <c r="L524" s="182"/>
      <c r="M524" s="182"/>
      <c r="N524" s="182"/>
    </row>
    <row r="525" spans="1:14" ht="12.75" hidden="1" x14ac:dyDescent="0.25">
      <c r="A525" s="226"/>
      <c r="B525" s="226"/>
      <c r="J525" s="227"/>
      <c r="K525" s="227"/>
      <c r="L525" s="182"/>
      <c r="M525" s="182"/>
      <c r="N525" s="182"/>
    </row>
    <row r="526" spans="1:14" ht="12.75" hidden="1" x14ac:dyDescent="0.25">
      <c r="A526" s="226"/>
      <c r="B526" s="226"/>
      <c r="J526" s="227"/>
      <c r="K526" s="227"/>
      <c r="L526" s="182"/>
      <c r="M526" s="182"/>
      <c r="N526" s="182"/>
    </row>
    <row r="527" spans="1:14" ht="12.75" hidden="1" x14ac:dyDescent="0.25">
      <c r="A527" s="226"/>
      <c r="B527" s="226"/>
      <c r="J527" s="227"/>
      <c r="K527" s="227"/>
      <c r="L527" s="182"/>
      <c r="M527" s="182"/>
      <c r="N527" s="182"/>
    </row>
    <row r="528" spans="1:14" ht="12.75" hidden="1" x14ac:dyDescent="0.25">
      <c r="A528" s="226"/>
      <c r="B528" s="226"/>
      <c r="J528" s="227"/>
      <c r="K528" s="227"/>
      <c r="L528" s="182"/>
      <c r="M528" s="182"/>
      <c r="N528" s="182"/>
    </row>
    <row r="529" spans="1:14" ht="12.75" hidden="1" x14ac:dyDescent="0.25">
      <c r="A529" s="226"/>
      <c r="B529" s="226"/>
      <c r="J529" s="227"/>
      <c r="K529" s="227"/>
      <c r="L529" s="182"/>
      <c r="M529" s="182"/>
      <c r="N529" s="182"/>
    </row>
    <row r="530" spans="1:14" ht="12.75" hidden="1" x14ac:dyDescent="0.25">
      <c r="A530" s="226"/>
      <c r="B530" s="226"/>
      <c r="J530" s="227"/>
      <c r="K530" s="227"/>
      <c r="L530" s="182"/>
      <c r="M530" s="182"/>
      <c r="N530" s="182"/>
    </row>
    <row r="531" spans="1:14" ht="12.75" hidden="1" x14ac:dyDescent="0.25">
      <c r="A531" s="226"/>
      <c r="B531" s="226"/>
      <c r="J531" s="227"/>
      <c r="K531" s="227"/>
      <c r="L531" s="182"/>
      <c r="M531" s="182"/>
      <c r="N531" s="182"/>
    </row>
    <row r="532" spans="1:14" ht="12.75" hidden="1" x14ac:dyDescent="0.25">
      <c r="A532" s="226"/>
      <c r="B532" s="226"/>
      <c r="J532" s="227"/>
      <c r="K532" s="227"/>
      <c r="L532" s="182"/>
      <c r="M532" s="182"/>
      <c r="N532" s="182"/>
    </row>
    <row r="533" spans="1:14" ht="12.75" hidden="1" x14ac:dyDescent="0.25">
      <c r="A533" s="226"/>
      <c r="B533" s="226"/>
      <c r="J533" s="227"/>
      <c r="K533" s="227"/>
      <c r="L533" s="182"/>
      <c r="M533" s="182"/>
      <c r="N533" s="182"/>
    </row>
    <row r="534" spans="1:14" ht="12.75" hidden="1" x14ac:dyDescent="0.25">
      <c r="A534" s="226"/>
      <c r="B534" s="226"/>
      <c r="J534" s="227"/>
      <c r="K534" s="227"/>
      <c r="L534" s="182"/>
      <c r="M534" s="182"/>
      <c r="N534" s="182"/>
    </row>
    <row r="535" spans="1:14" ht="12.75" hidden="1" x14ac:dyDescent="0.25">
      <c r="A535" s="226"/>
      <c r="B535" s="226"/>
      <c r="J535" s="227"/>
      <c r="K535" s="227"/>
      <c r="L535" s="182"/>
      <c r="M535" s="182"/>
      <c r="N535" s="182"/>
    </row>
    <row r="536" spans="1:14" ht="12.75" hidden="1" x14ac:dyDescent="0.25">
      <c r="A536" s="226"/>
      <c r="B536" s="226"/>
      <c r="J536" s="227"/>
      <c r="K536" s="227"/>
      <c r="L536" s="182"/>
      <c r="M536" s="182"/>
      <c r="N536" s="182"/>
    </row>
    <row r="537" spans="1:14" ht="12.75" hidden="1" x14ac:dyDescent="0.25">
      <c r="A537" s="226"/>
      <c r="B537" s="226"/>
      <c r="J537" s="227"/>
      <c r="K537" s="227"/>
      <c r="L537" s="182"/>
      <c r="M537" s="182"/>
      <c r="N537" s="182"/>
    </row>
    <row r="538" spans="1:14" ht="12.75" hidden="1" x14ac:dyDescent="0.25">
      <c r="A538" s="226"/>
      <c r="B538" s="226"/>
      <c r="J538" s="227"/>
      <c r="K538" s="227"/>
      <c r="L538" s="182"/>
      <c r="M538" s="182"/>
      <c r="N538" s="182"/>
    </row>
    <row r="539" spans="1:14" ht="12.75" hidden="1" x14ac:dyDescent="0.25">
      <c r="A539" s="226"/>
      <c r="B539" s="226"/>
      <c r="J539" s="227"/>
      <c r="K539" s="227"/>
      <c r="L539" s="182"/>
      <c r="M539" s="182"/>
      <c r="N539" s="182"/>
    </row>
    <row r="540" spans="1:14" ht="12.75" hidden="1" x14ac:dyDescent="0.25">
      <c r="A540" s="226"/>
      <c r="B540" s="226"/>
      <c r="J540" s="227"/>
      <c r="K540" s="227"/>
      <c r="L540" s="182"/>
      <c r="M540" s="182"/>
      <c r="N540" s="182"/>
    </row>
    <row r="541" spans="1:14" ht="12.75" hidden="1" x14ac:dyDescent="0.25">
      <c r="A541" s="226"/>
      <c r="B541" s="226"/>
      <c r="J541" s="227"/>
      <c r="K541" s="227"/>
      <c r="L541" s="182"/>
      <c r="M541" s="182"/>
      <c r="N541" s="182"/>
    </row>
    <row r="542" spans="1:14" ht="12.75" hidden="1" x14ac:dyDescent="0.25">
      <c r="A542" s="226"/>
      <c r="B542" s="226"/>
      <c r="J542" s="227"/>
      <c r="K542" s="227"/>
      <c r="L542" s="182"/>
      <c r="M542" s="182"/>
      <c r="N542" s="182"/>
    </row>
    <row r="543" spans="1:14" ht="12.75" hidden="1" x14ac:dyDescent="0.25">
      <c r="A543" s="226"/>
      <c r="B543" s="226"/>
      <c r="J543" s="227"/>
      <c r="K543" s="227"/>
      <c r="L543" s="182"/>
      <c r="M543" s="182"/>
      <c r="N543" s="182"/>
    </row>
    <row r="544" spans="1:14" ht="12.75" hidden="1" x14ac:dyDescent="0.25">
      <c r="A544" s="226"/>
      <c r="B544" s="226"/>
      <c r="J544" s="227"/>
      <c r="K544" s="227"/>
      <c r="L544" s="182"/>
      <c r="M544" s="182"/>
      <c r="N544" s="182"/>
    </row>
    <row r="545" spans="1:14" ht="12.75" hidden="1" x14ac:dyDescent="0.25">
      <c r="A545" s="226"/>
      <c r="B545" s="226"/>
      <c r="J545" s="227"/>
      <c r="K545" s="227"/>
      <c r="L545" s="182"/>
      <c r="M545" s="182"/>
      <c r="N545" s="182"/>
    </row>
    <row r="546" spans="1:14" ht="12.75" hidden="1" x14ac:dyDescent="0.25">
      <c r="A546" s="226"/>
      <c r="B546" s="226"/>
      <c r="J546" s="227"/>
      <c r="K546" s="227"/>
      <c r="L546" s="182"/>
      <c r="M546" s="182"/>
      <c r="N546" s="182"/>
    </row>
    <row r="547" spans="1:14" ht="12.75" hidden="1" x14ac:dyDescent="0.25">
      <c r="A547" s="226"/>
      <c r="B547" s="226"/>
      <c r="J547" s="227"/>
      <c r="K547" s="227"/>
      <c r="L547" s="182"/>
      <c r="M547" s="182"/>
      <c r="N547" s="182"/>
    </row>
    <row r="548" spans="1:14" ht="12.75" hidden="1" x14ac:dyDescent="0.25">
      <c r="A548" s="226"/>
      <c r="B548" s="226"/>
      <c r="J548" s="227"/>
      <c r="K548" s="227"/>
      <c r="L548" s="182"/>
      <c r="M548" s="182"/>
      <c r="N548" s="182"/>
    </row>
    <row r="549" spans="1:14" ht="12.75" hidden="1" x14ac:dyDescent="0.25">
      <c r="A549" s="226"/>
      <c r="B549" s="226"/>
      <c r="J549" s="227"/>
      <c r="K549" s="227"/>
      <c r="L549" s="182"/>
      <c r="M549" s="182"/>
      <c r="N549" s="182"/>
    </row>
    <row r="550" spans="1:14" ht="12.75" hidden="1" x14ac:dyDescent="0.25">
      <c r="A550" s="226"/>
      <c r="B550" s="226"/>
      <c r="J550" s="227"/>
      <c r="K550" s="227"/>
      <c r="L550" s="182"/>
      <c r="M550" s="182"/>
      <c r="N550" s="182"/>
    </row>
    <row r="551" spans="1:14" ht="12.75" hidden="1" x14ac:dyDescent="0.25">
      <c r="A551" s="226"/>
      <c r="B551" s="226"/>
      <c r="J551" s="227"/>
      <c r="K551" s="227"/>
      <c r="L551" s="182"/>
      <c r="M551" s="182"/>
      <c r="N551" s="182"/>
    </row>
    <row r="552" spans="1:14" ht="12.75" hidden="1" x14ac:dyDescent="0.25">
      <c r="A552" s="226"/>
      <c r="B552" s="226"/>
      <c r="J552" s="227"/>
      <c r="K552" s="227"/>
      <c r="L552" s="182"/>
      <c r="M552" s="182"/>
      <c r="N552" s="182"/>
    </row>
    <row r="553" spans="1:14" ht="12.75" hidden="1" x14ac:dyDescent="0.25">
      <c r="A553" s="226"/>
      <c r="B553" s="226"/>
      <c r="J553" s="227"/>
      <c r="K553" s="227"/>
      <c r="L553" s="182"/>
      <c r="M553" s="182"/>
      <c r="N553" s="182"/>
    </row>
    <row r="554" spans="1:14" ht="12.75" hidden="1" x14ac:dyDescent="0.25">
      <c r="A554" s="226"/>
      <c r="B554" s="226"/>
      <c r="J554" s="227"/>
      <c r="K554" s="227"/>
      <c r="L554" s="182"/>
      <c r="M554" s="182"/>
      <c r="N554" s="182"/>
    </row>
    <row r="555" spans="1:14" ht="12.75" hidden="1" x14ac:dyDescent="0.25">
      <c r="A555" s="226"/>
      <c r="B555" s="226"/>
      <c r="J555" s="227"/>
      <c r="K555" s="227"/>
      <c r="L555" s="182"/>
      <c r="M555" s="182"/>
      <c r="N555" s="182"/>
    </row>
    <row r="556" spans="1:14" ht="12.75" hidden="1" x14ac:dyDescent="0.25">
      <c r="A556" s="226"/>
      <c r="B556" s="226"/>
      <c r="J556" s="227"/>
      <c r="K556" s="227"/>
      <c r="L556" s="182"/>
      <c r="M556" s="182"/>
      <c r="N556" s="182"/>
    </row>
    <row r="557" spans="1:14" ht="12.75" hidden="1" x14ac:dyDescent="0.25">
      <c r="A557" s="226"/>
      <c r="B557" s="226"/>
      <c r="J557" s="227"/>
      <c r="K557" s="227"/>
      <c r="L557" s="182"/>
      <c r="M557" s="182"/>
      <c r="N557" s="182"/>
    </row>
    <row r="558" spans="1:14" ht="12.75" hidden="1" x14ac:dyDescent="0.25">
      <c r="A558" s="226"/>
      <c r="B558" s="226"/>
      <c r="J558" s="227"/>
      <c r="K558" s="227"/>
      <c r="L558" s="182"/>
      <c r="M558" s="182"/>
      <c r="N558" s="182"/>
    </row>
    <row r="559" spans="1:14" ht="12.75" hidden="1" x14ac:dyDescent="0.25">
      <c r="A559" s="226"/>
      <c r="B559" s="226"/>
      <c r="J559" s="227"/>
      <c r="K559" s="227"/>
      <c r="L559" s="182"/>
      <c r="M559" s="182"/>
      <c r="N559" s="182"/>
    </row>
    <row r="560" spans="1:14" ht="12.75" hidden="1" x14ac:dyDescent="0.25">
      <c r="A560" s="226"/>
      <c r="B560" s="226"/>
      <c r="J560" s="227"/>
      <c r="K560" s="227"/>
      <c r="L560" s="182"/>
      <c r="M560" s="182"/>
      <c r="N560" s="182"/>
    </row>
    <row r="561" spans="1:14" ht="12.75" hidden="1" x14ac:dyDescent="0.25">
      <c r="A561" s="226"/>
      <c r="B561" s="226"/>
      <c r="J561" s="227"/>
      <c r="K561" s="227"/>
      <c r="L561" s="182"/>
      <c r="M561" s="182"/>
      <c r="N561" s="182"/>
    </row>
    <row r="562" spans="1:14" ht="12.75" hidden="1" x14ac:dyDescent="0.25">
      <c r="A562" s="226"/>
      <c r="B562" s="226"/>
      <c r="J562" s="227"/>
      <c r="K562" s="227"/>
      <c r="L562" s="182"/>
      <c r="M562" s="182"/>
      <c r="N562" s="182"/>
    </row>
    <row r="563" spans="1:14" ht="12.75" hidden="1" x14ac:dyDescent="0.25">
      <c r="A563" s="226"/>
      <c r="B563" s="226"/>
      <c r="J563" s="227"/>
      <c r="K563" s="227"/>
      <c r="L563" s="182"/>
      <c r="M563" s="182"/>
      <c r="N563" s="182"/>
    </row>
    <row r="564" spans="1:14" ht="12.75" hidden="1" x14ac:dyDescent="0.25">
      <c r="A564" s="226"/>
      <c r="B564" s="226"/>
      <c r="J564" s="227"/>
      <c r="K564" s="227"/>
      <c r="L564" s="182"/>
      <c r="M564" s="182"/>
      <c r="N564" s="182"/>
    </row>
    <row r="565" spans="1:14" ht="12.75" hidden="1" x14ac:dyDescent="0.25">
      <c r="A565" s="226"/>
      <c r="B565" s="226"/>
      <c r="J565" s="227"/>
      <c r="K565" s="227"/>
      <c r="L565" s="182"/>
      <c r="M565" s="182"/>
      <c r="N565" s="182"/>
    </row>
    <row r="566" spans="1:14" ht="12.75" hidden="1" x14ac:dyDescent="0.25">
      <c r="A566" s="226"/>
      <c r="B566" s="226"/>
      <c r="J566" s="227"/>
      <c r="K566" s="227"/>
      <c r="L566" s="182"/>
      <c r="M566" s="182"/>
      <c r="N566" s="182"/>
    </row>
    <row r="567" spans="1:14" ht="12.75" hidden="1" x14ac:dyDescent="0.25">
      <c r="A567" s="226"/>
      <c r="B567" s="226"/>
      <c r="J567" s="227"/>
      <c r="K567" s="227"/>
      <c r="L567" s="182"/>
      <c r="M567" s="182"/>
      <c r="N567" s="182"/>
    </row>
    <row r="568" spans="1:14" ht="12.75" hidden="1" x14ac:dyDescent="0.25">
      <c r="A568" s="226"/>
      <c r="B568" s="226"/>
      <c r="J568" s="227"/>
      <c r="K568" s="227"/>
      <c r="L568" s="182"/>
      <c r="M568" s="182"/>
      <c r="N568" s="182"/>
    </row>
    <row r="569" spans="1:14" ht="12.75" hidden="1" x14ac:dyDescent="0.25">
      <c r="A569" s="226"/>
      <c r="B569" s="226"/>
      <c r="J569" s="227"/>
      <c r="K569" s="227"/>
      <c r="L569" s="182"/>
      <c r="M569" s="182"/>
      <c r="N569" s="182"/>
    </row>
    <row r="570" spans="1:14" ht="12.75" hidden="1" x14ac:dyDescent="0.25">
      <c r="A570" s="226"/>
      <c r="B570" s="226"/>
      <c r="J570" s="227"/>
      <c r="K570" s="227"/>
      <c r="L570" s="182"/>
      <c r="M570" s="182"/>
      <c r="N570" s="182"/>
    </row>
    <row r="571" spans="1:14" ht="12.75" hidden="1" x14ac:dyDescent="0.25">
      <c r="A571" s="226"/>
      <c r="B571" s="226"/>
      <c r="J571" s="227"/>
      <c r="K571" s="227"/>
      <c r="L571" s="182"/>
      <c r="M571" s="182"/>
      <c r="N571" s="182"/>
    </row>
    <row r="572" spans="1:14" ht="12.75" hidden="1" x14ac:dyDescent="0.25">
      <c r="A572" s="226"/>
      <c r="B572" s="226"/>
      <c r="J572" s="227"/>
      <c r="K572" s="227"/>
      <c r="L572" s="182"/>
      <c r="M572" s="182"/>
      <c r="N572" s="182"/>
    </row>
    <row r="573" spans="1:14" ht="12.75" hidden="1" x14ac:dyDescent="0.25">
      <c r="A573" s="226"/>
      <c r="B573" s="226"/>
      <c r="J573" s="227"/>
      <c r="K573" s="227"/>
      <c r="L573" s="182"/>
      <c r="M573" s="182"/>
      <c r="N573" s="182"/>
    </row>
    <row r="574" spans="1:14" ht="12.75" hidden="1" x14ac:dyDescent="0.25">
      <c r="A574" s="226"/>
      <c r="B574" s="226"/>
      <c r="J574" s="227"/>
      <c r="K574" s="227"/>
      <c r="L574" s="182"/>
      <c r="M574" s="182"/>
      <c r="N574" s="182"/>
    </row>
    <row r="575" spans="1:14" ht="12.75" hidden="1" x14ac:dyDescent="0.25">
      <c r="A575" s="226"/>
      <c r="B575" s="226"/>
      <c r="J575" s="227"/>
      <c r="K575" s="227"/>
      <c r="L575" s="182"/>
      <c r="M575" s="182"/>
      <c r="N575" s="182"/>
    </row>
    <row r="576" spans="1:14" ht="12.75" hidden="1" x14ac:dyDescent="0.25">
      <c r="A576" s="226"/>
      <c r="B576" s="226"/>
      <c r="J576" s="227"/>
      <c r="K576" s="227"/>
      <c r="L576" s="182"/>
      <c r="M576" s="182"/>
      <c r="N576" s="182"/>
    </row>
    <row r="577" spans="1:14" ht="12.75" hidden="1" x14ac:dyDescent="0.25">
      <c r="A577" s="226"/>
      <c r="B577" s="226"/>
      <c r="J577" s="227"/>
      <c r="K577" s="227"/>
      <c r="L577" s="182"/>
      <c r="M577" s="182"/>
      <c r="N577" s="182"/>
    </row>
    <row r="578" spans="1:14" ht="12.75" hidden="1" x14ac:dyDescent="0.25">
      <c r="A578" s="226"/>
      <c r="B578" s="226"/>
      <c r="J578" s="227"/>
      <c r="K578" s="227"/>
      <c r="L578" s="182"/>
      <c r="M578" s="182"/>
      <c r="N578" s="182"/>
    </row>
    <row r="579" spans="1:14" ht="12.75" hidden="1" x14ac:dyDescent="0.25">
      <c r="A579" s="226"/>
      <c r="B579" s="226"/>
      <c r="J579" s="227"/>
      <c r="K579" s="227"/>
      <c r="L579" s="182"/>
      <c r="M579" s="182"/>
      <c r="N579" s="182"/>
    </row>
    <row r="580" spans="1:14" ht="12.75" hidden="1" x14ac:dyDescent="0.25">
      <c r="A580" s="226"/>
      <c r="B580" s="226"/>
      <c r="J580" s="227"/>
      <c r="K580" s="227"/>
      <c r="L580" s="182"/>
      <c r="M580" s="182"/>
      <c r="N580" s="182"/>
    </row>
    <row r="581" spans="1:14" ht="12.75" hidden="1" x14ac:dyDescent="0.25">
      <c r="A581" s="226"/>
      <c r="B581" s="226"/>
      <c r="J581" s="227"/>
      <c r="K581" s="227"/>
      <c r="L581" s="182"/>
      <c r="M581" s="182"/>
      <c r="N581" s="182"/>
    </row>
    <row r="582" spans="1:14" ht="12.75" hidden="1" x14ac:dyDescent="0.25">
      <c r="A582" s="226"/>
      <c r="B582" s="226"/>
      <c r="J582" s="227"/>
      <c r="K582" s="227"/>
      <c r="L582" s="182"/>
      <c r="M582" s="182"/>
      <c r="N582" s="182"/>
    </row>
    <row r="583" spans="1:14" ht="12.75" hidden="1" x14ac:dyDescent="0.25">
      <c r="A583" s="226"/>
      <c r="B583" s="226"/>
      <c r="J583" s="227"/>
      <c r="K583" s="227"/>
      <c r="L583" s="182"/>
      <c r="M583" s="182"/>
      <c r="N583" s="182"/>
    </row>
    <row r="584" spans="1:14" ht="12.75" hidden="1" x14ac:dyDescent="0.25">
      <c r="A584" s="226"/>
      <c r="B584" s="226"/>
      <c r="J584" s="227"/>
      <c r="K584" s="227"/>
      <c r="L584" s="182"/>
      <c r="M584" s="182"/>
      <c r="N584" s="182"/>
    </row>
    <row r="585" spans="1:14" ht="12.75" hidden="1" x14ac:dyDescent="0.25">
      <c r="A585" s="226"/>
      <c r="B585" s="226"/>
      <c r="J585" s="227"/>
      <c r="K585" s="227"/>
      <c r="L585" s="182"/>
      <c r="M585" s="182"/>
      <c r="N585" s="182"/>
    </row>
    <row r="586" spans="1:14" ht="12.75" hidden="1" x14ac:dyDescent="0.25">
      <c r="A586" s="226"/>
      <c r="B586" s="226"/>
      <c r="J586" s="227"/>
      <c r="K586" s="227"/>
      <c r="L586" s="182"/>
      <c r="M586" s="182"/>
      <c r="N586" s="182"/>
    </row>
    <row r="587" spans="1:14" ht="12.75" hidden="1" x14ac:dyDescent="0.25">
      <c r="A587" s="226"/>
      <c r="B587" s="226"/>
      <c r="J587" s="227"/>
      <c r="K587" s="227"/>
      <c r="L587" s="182"/>
      <c r="M587" s="182"/>
      <c r="N587" s="182"/>
    </row>
    <row r="588" spans="1:14" ht="12.75" hidden="1" x14ac:dyDescent="0.25">
      <c r="A588" s="226"/>
      <c r="B588" s="226"/>
      <c r="J588" s="227"/>
      <c r="K588" s="227"/>
      <c r="L588" s="182"/>
      <c r="M588" s="182"/>
      <c r="N588" s="182"/>
    </row>
    <row r="589" spans="1:14" ht="12.75" hidden="1" x14ac:dyDescent="0.25">
      <c r="A589" s="226"/>
      <c r="B589" s="226"/>
      <c r="J589" s="227"/>
      <c r="K589" s="227"/>
      <c r="L589" s="182"/>
      <c r="M589" s="182"/>
      <c r="N589" s="182"/>
    </row>
    <row r="590" spans="1:14" ht="12.75" hidden="1" x14ac:dyDescent="0.25">
      <c r="A590" s="226"/>
      <c r="B590" s="226"/>
      <c r="J590" s="227"/>
      <c r="K590" s="227"/>
      <c r="L590" s="182"/>
      <c r="M590" s="182"/>
      <c r="N590" s="182"/>
    </row>
    <row r="591" spans="1:14" ht="12.75" hidden="1" x14ac:dyDescent="0.25">
      <c r="A591" s="226"/>
      <c r="B591" s="226"/>
      <c r="J591" s="227"/>
      <c r="K591" s="227"/>
      <c r="L591" s="182"/>
      <c r="M591" s="182"/>
      <c r="N591" s="182"/>
    </row>
    <row r="592" spans="1:14" ht="12.75" hidden="1" x14ac:dyDescent="0.25">
      <c r="A592" s="226"/>
      <c r="B592" s="226"/>
      <c r="J592" s="227"/>
      <c r="K592" s="227"/>
      <c r="L592" s="182"/>
      <c r="M592" s="182"/>
      <c r="N592" s="182"/>
    </row>
    <row r="593" spans="1:14" ht="12.75" hidden="1" x14ac:dyDescent="0.25">
      <c r="A593" s="226"/>
      <c r="B593" s="226"/>
      <c r="J593" s="227"/>
      <c r="K593" s="227"/>
      <c r="L593" s="182"/>
      <c r="M593" s="182"/>
      <c r="N593" s="182"/>
    </row>
    <row r="594" spans="1:14" ht="12.75" hidden="1" x14ac:dyDescent="0.25">
      <c r="A594" s="226"/>
      <c r="B594" s="226"/>
      <c r="J594" s="227"/>
      <c r="K594" s="227"/>
      <c r="L594" s="182"/>
      <c r="M594" s="182"/>
      <c r="N594" s="182"/>
    </row>
    <row r="595" spans="1:14" ht="12.75" hidden="1" x14ac:dyDescent="0.25">
      <c r="A595" s="226"/>
      <c r="B595" s="226"/>
      <c r="J595" s="227"/>
      <c r="K595" s="227"/>
      <c r="L595" s="182"/>
      <c r="M595" s="182"/>
      <c r="N595" s="182"/>
    </row>
    <row r="596" spans="1:14" ht="12.75" hidden="1" x14ac:dyDescent="0.25">
      <c r="A596" s="226"/>
      <c r="B596" s="226"/>
      <c r="J596" s="227"/>
      <c r="K596" s="227"/>
      <c r="L596" s="182"/>
      <c r="M596" s="182"/>
      <c r="N596" s="182"/>
    </row>
    <row r="597" spans="1:14" ht="12.75" hidden="1" x14ac:dyDescent="0.25">
      <c r="A597" s="226"/>
      <c r="B597" s="226"/>
      <c r="J597" s="227"/>
      <c r="K597" s="227"/>
      <c r="L597" s="182"/>
      <c r="M597" s="182"/>
      <c r="N597" s="182"/>
    </row>
    <row r="598" spans="1:14" ht="12.75" hidden="1" x14ac:dyDescent="0.25">
      <c r="A598" s="226"/>
      <c r="B598" s="226"/>
      <c r="J598" s="227"/>
      <c r="K598" s="227"/>
      <c r="L598" s="182"/>
      <c r="M598" s="182"/>
      <c r="N598" s="182"/>
    </row>
    <row r="599" spans="1:14" ht="12.75" hidden="1" x14ac:dyDescent="0.25">
      <c r="A599" s="226"/>
      <c r="B599" s="226"/>
      <c r="J599" s="227"/>
      <c r="K599" s="227"/>
      <c r="L599" s="182"/>
      <c r="M599" s="182"/>
      <c r="N599" s="182"/>
    </row>
    <row r="600" spans="1:14" ht="12.75" hidden="1" x14ac:dyDescent="0.25">
      <c r="A600" s="226"/>
      <c r="B600" s="226"/>
      <c r="J600" s="227"/>
      <c r="K600" s="227"/>
      <c r="L600" s="182"/>
      <c r="M600" s="182"/>
      <c r="N600" s="182"/>
    </row>
    <row r="601" spans="1:14" ht="12.75" hidden="1" x14ac:dyDescent="0.25">
      <c r="A601" s="226"/>
      <c r="B601" s="226"/>
      <c r="J601" s="227"/>
      <c r="K601" s="227"/>
      <c r="L601" s="182"/>
      <c r="M601" s="182"/>
      <c r="N601" s="182"/>
    </row>
    <row r="602" spans="1:14" ht="12.75" hidden="1" x14ac:dyDescent="0.25">
      <c r="A602" s="226"/>
      <c r="B602" s="226"/>
      <c r="J602" s="227"/>
      <c r="K602" s="227"/>
      <c r="L602" s="182"/>
      <c r="M602" s="182"/>
      <c r="N602" s="182"/>
    </row>
    <row r="603" spans="1:14" ht="12.75" hidden="1" x14ac:dyDescent="0.25">
      <c r="A603" s="226"/>
      <c r="B603" s="226"/>
      <c r="J603" s="227"/>
      <c r="K603" s="227"/>
      <c r="L603" s="182"/>
      <c r="M603" s="182"/>
      <c r="N603" s="182"/>
    </row>
    <row r="604" spans="1:14" ht="12.75" hidden="1" x14ac:dyDescent="0.25">
      <c r="A604" s="226"/>
      <c r="B604" s="226"/>
      <c r="J604" s="227"/>
      <c r="K604" s="227"/>
      <c r="L604" s="182"/>
      <c r="M604" s="182"/>
      <c r="N604" s="182"/>
    </row>
    <row r="605" spans="1:14" ht="12.75" hidden="1" x14ac:dyDescent="0.25">
      <c r="A605" s="226"/>
      <c r="B605" s="226"/>
      <c r="J605" s="227"/>
      <c r="K605" s="227"/>
      <c r="L605" s="182"/>
      <c r="M605" s="182"/>
      <c r="N605" s="182"/>
    </row>
    <row r="606" spans="1:14" ht="12.75" hidden="1" x14ac:dyDescent="0.25">
      <c r="A606" s="226"/>
      <c r="B606" s="226"/>
      <c r="J606" s="227"/>
      <c r="K606" s="227"/>
      <c r="L606" s="182"/>
      <c r="M606" s="182"/>
      <c r="N606" s="182"/>
    </row>
    <row r="607" spans="1:14" ht="12.75" hidden="1" x14ac:dyDescent="0.25">
      <c r="A607" s="226"/>
      <c r="B607" s="226"/>
      <c r="J607" s="227"/>
      <c r="K607" s="227"/>
      <c r="L607" s="182"/>
      <c r="M607" s="182"/>
      <c r="N607" s="182"/>
    </row>
    <row r="608" spans="1:14" ht="12.75" hidden="1" x14ac:dyDescent="0.25">
      <c r="A608" s="226"/>
      <c r="B608" s="226"/>
      <c r="J608" s="227"/>
      <c r="K608" s="227"/>
      <c r="L608" s="182"/>
      <c r="M608" s="182"/>
      <c r="N608" s="182"/>
    </row>
    <row r="609" spans="1:14" ht="12.75" hidden="1" x14ac:dyDescent="0.25">
      <c r="A609" s="226"/>
      <c r="B609" s="226"/>
      <c r="J609" s="227"/>
      <c r="K609" s="227"/>
      <c r="L609" s="182"/>
      <c r="M609" s="182"/>
      <c r="N609" s="182"/>
    </row>
    <row r="610" spans="1:14" ht="12.75" hidden="1" x14ac:dyDescent="0.25">
      <c r="A610" s="226"/>
      <c r="B610" s="226"/>
      <c r="J610" s="227"/>
      <c r="K610" s="227"/>
      <c r="L610" s="182"/>
      <c r="M610" s="182"/>
      <c r="N610" s="182"/>
    </row>
    <row r="611" spans="1:14" ht="12.75" hidden="1" x14ac:dyDescent="0.25">
      <c r="A611" s="226"/>
      <c r="B611" s="226"/>
      <c r="J611" s="227"/>
      <c r="K611" s="227"/>
      <c r="L611" s="182"/>
      <c r="M611" s="182"/>
      <c r="N611" s="182"/>
    </row>
    <row r="612" spans="1:14" ht="12.75" hidden="1" x14ac:dyDescent="0.25">
      <c r="A612" s="226"/>
      <c r="B612" s="226"/>
      <c r="J612" s="227"/>
      <c r="K612" s="227"/>
      <c r="L612" s="182"/>
      <c r="M612" s="182"/>
      <c r="N612" s="182"/>
    </row>
    <row r="613" spans="1:14" ht="12.75" hidden="1" x14ac:dyDescent="0.25">
      <c r="A613" s="226"/>
      <c r="B613" s="226"/>
      <c r="J613" s="227"/>
      <c r="K613" s="227"/>
      <c r="L613" s="182"/>
      <c r="M613" s="182"/>
      <c r="N613" s="182"/>
    </row>
    <row r="614" spans="1:14" ht="12.75" hidden="1" x14ac:dyDescent="0.25">
      <c r="A614" s="226"/>
      <c r="B614" s="226"/>
      <c r="J614" s="227"/>
      <c r="K614" s="227"/>
      <c r="L614" s="182"/>
      <c r="M614" s="182"/>
      <c r="N614" s="182"/>
    </row>
    <row r="615" spans="1:14" ht="12.75" hidden="1" x14ac:dyDescent="0.25">
      <c r="A615" s="226"/>
      <c r="B615" s="226"/>
      <c r="J615" s="227"/>
      <c r="K615" s="227"/>
      <c r="L615" s="182"/>
      <c r="M615" s="182"/>
      <c r="N615" s="182"/>
    </row>
    <row r="616" spans="1:14" ht="12.75" hidden="1" x14ac:dyDescent="0.25">
      <c r="A616" s="226"/>
      <c r="B616" s="226"/>
      <c r="J616" s="227"/>
      <c r="K616" s="227"/>
      <c r="L616" s="182"/>
      <c r="M616" s="182"/>
      <c r="N616" s="182"/>
    </row>
    <row r="617" spans="1:14" ht="12.75" hidden="1" x14ac:dyDescent="0.25">
      <c r="A617" s="226"/>
      <c r="B617" s="226"/>
      <c r="J617" s="227"/>
      <c r="K617" s="227"/>
      <c r="L617" s="182"/>
      <c r="M617" s="182"/>
      <c r="N617" s="182"/>
    </row>
    <row r="618" spans="1:14" ht="12.75" hidden="1" x14ac:dyDescent="0.25">
      <c r="A618" s="226"/>
      <c r="B618" s="226"/>
      <c r="J618" s="227"/>
      <c r="K618" s="227"/>
      <c r="L618" s="182"/>
      <c r="M618" s="182"/>
      <c r="N618" s="182"/>
    </row>
    <row r="619" spans="1:14" ht="12.75" hidden="1" x14ac:dyDescent="0.25">
      <c r="A619" s="226"/>
      <c r="B619" s="226"/>
      <c r="J619" s="227"/>
      <c r="K619" s="227"/>
      <c r="L619" s="182"/>
      <c r="M619" s="182"/>
      <c r="N619" s="182"/>
    </row>
    <row r="620" spans="1:14" ht="12.75" hidden="1" x14ac:dyDescent="0.25">
      <c r="A620" s="226"/>
      <c r="B620" s="226"/>
      <c r="J620" s="227"/>
      <c r="K620" s="227"/>
      <c r="L620" s="182"/>
      <c r="M620" s="182"/>
      <c r="N620" s="182"/>
    </row>
    <row r="621" spans="1:14" ht="12.75" hidden="1" x14ac:dyDescent="0.25">
      <c r="A621" s="226"/>
      <c r="B621" s="226"/>
      <c r="J621" s="227"/>
      <c r="K621" s="227"/>
      <c r="L621" s="182"/>
      <c r="M621" s="182"/>
      <c r="N621" s="182"/>
    </row>
    <row r="622" spans="1:14" ht="12.75" hidden="1" x14ac:dyDescent="0.25">
      <c r="A622" s="226"/>
      <c r="B622" s="226"/>
      <c r="J622" s="227"/>
      <c r="K622" s="227"/>
      <c r="L622" s="182"/>
      <c r="M622" s="182"/>
      <c r="N622" s="182"/>
    </row>
    <row r="623" spans="1:14" ht="12.75" hidden="1" x14ac:dyDescent="0.25">
      <c r="A623" s="226"/>
      <c r="B623" s="226"/>
      <c r="J623" s="227"/>
      <c r="K623" s="227"/>
      <c r="L623" s="182"/>
      <c r="M623" s="182"/>
      <c r="N623" s="182"/>
    </row>
    <row r="624" spans="1:14" ht="12.75" hidden="1" x14ac:dyDescent="0.25">
      <c r="A624" s="226"/>
      <c r="B624" s="226"/>
      <c r="J624" s="227"/>
      <c r="K624" s="227"/>
      <c r="L624" s="182"/>
      <c r="M624" s="182"/>
      <c r="N624" s="182"/>
    </row>
    <row r="625" spans="1:14" ht="12.75" hidden="1" x14ac:dyDescent="0.25">
      <c r="A625" s="226"/>
      <c r="B625" s="226"/>
      <c r="J625" s="227"/>
      <c r="K625" s="227"/>
      <c r="L625" s="182"/>
      <c r="M625" s="182"/>
      <c r="N625" s="182"/>
    </row>
    <row r="626" spans="1:14" ht="12.75" hidden="1" x14ac:dyDescent="0.25">
      <c r="A626" s="226"/>
      <c r="B626" s="226"/>
      <c r="J626" s="227"/>
      <c r="K626" s="227"/>
      <c r="L626" s="182"/>
      <c r="M626" s="182"/>
      <c r="N626" s="182"/>
    </row>
    <row r="627" spans="1:14" ht="12.75" hidden="1" x14ac:dyDescent="0.25">
      <c r="A627" s="226"/>
      <c r="B627" s="226"/>
      <c r="J627" s="227"/>
      <c r="K627" s="227"/>
      <c r="L627" s="182"/>
      <c r="M627" s="182"/>
      <c r="N627" s="182"/>
    </row>
    <row r="628" spans="1:14" ht="12.75" hidden="1" x14ac:dyDescent="0.25">
      <c r="A628" s="226"/>
      <c r="B628" s="226"/>
      <c r="J628" s="227"/>
      <c r="K628" s="227"/>
      <c r="L628" s="182"/>
      <c r="M628" s="182"/>
      <c r="N628" s="182"/>
    </row>
    <row r="629" spans="1:14" ht="12.75" hidden="1" x14ac:dyDescent="0.25">
      <c r="A629" s="226"/>
      <c r="B629" s="226"/>
      <c r="J629" s="227"/>
      <c r="K629" s="227"/>
      <c r="L629" s="182"/>
      <c r="M629" s="182"/>
      <c r="N629" s="182"/>
    </row>
    <row r="630" spans="1:14" ht="12.75" hidden="1" x14ac:dyDescent="0.25">
      <c r="A630" s="226"/>
      <c r="B630" s="226"/>
      <c r="J630" s="227"/>
      <c r="K630" s="227"/>
      <c r="L630" s="182"/>
      <c r="M630" s="182"/>
      <c r="N630" s="182"/>
    </row>
    <row r="631" spans="1:14" ht="12.75" hidden="1" x14ac:dyDescent="0.25">
      <c r="A631" s="226"/>
      <c r="B631" s="226"/>
      <c r="J631" s="227"/>
      <c r="K631" s="227"/>
      <c r="L631" s="182"/>
      <c r="M631" s="182"/>
      <c r="N631" s="182"/>
    </row>
    <row r="632" spans="1:14" ht="12.75" hidden="1" x14ac:dyDescent="0.25">
      <c r="A632" s="226"/>
      <c r="B632" s="226"/>
      <c r="J632" s="227"/>
      <c r="K632" s="227"/>
      <c r="L632" s="182"/>
      <c r="M632" s="182"/>
      <c r="N632" s="182"/>
    </row>
    <row r="633" spans="1:14" ht="12.75" hidden="1" x14ac:dyDescent="0.25">
      <c r="A633" s="226"/>
      <c r="B633" s="226"/>
      <c r="J633" s="227"/>
      <c r="K633" s="227"/>
      <c r="L633" s="182"/>
      <c r="M633" s="182"/>
      <c r="N633" s="182"/>
    </row>
    <row r="634" spans="1:14" ht="12.75" hidden="1" x14ac:dyDescent="0.25">
      <c r="A634" s="226"/>
      <c r="B634" s="226"/>
      <c r="J634" s="227"/>
      <c r="K634" s="227"/>
      <c r="L634" s="182"/>
      <c r="M634" s="182"/>
      <c r="N634" s="182"/>
    </row>
    <row r="635" spans="1:14" ht="12.75" hidden="1" x14ac:dyDescent="0.25">
      <c r="A635" s="226"/>
      <c r="B635" s="226"/>
      <c r="J635" s="227"/>
      <c r="K635" s="227"/>
      <c r="L635" s="182"/>
      <c r="M635" s="182"/>
      <c r="N635" s="182"/>
    </row>
    <row r="636" spans="1:14" ht="12.75" hidden="1" x14ac:dyDescent="0.25">
      <c r="A636" s="226"/>
      <c r="B636" s="226"/>
      <c r="J636" s="227"/>
      <c r="K636" s="227"/>
      <c r="L636" s="182"/>
      <c r="M636" s="182"/>
      <c r="N636" s="182"/>
    </row>
    <row r="637" spans="1:14" ht="12.75" hidden="1" x14ac:dyDescent="0.25">
      <c r="A637" s="226"/>
      <c r="B637" s="226"/>
      <c r="J637" s="227"/>
      <c r="K637" s="227"/>
      <c r="L637" s="182"/>
      <c r="M637" s="182"/>
      <c r="N637" s="182"/>
    </row>
    <row r="638" spans="1:14" ht="12.75" hidden="1" x14ac:dyDescent="0.25">
      <c r="A638" s="226"/>
      <c r="B638" s="226"/>
      <c r="J638" s="227"/>
      <c r="K638" s="227"/>
      <c r="L638" s="182"/>
      <c r="M638" s="182"/>
      <c r="N638" s="182"/>
    </row>
    <row r="639" spans="1:14" ht="12.75" hidden="1" x14ac:dyDescent="0.25">
      <c r="A639" s="226"/>
      <c r="B639" s="226"/>
      <c r="J639" s="227"/>
      <c r="K639" s="227"/>
      <c r="L639" s="182"/>
      <c r="M639" s="182"/>
      <c r="N639" s="182"/>
    </row>
    <row r="640" spans="1:14" ht="12.75" hidden="1" x14ac:dyDescent="0.25">
      <c r="A640" s="226"/>
      <c r="B640" s="226"/>
      <c r="J640" s="227"/>
      <c r="K640" s="227"/>
      <c r="L640" s="182"/>
      <c r="M640" s="182"/>
      <c r="N640" s="182"/>
    </row>
    <row r="641" spans="1:14" ht="12.75" hidden="1" x14ac:dyDescent="0.25">
      <c r="A641" s="226"/>
      <c r="B641" s="226"/>
      <c r="J641" s="227"/>
      <c r="K641" s="227"/>
      <c r="L641" s="182"/>
      <c r="M641" s="182"/>
      <c r="N641" s="182"/>
    </row>
    <row r="642" spans="1:14" ht="12.75" hidden="1" x14ac:dyDescent="0.25">
      <c r="A642" s="226"/>
      <c r="B642" s="226"/>
      <c r="J642" s="227"/>
      <c r="K642" s="227"/>
      <c r="L642" s="182"/>
      <c r="M642" s="182"/>
      <c r="N642" s="182"/>
    </row>
    <row r="643" spans="1:14" ht="12.75" hidden="1" x14ac:dyDescent="0.25">
      <c r="A643" s="226"/>
      <c r="B643" s="226"/>
      <c r="J643" s="227"/>
      <c r="K643" s="227"/>
      <c r="L643" s="182"/>
      <c r="M643" s="182"/>
      <c r="N643" s="182"/>
    </row>
    <row r="644" spans="1:14" ht="12.75" hidden="1" x14ac:dyDescent="0.25">
      <c r="A644" s="226"/>
      <c r="B644" s="226"/>
      <c r="J644" s="227"/>
      <c r="K644" s="227"/>
      <c r="L644" s="182"/>
      <c r="M644" s="182"/>
      <c r="N644" s="182"/>
    </row>
    <row r="645" spans="1:14" ht="12.75" hidden="1" x14ac:dyDescent="0.25">
      <c r="A645" s="226"/>
      <c r="B645" s="226"/>
      <c r="J645" s="227"/>
      <c r="K645" s="227"/>
      <c r="L645" s="182"/>
      <c r="M645" s="182"/>
      <c r="N645" s="182"/>
    </row>
    <row r="646" spans="1:14" ht="12.75" hidden="1" x14ac:dyDescent="0.25">
      <c r="A646" s="226"/>
      <c r="B646" s="226"/>
      <c r="J646" s="227"/>
      <c r="K646" s="227"/>
      <c r="L646" s="182"/>
      <c r="M646" s="182"/>
      <c r="N646" s="182"/>
    </row>
    <row r="647" spans="1:14" ht="12.75" hidden="1" x14ac:dyDescent="0.25">
      <c r="A647" s="226"/>
      <c r="B647" s="226"/>
      <c r="J647" s="227"/>
      <c r="K647" s="227"/>
      <c r="L647" s="182"/>
      <c r="M647" s="182"/>
      <c r="N647" s="182"/>
    </row>
    <row r="648" spans="1:14" ht="12.75" hidden="1" x14ac:dyDescent="0.25">
      <c r="A648" s="226"/>
      <c r="B648" s="226"/>
      <c r="J648" s="227"/>
      <c r="K648" s="227"/>
      <c r="L648" s="182"/>
      <c r="M648" s="182"/>
      <c r="N648" s="182"/>
    </row>
    <row r="649" spans="1:14" ht="12.75" hidden="1" x14ac:dyDescent="0.25">
      <c r="A649" s="226"/>
      <c r="B649" s="226"/>
      <c r="J649" s="227"/>
      <c r="K649" s="227"/>
      <c r="L649" s="182"/>
      <c r="M649" s="182"/>
      <c r="N649" s="182"/>
    </row>
    <row r="650" spans="1:14" ht="12.75" hidden="1" x14ac:dyDescent="0.25">
      <c r="A650" s="226"/>
      <c r="B650" s="226"/>
      <c r="J650" s="227"/>
      <c r="K650" s="227"/>
      <c r="L650" s="182"/>
      <c r="M650" s="182"/>
      <c r="N650" s="182"/>
    </row>
    <row r="651" spans="1:14" ht="12.75" hidden="1" x14ac:dyDescent="0.25">
      <c r="A651" s="226"/>
      <c r="B651" s="226"/>
      <c r="J651" s="227"/>
      <c r="K651" s="227"/>
      <c r="L651" s="182"/>
      <c r="M651" s="182"/>
      <c r="N651" s="182"/>
    </row>
    <row r="652" spans="1:14" ht="12.75" hidden="1" x14ac:dyDescent="0.25">
      <c r="A652" s="226"/>
      <c r="B652" s="226"/>
      <c r="J652" s="227"/>
      <c r="K652" s="227"/>
      <c r="L652" s="182"/>
      <c r="M652" s="182"/>
      <c r="N652" s="182"/>
    </row>
    <row r="653" spans="1:14" ht="12.75" hidden="1" x14ac:dyDescent="0.25">
      <c r="A653" s="226"/>
      <c r="B653" s="226"/>
      <c r="J653" s="227"/>
      <c r="K653" s="227"/>
      <c r="L653" s="182"/>
      <c r="M653" s="182"/>
      <c r="N653" s="182"/>
    </row>
    <row r="654" spans="1:14" ht="12.75" hidden="1" x14ac:dyDescent="0.25">
      <c r="A654" s="226"/>
      <c r="B654" s="226"/>
      <c r="J654" s="227"/>
      <c r="K654" s="227"/>
      <c r="L654" s="182"/>
      <c r="M654" s="182"/>
      <c r="N654" s="182"/>
    </row>
    <row r="655" spans="1:14" ht="12.75" hidden="1" x14ac:dyDescent="0.25">
      <c r="A655" s="226"/>
      <c r="B655" s="226"/>
      <c r="J655" s="227"/>
      <c r="K655" s="227"/>
      <c r="L655" s="182"/>
      <c r="M655" s="182"/>
      <c r="N655" s="182"/>
    </row>
    <row r="656" spans="1:14" ht="12.75" hidden="1" x14ac:dyDescent="0.25">
      <c r="A656" s="226"/>
      <c r="B656" s="226"/>
      <c r="J656" s="227"/>
      <c r="K656" s="227"/>
      <c r="L656" s="182"/>
      <c r="M656" s="182"/>
      <c r="N656" s="182"/>
    </row>
    <row r="657" spans="1:14" ht="12.75" hidden="1" x14ac:dyDescent="0.25">
      <c r="A657" s="226"/>
      <c r="B657" s="226"/>
      <c r="J657" s="227"/>
      <c r="K657" s="227"/>
      <c r="L657" s="182"/>
      <c r="M657" s="182"/>
      <c r="N657" s="182"/>
    </row>
    <row r="658" spans="1:14" ht="12.75" hidden="1" x14ac:dyDescent="0.25">
      <c r="A658" s="226"/>
      <c r="B658" s="226"/>
      <c r="J658" s="227"/>
      <c r="K658" s="227"/>
      <c r="L658" s="182"/>
      <c r="M658" s="182"/>
      <c r="N658" s="182"/>
    </row>
    <row r="659" spans="1:14" ht="12.75" hidden="1" x14ac:dyDescent="0.25">
      <c r="A659" s="226"/>
      <c r="B659" s="226"/>
      <c r="J659" s="227"/>
      <c r="K659" s="227"/>
      <c r="L659" s="182"/>
      <c r="M659" s="182"/>
      <c r="N659" s="182"/>
    </row>
    <row r="660" spans="1:14" ht="12.75" hidden="1" x14ac:dyDescent="0.25">
      <c r="A660" s="226"/>
      <c r="B660" s="226"/>
      <c r="J660" s="227"/>
      <c r="K660" s="227"/>
      <c r="L660" s="182"/>
      <c r="M660" s="182"/>
      <c r="N660" s="182"/>
    </row>
    <row r="661" spans="1:14" ht="12.75" hidden="1" x14ac:dyDescent="0.25">
      <c r="A661" s="226"/>
      <c r="B661" s="226"/>
      <c r="J661" s="227"/>
      <c r="K661" s="227"/>
      <c r="L661" s="182"/>
      <c r="M661" s="182"/>
      <c r="N661" s="182"/>
    </row>
    <row r="662" spans="1:14" ht="12.75" hidden="1" x14ac:dyDescent="0.25">
      <c r="A662" s="226"/>
      <c r="B662" s="226"/>
      <c r="J662" s="227"/>
      <c r="K662" s="227"/>
      <c r="L662" s="182"/>
      <c r="M662" s="182"/>
      <c r="N662" s="182"/>
    </row>
    <row r="663" spans="1:14" ht="12.75" hidden="1" x14ac:dyDescent="0.25">
      <c r="A663" s="226"/>
      <c r="B663" s="226"/>
      <c r="J663" s="227"/>
      <c r="K663" s="227"/>
      <c r="L663" s="182"/>
      <c r="M663" s="182"/>
      <c r="N663" s="182"/>
    </row>
    <row r="664" spans="1:14" ht="12.75" hidden="1" x14ac:dyDescent="0.25">
      <c r="A664" s="226"/>
      <c r="B664" s="226"/>
      <c r="J664" s="227"/>
      <c r="K664" s="227"/>
      <c r="L664" s="182"/>
      <c r="M664" s="182"/>
      <c r="N664" s="182"/>
    </row>
    <row r="665" spans="1:14" ht="12.75" hidden="1" x14ac:dyDescent="0.25">
      <c r="A665" s="226"/>
      <c r="B665" s="226"/>
      <c r="J665" s="227"/>
      <c r="K665" s="227"/>
      <c r="L665" s="182"/>
      <c r="M665" s="182"/>
      <c r="N665" s="182"/>
    </row>
    <row r="666" spans="1:14" ht="12.75" hidden="1" x14ac:dyDescent="0.25">
      <c r="A666" s="226"/>
      <c r="B666" s="226"/>
      <c r="J666" s="227"/>
      <c r="K666" s="227"/>
      <c r="L666" s="182"/>
      <c r="M666" s="182"/>
      <c r="N666" s="182"/>
    </row>
    <row r="667" spans="1:14" ht="12.75" hidden="1" x14ac:dyDescent="0.25">
      <c r="A667" s="226"/>
      <c r="B667" s="226"/>
      <c r="J667" s="227"/>
      <c r="K667" s="227"/>
      <c r="L667" s="182"/>
      <c r="M667" s="182"/>
      <c r="N667" s="182"/>
    </row>
    <row r="668" spans="1:14" ht="12.75" hidden="1" x14ac:dyDescent="0.25">
      <c r="A668" s="226"/>
      <c r="B668" s="226"/>
      <c r="J668" s="227"/>
      <c r="K668" s="227"/>
      <c r="L668" s="182"/>
      <c r="M668" s="182"/>
      <c r="N668" s="182"/>
    </row>
    <row r="669" spans="1:14" ht="12.75" hidden="1" x14ac:dyDescent="0.25">
      <c r="A669" s="226"/>
      <c r="B669" s="226"/>
      <c r="J669" s="227"/>
      <c r="K669" s="227"/>
      <c r="L669" s="182"/>
      <c r="M669" s="182"/>
      <c r="N669" s="182"/>
    </row>
    <row r="670" spans="1:14" ht="12.75" hidden="1" x14ac:dyDescent="0.25">
      <c r="A670" s="226"/>
      <c r="B670" s="226"/>
      <c r="J670" s="227"/>
      <c r="K670" s="227"/>
      <c r="L670" s="182"/>
      <c r="M670" s="182"/>
      <c r="N670" s="182"/>
    </row>
    <row r="671" spans="1:14" ht="12.75" hidden="1" x14ac:dyDescent="0.25">
      <c r="A671" s="226"/>
      <c r="B671" s="226"/>
      <c r="J671" s="227"/>
      <c r="K671" s="227"/>
      <c r="L671" s="182"/>
      <c r="M671" s="182"/>
      <c r="N671" s="182"/>
    </row>
    <row r="672" spans="1:14" ht="12.75" hidden="1" x14ac:dyDescent="0.25">
      <c r="A672" s="226"/>
      <c r="B672" s="226"/>
      <c r="J672" s="227"/>
      <c r="K672" s="227"/>
      <c r="L672" s="182"/>
      <c r="M672" s="182"/>
      <c r="N672" s="182"/>
    </row>
    <row r="673" spans="1:14" ht="12.75" hidden="1" x14ac:dyDescent="0.25">
      <c r="A673" s="226"/>
      <c r="B673" s="226"/>
      <c r="J673" s="227"/>
      <c r="K673" s="227"/>
      <c r="L673" s="182"/>
      <c r="M673" s="182"/>
      <c r="N673" s="182"/>
    </row>
    <row r="674" spans="1:14" ht="12.75" hidden="1" x14ac:dyDescent="0.25">
      <c r="A674" s="226"/>
      <c r="B674" s="226"/>
      <c r="J674" s="227"/>
      <c r="K674" s="227"/>
      <c r="L674" s="182"/>
      <c r="M674" s="182"/>
      <c r="N674" s="182"/>
    </row>
    <row r="675" spans="1:14" ht="12.75" hidden="1" x14ac:dyDescent="0.25">
      <c r="A675" s="226"/>
      <c r="B675" s="226"/>
      <c r="J675" s="227"/>
      <c r="K675" s="227"/>
      <c r="L675" s="182"/>
      <c r="M675" s="182"/>
      <c r="N675" s="182"/>
    </row>
    <row r="676" spans="1:14" ht="12.75" hidden="1" x14ac:dyDescent="0.25">
      <c r="A676" s="226"/>
      <c r="B676" s="226"/>
      <c r="J676" s="227"/>
      <c r="K676" s="227"/>
      <c r="L676" s="182"/>
      <c r="M676" s="182"/>
      <c r="N676" s="182"/>
    </row>
    <row r="677" spans="1:14" ht="12.75" hidden="1" x14ac:dyDescent="0.25">
      <c r="A677" s="226"/>
      <c r="B677" s="226"/>
      <c r="J677" s="227"/>
      <c r="K677" s="227"/>
      <c r="L677" s="182"/>
      <c r="M677" s="182"/>
      <c r="N677" s="182"/>
    </row>
    <row r="678" spans="1:14" ht="12.75" hidden="1" x14ac:dyDescent="0.25">
      <c r="A678" s="226"/>
      <c r="B678" s="226"/>
      <c r="J678" s="227"/>
      <c r="K678" s="227"/>
      <c r="L678" s="182"/>
      <c r="M678" s="182"/>
      <c r="N678" s="182"/>
    </row>
    <row r="679" spans="1:14" ht="12.75" hidden="1" x14ac:dyDescent="0.25">
      <c r="A679" s="226"/>
      <c r="B679" s="226"/>
      <c r="J679" s="227"/>
      <c r="K679" s="227"/>
      <c r="L679" s="182"/>
      <c r="M679" s="182"/>
      <c r="N679" s="182"/>
    </row>
    <row r="680" spans="1:14" ht="12.75" hidden="1" x14ac:dyDescent="0.25">
      <c r="A680" s="226"/>
      <c r="B680" s="226"/>
      <c r="J680" s="227"/>
      <c r="K680" s="227"/>
      <c r="L680" s="182"/>
      <c r="M680" s="182"/>
      <c r="N680" s="182"/>
    </row>
    <row r="681" spans="1:14" ht="12.75" hidden="1" x14ac:dyDescent="0.25">
      <c r="A681" s="226"/>
      <c r="B681" s="226"/>
      <c r="J681" s="227"/>
      <c r="K681" s="227"/>
      <c r="L681" s="182"/>
      <c r="M681" s="182"/>
      <c r="N681" s="182"/>
    </row>
    <row r="682" spans="1:14" ht="12.75" hidden="1" x14ac:dyDescent="0.25">
      <c r="A682" s="226"/>
      <c r="B682" s="226"/>
      <c r="J682" s="227"/>
      <c r="K682" s="227"/>
      <c r="L682" s="182"/>
      <c r="M682" s="182"/>
      <c r="N682" s="182"/>
    </row>
    <row r="683" spans="1:14" ht="12.75" hidden="1" x14ac:dyDescent="0.25">
      <c r="A683" s="226"/>
      <c r="B683" s="226"/>
      <c r="J683" s="227"/>
      <c r="K683" s="227"/>
      <c r="L683" s="182"/>
      <c r="M683" s="182"/>
      <c r="N683" s="182"/>
    </row>
    <row r="684" spans="1:14" ht="12.75" hidden="1" x14ac:dyDescent="0.25">
      <c r="A684" s="226"/>
      <c r="B684" s="226"/>
      <c r="J684" s="227"/>
      <c r="K684" s="227"/>
      <c r="L684" s="182"/>
      <c r="M684" s="182"/>
      <c r="N684" s="182"/>
    </row>
    <row r="685" spans="1:14" ht="12.75" hidden="1" x14ac:dyDescent="0.25">
      <c r="A685" s="226"/>
      <c r="B685" s="226"/>
      <c r="J685" s="227"/>
      <c r="K685" s="227"/>
      <c r="L685" s="182"/>
      <c r="M685" s="182"/>
      <c r="N685" s="182"/>
    </row>
    <row r="686" spans="1:14" ht="12.75" hidden="1" x14ac:dyDescent="0.25">
      <c r="A686" s="226"/>
      <c r="B686" s="226"/>
      <c r="J686" s="227"/>
      <c r="K686" s="227"/>
      <c r="L686" s="182"/>
      <c r="M686" s="182"/>
      <c r="N686" s="182"/>
    </row>
    <row r="687" spans="1:14" ht="12.75" hidden="1" x14ac:dyDescent="0.25">
      <c r="A687" s="226"/>
      <c r="B687" s="226"/>
      <c r="J687" s="227"/>
      <c r="K687" s="227"/>
      <c r="L687" s="182"/>
      <c r="M687" s="182"/>
      <c r="N687" s="182"/>
    </row>
    <row r="688" spans="1:14" ht="12.75" hidden="1" x14ac:dyDescent="0.25">
      <c r="A688" s="226"/>
      <c r="B688" s="226"/>
      <c r="J688" s="227"/>
      <c r="K688" s="227"/>
      <c r="L688" s="182"/>
      <c r="M688" s="182"/>
      <c r="N688" s="182"/>
    </row>
    <row r="689" spans="1:14" ht="12.75" hidden="1" x14ac:dyDescent="0.25">
      <c r="A689" s="226"/>
      <c r="B689" s="226"/>
      <c r="J689" s="227"/>
      <c r="K689" s="227"/>
      <c r="L689" s="182"/>
      <c r="M689" s="182"/>
      <c r="N689" s="182"/>
    </row>
    <row r="690" spans="1:14" ht="12.75" hidden="1" x14ac:dyDescent="0.25">
      <c r="A690" s="226"/>
      <c r="B690" s="226"/>
      <c r="J690" s="227"/>
      <c r="K690" s="227"/>
      <c r="L690" s="182"/>
      <c r="M690" s="182"/>
      <c r="N690" s="182"/>
    </row>
    <row r="691" spans="1:14" ht="12.75" hidden="1" x14ac:dyDescent="0.25">
      <c r="A691" s="226"/>
      <c r="B691" s="226"/>
      <c r="J691" s="227"/>
      <c r="K691" s="227"/>
      <c r="L691" s="182"/>
      <c r="M691" s="182"/>
      <c r="N691" s="182"/>
    </row>
    <row r="692" spans="1:14" ht="12.75" hidden="1" x14ac:dyDescent="0.25">
      <c r="A692" s="226"/>
      <c r="B692" s="226"/>
      <c r="J692" s="227"/>
      <c r="K692" s="227"/>
      <c r="L692" s="182"/>
      <c r="M692" s="182"/>
      <c r="N692" s="182"/>
    </row>
    <row r="693" spans="1:14" ht="12.75" hidden="1" x14ac:dyDescent="0.25">
      <c r="A693" s="226"/>
      <c r="B693" s="226"/>
      <c r="J693" s="227"/>
      <c r="K693" s="227"/>
      <c r="L693" s="182"/>
      <c r="M693" s="182"/>
      <c r="N693" s="182"/>
    </row>
    <row r="694" spans="1:14" ht="12.75" hidden="1" x14ac:dyDescent="0.25">
      <c r="A694" s="226"/>
      <c r="B694" s="226"/>
      <c r="J694" s="227"/>
      <c r="K694" s="227"/>
      <c r="L694" s="182"/>
      <c r="M694" s="182"/>
      <c r="N694" s="182"/>
    </row>
    <row r="695" spans="1:14" ht="12.75" hidden="1" x14ac:dyDescent="0.25">
      <c r="A695" s="226"/>
      <c r="B695" s="226"/>
      <c r="J695" s="227"/>
      <c r="K695" s="227"/>
      <c r="L695" s="182"/>
      <c r="M695" s="182"/>
      <c r="N695" s="182"/>
    </row>
    <row r="696" spans="1:14" ht="12.75" hidden="1" x14ac:dyDescent="0.25">
      <c r="A696" s="226"/>
      <c r="B696" s="226"/>
      <c r="J696" s="227"/>
      <c r="K696" s="227"/>
      <c r="L696" s="182"/>
      <c r="M696" s="182"/>
      <c r="N696" s="182"/>
    </row>
    <row r="697" spans="1:14" ht="12.75" hidden="1" x14ac:dyDescent="0.25">
      <c r="A697" s="226"/>
      <c r="B697" s="226"/>
      <c r="J697" s="227"/>
      <c r="K697" s="227"/>
      <c r="L697" s="182"/>
      <c r="M697" s="182"/>
      <c r="N697" s="182"/>
    </row>
    <row r="698" spans="1:14" ht="12.75" hidden="1" x14ac:dyDescent="0.25">
      <c r="A698" s="226"/>
      <c r="B698" s="226"/>
      <c r="J698" s="227"/>
      <c r="K698" s="227"/>
      <c r="L698" s="182"/>
      <c r="M698" s="182"/>
      <c r="N698" s="182"/>
    </row>
    <row r="699" spans="1:14" ht="12.75" hidden="1" x14ac:dyDescent="0.25">
      <c r="A699" s="226"/>
      <c r="B699" s="226"/>
      <c r="J699" s="227"/>
      <c r="K699" s="227"/>
      <c r="L699" s="182"/>
      <c r="M699" s="182"/>
      <c r="N699" s="182"/>
    </row>
    <row r="700" spans="1:14" ht="12.75" hidden="1" x14ac:dyDescent="0.25">
      <c r="A700" s="226"/>
      <c r="B700" s="226"/>
      <c r="J700" s="227"/>
      <c r="K700" s="227"/>
      <c r="L700" s="182"/>
      <c r="M700" s="182"/>
      <c r="N700" s="182"/>
    </row>
    <row r="701" spans="1:14" ht="12.75" hidden="1" x14ac:dyDescent="0.25">
      <c r="A701" s="226"/>
      <c r="B701" s="226"/>
      <c r="J701" s="227"/>
      <c r="K701" s="227"/>
      <c r="L701" s="182"/>
      <c r="M701" s="182"/>
      <c r="N701" s="182"/>
    </row>
    <row r="702" spans="1:14" ht="12.75" hidden="1" x14ac:dyDescent="0.25">
      <c r="A702" s="226"/>
      <c r="B702" s="226"/>
      <c r="J702" s="227"/>
      <c r="K702" s="227"/>
      <c r="L702" s="182"/>
      <c r="M702" s="182"/>
      <c r="N702" s="182"/>
    </row>
    <row r="703" spans="1:14" ht="12.75" hidden="1" x14ac:dyDescent="0.25">
      <c r="A703" s="226"/>
      <c r="B703" s="226"/>
      <c r="J703" s="227"/>
      <c r="K703" s="227"/>
      <c r="L703" s="182"/>
      <c r="M703" s="182"/>
      <c r="N703" s="182"/>
    </row>
    <row r="704" spans="1:14" ht="12.75" hidden="1" x14ac:dyDescent="0.25">
      <c r="A704" s="226"/>
      <c r="B704" s="226"/>
      <c r="J704" s="227"/>
      <c r="K704" s="227"/>
      <c r="L704" s="182"/>
      <c r="M704" s="182"/>
      <c r="N704" s="182"/>
    </row>
    <row r="705" spans="1:14" ht="12.75" hidden="1" x14ac:dyDescent="0.25">
      <c r="A705" s="226"/>
      <c r="B705" s="226"/>
      <c r="J705" s="227"/>
      <c r="K705" s="227"/>
      <c r="L705" s="182"/>
      <c r="M705" s="182"/>
      <c r="N705" s="182"/>
    </row>
    <row r="706" spans="1:14" ht="12.75" hidden="1" x14ac:dyDescent="0.25">
      <c r="A706" s="226"/>
      <c r="B706" s="226"/>
      <c r="J706" s="227"/>
      <c r="K706" s="227"/>
      <c r="L706" s="182"/>
      <c r="M706" s="182"/>
      <c r="N706" s="182"/>
    </row>
    <row r="707" spans="1:14" ht="12.75" hidden="1" x14ac:dyDescent="0.25">
      <c r="A707" s="226"/>
      <c r="B707" s="226"/>
      <c r="J707" s="227"/>
      <c r="K707" s="227"/>
      <c r="L707" s="182"/>
      <c r="M707" s="182"/>
      <c r="N707" s="182"/>
    </row>
    <row r="708" spans="1:14" ht="12.75" hidden="1" x14ac:dyDescent="0.25">
      <c r="A708" s="226"/>
      <c r="B708" s="226"/>
      <c r="J708" s="227"/>
      <c r="K708" s="227"/>
      <c r="L708" s="182"/>
      <c r="M708" s="182"/>
      <c r="N708" s="182"/>
    </row>
    <row r="709" spans="1:14" ht="12.75" hidden="1" x14ac:dyDescent="0.25">
      <c r="A709" s="226"/>
      <c r="B709" s="226"/>
      <c r="J709" s="227"/>
      <c r="K709" s="227"/>
      <c r="L709" s="182"/>
      <c r="M709" s="182"/>
      <c r="N709" s="182"/>
    </row>
    <row r="710" spans="1:14" ht="12.75" hidden="1" x14ac:dyDescent="0.25">
      <c r="A710" s="226"/>
      <c r="B710" s="226"/>
      <c r="J710" s="227"/>
      <c r="K710" s="227"/>
      <c r="L710" s="182"/>
      <c r="M710" s="182"/>
      <c r="N710" s="182"/>
    </row>
    <row r="711" spans="1:14" ht="12.75" hidden="1" x14ac:dyDescent="0.25">
      <c r="A711" s="226"/>
      <c r="B711" s="226"/>
      <c r="J711" s="227"/>
      <c r="K711" s="227"/>
      <c r="L711" s="182"/>
      <c r="M711" s="182"/>
      <c r="N711" s="182"/>
    </row>
    <row r="712" spans="1:14" ht="12.75" hidden="1" x14ac:dyDescent="0.25">
      <c r="A712" s="226"/>
      <c r="B712" s="226"/>
      <c r="J712" s="227"/>
      <c r="K712" s="227"/>
      <c r="L712" s="182"/>
      <c r="M712" s="182"/>
      <c r="N712" s="182"/>
    </row>
    <row r="713" spans="1:14" ht="12.75" hidden="1" x14ac:dyDescent="0.25">
      <c r="A713" s="226"/>
      <c r="B713" s="226"/>
      <c r="J713" s="227"/>
      <c r="K713" s="227"/>
      <c r="L713" s="182"/>
      <c r="M713" s="182"/>
      <c r="N713" s="182"/>
    </row>
    <row r="714" spans="1:14" ht="12.75" hidden="1" x14ac:dyDescent="0.25">
      <c r="A714" s="226"/>
      <c r="B714" s="226"/>
      <c r="J714" s="227"/>
      <c r="K714" s="227"/>
      <c r="L714" s="182"/>
      <c r="M714" s="182"/>
      <c r="N714" s="182"/>
    </row>
    <row r="715" spans="1:14" ht="12.75" hidden="1" x14ac:dyDescent="0.25">
      <c r="A715" s="226"/>
      <c r="B715" s="226"/>
      <c r="J715" s="227"/>
      <c r="K715" s="227"/>
      <c r="L715" s="182"/>
      <c r="M715" s="182"/>
      <c r="N715" s="182"/>
    </row>
    <row r="716" spans="1:14" ht="12.75" hidden="1" x14ac:dyDescent="0.25">
      <c r="A716" s="226"/>
      <c r="B716" s="226"/>
      <c r="J716" s="227"/>
      <c r="K716" s="227"/>
      <c r="L716" s="182"/>
      <c r="M716" s="182"/>
      <c r="N716" s="182"/>
    </row>
    <row r="717" spans="1:14" ht="12.75" hidden="1" x14ac:dyDescent="0.25">
      <c r="A717" s="226"/>
      <c r="B717" s="226"/>
      <c r="J717" s="227"/>
      <c r="K717" s="227"/>
      <c r="L717" s="182"/>
      <c r="M717" s="182"/>
      <c r="N717" s="182"/>
    </row>
    <row r="718" spans="1:14" ht="12.75" hidden="1" x14ac:dyDescent="0.25">
      <c r="A718" s="226"/>
      <c r="B718" s="226"/>
      <c r="J718" s="227"/>
      <c r="K718" s="227"/>
      <c r="L718" s="182"/>
      <c r="M718" s="182"/>
      <c r="N718" s="182"/>
    </row>
    <row r="719" spans="1:14" ht="12.75" hidden="1" x14ac:dyDescent="0.25">
      <c r="A719" s="226"/>
      <c r="B719" s="226"/>
      <c r="J719" s="227"/>
      <c r="K719" s="227"/>
      <c r="L719" s="182"/>
      <c r="M719" s="182"/>
      <c r="N719" s="182"/>
    </row>
    <row r="720" spans="1:14" ht="12.75" hidden="1" x14ac:dyDescent="0.25">
      <c r="A720" s="226"/>
      <c r="B720" s="226"/>
      <c r="J720" s="227"/>
      <c r="K720" s="227"/>
      <c r="L720" s="182"/>
      <c r="M720" s="182"/>
      <c r="N720" s="182"/>
    </row>
    <row r="721" spans="1:14" ht="12.75" hidden="1" x14ac:dyDescent="0.25">
      <c r="A721" s="226"/>
      <c r="B721" s="226"/>
      <c r="J721" s="227"/>
      <c r="K721" s="227"/>
      <c r="L721" s="182"/>
      <c r="M721" s="182"/>
      <c r="N721" s="182"/>
    </row>
    <row r="722" spans="1:14" ht="12.75" hidden="1" x14ac:dyDescent="0.25">
      <c r="A722" s="226"/>
      <c r="B722" s="226"/>
      <c r="J722" s="227"/>
      <c r="K722" s="227"/>
      <c r="L722" s="182"/>
      <c r="M722" s="182"/>
      <c r="N722" s="182"/>
    </row>
    <row r="723" spans="1:14" ht="12.75" hidden="1" x14ac:dyDescent="0.25">
      <c r="A723" s="226"/>
      <c r="B723" s="226"/>
      <c r="J723" s="227"/>
      <c r="K723" s="227"/>
      <c r="L723" s="182"/>
      <c r="M723" s="182"/>
      <c r="N723" s="182"/>
    </row>
    <row r="724" spans="1:14" ht="12.75" hidden="1" x14ac:dyDescent="0.25">
      <c r="A724" s="226"/>
      <c r="B724" s="226"/>
      <c r="J724" s="227"/>
      <c r="K724" s="227"/>
      <c r="L724" s="182"/>
      <c r="M724" s="182"/>
      <c r="N724" s="182"/>
    </row>
    <row r="725" spans="1:14" ht="12.75" hidden="1" x14ac:dyDescent="0.25">
      <c r="A725" s="226"/>
      <c r="B725" s="226"/>
      <c r="J725" s="227"/>
      <c r="K725" s="227"/>
      <c r="L725" s="182"/>
      <c r="M725" s="182"/>
      <c r="N725" s="182"/>
    </row>
    <row r="726" spans="1:14" ht="12.75" hidden="1" x14ac:dyDescent="0.25">
      <c r="A726" s="226"/>
      <c r="B726" s="226"/>
      <c r="J726" s="227"/>
      <c r="K726" s="227"/>
      <c r="L726" s="182"/>
      <c r="M726" s="182"/>
      <c r="N726" s="182"/>
    </row>
    <row r="727" spans="1:14" ht="12.75" hidden="1" x14ac:dyDescent="0.25">
      <c r="A727" s="226"/>
      <c r="B727" s="226"/>
      <c r="J727" s="227"/>
      <c r="K727" s="227"/>
      <c r="L727" s="182"/>
      <c r="M727" s="182"/>
      <c r="N727" s="182"/>
    </row>
    <row r="728" spans="1:14" ht="12.75" hidden="1" x14ac:dyDescent="0.25">
      <c r="A728" s="226"/>
      <c r="B728" s="226"/>
      <c r="J728" s="227"/>
      <c r="K728" s="227"/>
      <c r="L728" s="182"/>
      <c r="M728" s="182"/>
      <c r="N728" s="182"/>
    </row>
    <row r="729" spans="1:14" ht="12.75" hidden="1" x14ac:dyDescent="0.25">
      <c r="A729" s="226"/>
      <c r="B729" s="226"/>
      <c r="J729" s="227"/>
      <c r="K729" s="227"/>
      <c r="L729" s="182"/>
      <c r="M729" s="182"/>
      <c r="N729" s="182"/>
    </row>
    <row r="730" spans="1:14" ht="12.75" hidden="1" x14ac:dyDescent="0.25">
      <c r="A730" s="226"/>
      <c r="B730" s="226"/>
      <c r="J730" s="227"/>
      <c r="K730" s="227"/>
      <c r="L730" s="182"/>
      <c r="M730" s="182"/>
      <c r="N730" s="182"/>
    </row>
    <row r="731" spans="1:14" ht="12.75" hidden="1" x14ac:dyDescent="0.25">
      <c r="A731" s="226"/>
      <c r="B731" s="226"/>
      <c r="J731" s="227"/>
      <c r="K731" s="227"/>
      <c r="L731" s="182"/>
      <c r="M731" s="182"/>
      <c r="N731" s="182"/>
    </row>
    <row r="732" spans="1:14" ht="12.75" hidden="1" x14ac:dyDescent="0.25">
      <c r="A732" s="226"/>
      <c r="B732" s="226"/>
      <c r="J732" s="227"/>
      <c r="K732" s="227"/>
      <c r="L732" s="182"/>
      <c r="M732" s="182"/>
      <c r="N732" s="182"/>
    </row>
    <row r="733" spans="1:14" ht="12.75" hidden="1" x14ac:dyDescent="0.25">
      <c r="A733" s="226"/>
      <c r="B733" s="226"/>
      <c r="J733" s="227"/>
      <c r="K733" s="227"/>
      <c r="L733" s="182"/>
      <c r="M733" s="182"/>
      <c r="N733" s="182"/>
    </row>
    <row r="734" spans="1:14" ht="12.75" hidden="1" x14ac:dyDescent="0.25">
      <c r="A734" s="226"/>
      <c r="B734" s="226"/>
      <c r="J734" s="227"/>
      <c r="K734" s="227"/>
      <c r="L734" s="182"/>
      <c r="M734" s="182"/>
      <c r="N734" s="182"/>
    </row>
    <row r="735" spans="1:14" ht="12.75" hidden="1" x14ac:dyDescent="0.25">
      <c r="A735" s="226"/>
      <c r="B735" s="226"/>
      <c r="J735" s="227"/>
      <c r="K735" s="227"/>
      <c r="L735" s="182"/>
      <c r="M735" s="182"/>
      <c r="N735" s="182"/>
    </row>
    <row r="736" spans="1:14" ht="12.75" hidden="1" x14ac:dyDescent="0.25">
      <c r="A736" s="226"/>
      <c r="B736" s="226"/>
      <c r="J736" s="227"/>
      <c r="K736" s="227"/>
      <c r="L736" s="182"/>
      <c r="M736" s="182"/>
      <c r="N736" s="182"/>
    </row>
    <row r="737" spans="1:14" ht="12.75" hidden="1" x14ac:dyDescent="0.25">
      <c r="A737" s="226"/>
      <c r="B737" s="226"/>
      <c r="J737" s="227"/>
      <c r="K737" s="227"/>
      <c r="L737" s="182"/>
      <c r="M737" s="182"/>
      <c r="N737" s="182"/>
    </row>
    <row r="738" spans="1:14" ht="12.75" hidden="1" x14ac:dyDescent="0.25">
      <c r="A738" s="226"/>
      <c r="B738" s="226"/>
      <c r="J738" s="227"/>
      <c r="K738" s="227"/>
      <c r="L738" s="182"/>
      <c r="M738" s="182"/>
      <c r="N738" s="182"/>
    </row>
    <row r="739" spans="1:14" ht="12.75" hidden="1" x14ac:dyDescent="0.25">
      <c r="A739" s="226"/>
      <c r="B739" s="226"/>
      <c r="J739" s="227"/>
      <c r="K739" s="227"/>
      <c r="L739" s="182"/>
      <c r="M739" s="182"/>
      <c r="N739" s="182"/>
    </row>
    <row r="740" spans="1:14" ht="12.75" hidden="1" x14ac:dyDescent="0.25">
      <c r="A740" s="226"/>
      <c r="B740" s="226"/>
      <c r="J740" s="227"/>
      <c r="K740" s="227"/>
      <c r="L740" s="182"/>
      <c r="M740" s="182"/>
      <c r="N740" s="182"/>
    </row>
    <row r="741" spans="1:14" ht="12.75" hidden="1" x14ac:dyDescent="0.25">
      <c r="A741" s="226"/>
      <c r="B741" s="226"/>
      <c r="J741" s="227"/>
      <c r="K741" s="227"/>
      <c r="L741" s="182"/>
      <c r="M741" s="182"/>
      <c r="N741" s="182"/>
    </row>
    <row r="742" spans="1:14" ht="12.75" hidden="1" x14ac:dyDescent="0.25">
      <c r="A742" s="226"/>
      <c r="B742" s="226"/>
      <c r="J742" s="227"/>
      <c r="K742" s="227"/>
      <c r="L742" s="182"/>
      <c r="M742" s="182"/>
      <c r="N742" s="182"/>
    </row>
    <row r="743" spans="1:14" ht="12.75" hidden="1" x14ac:dyDescent="0.25">
      <c r="A743" s="226"/>
      <c r="B743" s="226"/>
      <c r="J743" s="227"/>
      <c r="K743" s="227"/>
      <c r="L743" s="182"/>
      <c r="M743" s="182"/>
      <c r="N743" s="182"/>
    </row>
    <row r="744" spans="1:14" ht="12.75" hidden="1" x14ac:dyDescent="0.25">
      <c r="A744" s="226"/>
      <c r="B744" s="226"/>
      <c r="J744" s="227"/>
      <c r="K744" s="227"/>
      <c r="L744" s="182"/>
      <c r="M744" s="182"/>
      <c r="N744" s="182"/>
    </row>
    <row r="745" spans="1:14" ht="12.75" hidden="1" x14ac:dyDescent="0.25">
      <c r="A745" s="226"/>
      <c r="B745" s="226"/>
      <c r="J745" s="227"/>
      <c r="K745" s="227"/>
      <c r="L745" s="182"/>
      <c r="M745" s="182"/>
      <c r="N745" s="182"/>
    </row>
    <row r="746" spans="1:14" ht="12.75" hidden="1" x14ac:dyDescent="0.25">
      <c r="A746" s="226"/>
      <c r="B746" s="226"/>
      <c r="J746" s="227"/>
      <c r="K746" s="227"/>
      <c r="L746" s="182"/>
      <c r="M746" s="182"/>
      <c r="N746" s="182"/>
    </row>
    <row r="747" spans="1:14" ht="12.75" hidden="1" x14ac:dyDescent="0.25">
      <c r="A747" s="226"/>
      <c r="B747" s="226"/>
      <c r="J747" s="227"/>
      <c r="K747" s="227"/>
      <c r="L747" s="182"/>
      <c r="M747" s="182"/>
      <c r="N747" s="182"/>
    </row>
    <row r="748" spans="1:14" ht="12.75" hidden="1" x14ac:dyDescent="0.25">
      <c r="A748" s="226"/>
      <c r="B748" s="226"/>
      <c r="J748" s="227"/>
      <c r="K748" s="227"/>
      <c r="L748" s="182"/>
      <c r="M748" s="182"/>
      <c r="N748" s="182"/>
    </row>
    <row r="749" spans="1:14" ht="12.75" hidden="1" x14ac:dyDescent="0.25">
      <c r="A749" s="226"/>
      <c r="B749" s="226"/>
      <c r="J749" s="227"/>
      <c r="K749" s="227"/>
      <c r="L749" s="182"/>
      <c r="M749" s="182"/>
      <c r="N749" s="182"/>
    </row>
    <row r="750" spans="1:14" ht="12.75" hidden="1" x14ac:dyDescent="0.25">
      <c r="A750" s="226"/>
      <c r="B750" s="226"/>
      <c r="J750" s="227"/>
      <c r="K750" s="227"/>
      <c r="L750" s="182"/>
      <c r="M750" s="182"/>
      <c r="N750" s="182"/>
    </row>
    <row r="751" spans="1:14" ht="12.75" hidden="1" x14ac:dyDescent="0.25">
      <c r="A751" s="226"/>
      <c r="B751" s="226"/>
      <c r="J751" s="227"/>
      <c r="K751" s="227"/>
      <c r="L751" s="182"/>
      <c r="M751" s="182"/>
      <c r="N751" s="182"/>
    </row>
    <row r="752" spans="1:14" ht="12.75" hidden="1" x14ac:dyDescent="0.25">
      <c r="A752" s="226"/>
      <c r="B752" s="226"/>
      <c r="J752" s="227"/>
      <c r="K752" s="227"/>
      <c r="L752" s="182"/>
      <c r="M752" s="182"/>
      <c r="N752" s="182"/>
    </row>
    <row r="753" spans="1:14" ht="12.75" hidden="1" x14ac:dyDescent="0.25">
      <c r="A753" s="226"/>
      <c r="B753" s="226"/>
      <c r="J753" s="227"/>
      <c r="K753" s="227"/>
      <c r="L753" s="182"/>
      <c r="M753" s="182"/>
      <c r="N753" s="182"/>
    </row>
    <row r="754" spans="1:14" ht="12.75" hidden="1" x14ac:dyDescent="0.25">
      <c r="A754" s="226"/>
      <c r="B754" s="226"/>
      <c r="J754" s="227"/>
      <c r="K754" s="227"/>
      <c r="L754" s="182"/>
      <c r="M754" s="182"/>
      <c r="N754" s="182"/>
    </row>
    <row r="755" spans="1:14" ht="12.75" hidden="1" x14ac:dyDescent="0.25">
      <c r="A755" s="226"/>
      <c r="B755" s="226"/>
      <c r="J755" s="227"/>
      <c r="K755" s="227"/>
      <c r="L755" s="182"/>
      <c r="M755" s="182"/>
      <c r="N755" s="182"/>
    </row>
    <row r="756" spans="1:14" ht="12.75" hidden="1" x14ac:dyDescent="0.25">
      <c r="A756" s="226"/>
      <c r="B756" s="226"/>
      <c r="J756" s="227"/>
      <c r="K756" s="227"/>
      <c r="L756" s="182"/>
      <c r="M756" s="182"/>
      <c r="N756" s="182"/>
    </row>
    <row r="757" spans="1:14" ht="12.75" hidden="1" x14ac:dyDescent="0.25">
      <c r="A757" s="226"/>
      <c r="B757" s="226"/>
      <c r="J757" s="227"/>
      <c r="K757" s="227"/>
      <c r="L757" s="182"/>
      <c r="M757" s="182"/>
      <c r="N757" s="182"/>
    </row>
    <row r="758" spans="1:14" ht="12.75" hidden="1" x14ac:dyDescent="0.25">
      <c r="A758" s="226"/>
      <c r="B758" s="226"/>
      <c r="J758" s="227"/>
      <c r="K758" s="227"/>
      <c r="L758" s="182"/>
      <c r="M758" s="182"/>
      <c r="N758" s="182"/>
    </row>
    <row r="759" spans="1:14" ht="12.75" hidden="1" x14ac:dyDescent="0.25">
      <c r="A759" s="226"/>
      <c r="B759" s="226"/>
      <c r="J759" s="227"/>
      <c r="K759" s="227"/>
      <c r="L759" s="182"/>
      <c r="M759" s="182"/>
      <c r="N759" s="182"/>
    </row>
    <row r="760" spans="1:14" ht="12.75" hidden="1" x14ac:dyDescent="0.25">
      <c r="A760" s="226"/>
      <c r="B760" s="226"/>
      <c r="J760" s="227"/>
      <c r="K760" s="227"/>
      <c r="L760" s="182"/>
      <c r="M760" s="182"/>
      <c r="N760" s="182"/>
    </row>
    <row r="761" spans="1:14" ht="12.75" hidden="1" x14ac:dyDescent="0.25">
      <c r="A761" s="226"/>
      <c r="B761" s="226"/>
      <c r="J761" s="227"/>
      <c r="K761" s="227"/>
      <c r="L761" s="182"/>
      <c r="M761" s="182"/>
      <c r="N761" s="182"/>
    </row>
    <row r="762" spans="1:14" ht="12.75" hidden="1" x14ac:dyDescent="0.25">
      <c r="A762" s="226"/>
      <c r="B762" s="226"/>
      <c r="J762" s="227"/>
      <c r="K762" s="227"/>
      <c r="L762" s="182"/>
      <c r="M762" s="182"/>
      <c r="N762" s="182"/>
    </row>
    <row r="763" spans="1:14" ht="12.75" hidden="1" x14ac:dyDescent="0.25">
      <c r="A763" s="226"/>
      <c r="B763" s="226"/>
      <c r="J763" s="227"/>
      <c r="K763" s="227"/>
      <c r="L763" s="182"/>
      <c r="M763" s="182"/>
      <c r="N763" s="182"/>
    </row>
    <row r="764" spans="1:14" ht="12.75" hidden="1" x14ac:dyDescent="0.25">
      <c r="A764" s="226"/>
      <c r="B764" s="226"/>
      <c r="J764" s="227"/>
      <c r="K764" s="227"/>
      <c r="L764" s="182"/>
      <c r="M764" s="182"/>
      <c r="N764" s="182"/>
    </row>
    <row r="765" spans="1:14" ht="12.75" hidden="1" x14ac:dyDescent="0.25">
      <c r="A765" s="226"/>
      <c r="B765" s="226"/>
      <c r="J765" s="227"/>
      <c r="K765" s="227"/>
      <c r="L765" s="182"/>
      <c r="M765" s="182"/>
      <c r="N765" s="182"/>
    </row>
    <row r="766" spans="1:14" ht="12.75" hidden="1" x14ac:dyDescent="0.25">
      <c r="A766" s="226"/>
      <c r="B766" s="226"/>
      <c r="J766" s="227"/>
      <c r="K766" s="227"/>
      <c r="L766" s="182"/>
      <c r="M766" s="182"/>
      <c r="N766" s="182"/>
    </row>
    <row r="767" spans="1:14" ht="12.75" hidden="1" x14ac:dyDescent="0.25">
      <c r="A767" s="226"/>
      <c r="B767" s="226"/>
      <c r="J767" s="227"/>
      <c r="K767" s="227"/>
      <c r="L767" s="182"/>
      <c r="M767" s="182"/>
      <c r="N767" s="182"/>
    </row>
    <row r="768" spans="1:14" ht="12.75" hidden="1" x14ac:dyDescent="0.25">
      <c r="A768" s="226"/>
      <c r="B768" s="226"/>
      <c r="J768" s="227"/>
      <c r="K768" s="227"/>
      <c r="L768" s="182"/>
      <c r="M768" s="182"/>
      <c r="N768" s="182"/>
    </row>
    <row r="769" spans="1:14" ht="12.75" hidden="1" x14ac:dyDescent="0.25">
      <c r="A769" s="226"/>
      <c r="B769" s="226"/>
      <c r="J769" s="227"/>
      <c r="K769" s="227"/>
      <c r="L769" s="182"/>
      <c r="M769" s="182"/>
      <c r="N769" s="182"/>
    </row>
    <row r="770" spans="1:14" ht="12.75" hidden="1" x14ac:dyDescent="0.25">
      <c r="A770" s="226"/>
      <c r="B770" s="226"/>
      <c r="J770" s="227"/>
      <c r="K770" s="227"/>
      <c r="L770" s="182"/>
      <c r="M770" s="182"/>
      <c r="N770" s="182"/>
    </row>
    <row r="771" spans="1:14" ht="12.75" hidden="1" x14ac:dyDescent="0.25">
      <c r="A771" s="226"/>
      <c r="B771" s="226"/>
      <c r="J771" s="227"/>
      <c r="K771" s="227"/>
      <c r="L771" s="182"/>
      <c r="M771" s="182"/>
      <c r="N771" s="182"/>
    </row>
    <row r="772" spans="1:14" ht="12.75" hidden="1" x14ac:dyDescent="0.25">
      <c r="A772" s="226"/>
      <c r="B772" s="226"/>
      <c r="J772" s="227"/>
      <c r="K772" s="227"/>
      <c r="L772" s="182"/>
      <c r="M772" s="182"/>
      <c r="N772" s="182"/>
    </row>
    <row r="773" spans="1:14" ht="12.75" hidden="1" x14ac:dyDescent="0.25">
      <c r="A773" s="226"/>
      <c r="B773" s="226"/>
      <c r="J773" s="227"/>
      <c r="K773" s="227"/>
      <c r="L773" s="182"/>
      <c r="M773" s="182"/>
      <c r="N773" s="182"/>
    </row>
    <row r="774" spans="1:14" ht="12.75" hidden="1" x14ac:dyDescent="0.25">
      <c r="A774" s="226"/>
      <c r="B774" s="226"/>
      <c r="J774" s="227"/>
      <c r="K774" s="227"/>
      <c r="L774" s="182"/>
      <c r="M774" s="182"/>
      <c r="N774" s="182"/>
    </row>
    <row r="775" spans="1:14" ht="12.75" hidden="1" x14ac:dyDescent="0.25">
      <c r="A775" s="226"/>
      <c r="B775" s="226"/>
      <c r="J775" s="227"/>
      <c r="K775" s="227"/>
      <c r="L775" s="182"/>
      <c r="M775" s="182"/>
      <c r="N775" s="182"/>
    </row>
    <row r="776" spans="1:14" ht="12.75" hidden="1" x14ac:dyDescent="0.25">
      <c r="A776" s="226"/>
      <c r="B776" s="226"/>
      <c r="J776" s="227"/>
      <c r="K776" s="227"/>
      <c r="L776" s="182"/>
      <c r="M776" s="182"/>
      <c r="N776" s="182"/>
    </row>
    <row r="777" spans="1:14" ht="12.75" hidden="1" x14ac:dyDescent="0.25">
      <c r="A777" s="226"/>
      <c r="B777" s="226"/>
      <c r="J777" s="227"/>
      <c r="K777" s="227"/>
      <c r="L777" s="182"/>
      <c r="M777" s="182"/>
      <c r="N777" s="182"/>
    </row>
    <row r="778" spans="1:14" ht="12.75" hidden="1" x14ac:dyDescent="0.25">
      <c r="A778" s="226"/>
      <c r="B778" s="226"/>
      <c r="J778" s="227"/>
      <c r="K778" s="227"/>
      <c r="L778" s="182"/>
      <c r="M778" s="182"/>
      <c r="N778" s="182"/>
    </row>
    <row r="779" spans="1:14" ht="12.75" hidden="1" x14ac:dyDescent="0.25">
      <c r="A779" s="226"/>
      <c r="B779" s="226"/>
      <c r="J779" s="227"/>
      <c r="K779" s="227"/>
      <c r="L779" s="182"/>
      <c r="M779" s="182"/>
      <c r="N779" s="182"/>
    </row>
    <row r="780" spans="1:14" ht="12.75" hidden="1" x14ac:dyDescent="0.25">
      <c r="A780" s="226"/>
      <c r="B780" s="226"/>
      <c r="J780" s="227"/>
      <c r="K780" s="227"/>
      <c r="L780" s="182"/>
      <c r="M780" s="182"/>
      <c r="N780" s="182"/>
    </row>
    <row r="781" spans="1:14" ht="12.75" hidden="1" x14ac:dyDescent="0.25">
      <c r="A781" s="226"/>
      <c r="B781" s="226"/>
      <c r="J781" s="227"/>
      <c r="K781" s="227"/>
      <c r="L781" s="182"/>
      <c r="M781" s="182"/>
      <c r="N781" s="182"/>
    </row>
    <row r="782" spans="1:14" ht="12.75" hidden="1" x14ac:dyDescent="0.25">
      <c r="A782" s="226"/>
      <c r="B782" s="226"/>
      <c r="J782" s="227"/>
      <c r="K782" s="227"/>
      <c r="L782" s="182"/>
      <c r="M782" s="182"/>
      <c r="N782" s="182"/>
    </row>
    <row r="783" spans="1:14" ht="12.75" hidden="1" x14ac:dyDescent="0.25">
      <c r="A783" s="226"/>
      <c r="B783" s="226"/>
      <c r="J783" s="227"/>
      <c r="K783" s="227"/>
      <c r="L783" s="182"/>
      <c r="M783" s="182"/>
      <c r="N783" s="182"/>
    </row>
    <row r="784" spans="1:14" ht="12.75" hidden="1" x14ac:dyDescent="0.25">
      <c r="A784" s="226"/>
      <c r="B784" s="226"/>
      <c r="J784" s="227"/>
      <c r="K784" s="227"/>
      <c r="L784" s="182"/>
      <c r="M784" s="182"/>
      <c r="N784" s="182"/>
    </row>
    <row r="785" spans="1:14" ht="12.75" hidden="1" x14ac:dyDescent="0.25">
      <c r="A785" s="226"/>
      <c r="B785" s="226"/>
      <c r="J785" s="227"/>
      <c r="K785" s="227"/>
      <c r="L785" s="182"/>
      <c r="M785" s="182"/>
      <c r="N785" s="182"/>
    </row>
    <row r="786" spans="1:14" ht="12.75" hidden="1" x14ac:dyDescent="0.25">
      <c r="A786" s="226"/>
      <c r="B786" s="226"/>
      <c r="J786" s="227"/>
      <c r="K786" s="227"/>
      <c r="L786" s="182"/>
      <c r="M786" s="182"/>
      <c r="N786" s="182"/>
    </row>
    <row r="787" spans="1:14" ht="12.75" hidden="1" x14ac:dyDescent="0.25">
      <c r="A787" s="226"/>
      <c r="B787" s="226"/>
      <c r="J787" s="227"/>
      <c r="K787" s="227"/>
      <c r="L787" s="182"/>
      <c r="M787" s="182"/>
      <c r="N787" s="182"/>
    </row>
    <row r="788" spans="1:14" ht="12.75" hidden="1" x14ac:dyDescent="0.25">
      <c r="A788" s="226"/>
      <c r="B788" s="226"/>
      <c r="J788" s="227"/>
      <c r="K788" s="227"/>
      <c r="L788" s="182"/>
      <c r="M788" s="182"/>
      <c r="N788" s="182"/>
    </row>
    <row r="789" spans="1:14" ht="12.75" hidden="1" x14ac:dyDescent="0.25">
      <c r="A789" s="226"/>
      <c r="B789" s="226"/>
      <c r="J789" s="227"/>
      <c r="K789" s="227"/>
      <c r="L789" s="182"/>
      <c r="M789" s="182"/>
      <c r="N789" s="182"/>
    </row>
    <row r="790" spans="1:14" ht="12.75" hidden="1" x14ac:dyDescent="0.25">
      <c r="A790" s="226"/>
      <c r="B790" s="226"/>
      <c r="J790" s="227"/>
      <c r="K790" s="227"/>
      <c r="L790" s="182"/>
      <c r="M790" s="182"/>
      <c r="N790" s="182"/>
    </row>
    <row r="791" spans="1:14" ht="12.75" hidden="1" x14ac:dyDescent="0.25">
      <c r="A791" s="226"/>
      <c r="B791" s="226"/>
      <c r="J791" s="227"/>
      <c r="K791" s="227"/>
      <c r="L791" s="182"/>
      <c r="M791" s="182"/>
      <c r="N791" s="182"/>
    </row>
    <row r="792" spans="1:14" ht="12.75" hidden="1" x14ac:dyDescent="0.25">
      <c r="A792" s="226"/>
      <c r="B792" s="226"/>
      <c r="J792" s="227"/>
      <c r="K792" s="227"/>
      <c r="L792" s="182"/>
      <c r="M792" s="182"/>
      <c r="N792" s="182"/>
    </row>
    <row r="793" spans="1:14" ht="12.75" hidden="1" x14ac:dyDescent="0.25">
      <c r="A793" s="226"/>
      <c r="B793" s="226"/>
      <c r="J793" s="227"/>
      <c r="K793" s="227"/>
      <c r="L793" s="182"/>
      <c r="M793" s="182"/>
      <c r="N793" s="182"/>
    </row>
    <row r="794" spans="1:14" ht="12.75" hidden="1" x14ac:dyDescent="0.25">
      <c r="A794" s="226"/>
      <c r="B794" s="226"/>
      <c r="J794" s="227"/>
      <c r="K794" s="227"/>
      <c r="L794" s="182"/>
      <c r="M794" s="182"/>
      <c r="N794" s="182"/>
    </row>
    <row r="795" spans="1:14" ht="12.75" hidden="1" x14ac:dyDescent="0.25">
      <c r="A795" s="226"/>
      <c r="B795" s="226"/>
      <c r="J795" s="227"/>
      <c r="K795" s="227"/>
      <c r="L795" s="182"/>
      <c r="M795" s="182"/>
      <c r="N795" s="182"/>
    </row>
    <row r="796" spans="1:14" ht="12.75" hidden="1" x14ac:dyDescent="0.25">
      <c r="A796" s="226"/>
      <c r="B796" s="226"/>
      <c r="J796" s="227"/>
      <c r="K796" s="227"/>
      <c r="L796" s="182"/>
      <c r="M796" s="182"/>
      <c r="N796" s="182"/>
    </row>
    <row r="797" spans="1:14" ht="12.75" hidden="1" x14ac:dyDescent="0.25">
      <c r="A797" s="226"/>
      <c r="B797" s="226"/>
      <c r="J797" s="227"/>
      <c r="K797" s="227"/>
      <c r="L797" s="182"/>
      <c r="M797" s="182"/>
      <c r="N797" s="182"/>
    </row>
    <row r="798" spans="1:14" ht="12.75" hidden="1" x14ac:dyDescent="0.25">
      <c r="A798" s="226"/>
      <c r="B798" s="226"/>
      <c r="J798" s="227"/>
      <c r="K798" s="227"/>
      <c r="L798" s="182"/>
      <c r="M798" s="182"/>
      <c r="N798" s="182"/>
    </row>
    <row r="799" spans="1:14" ht="12.75" hidden="1" x14ac:dyDescent="0.25">
      <c r="A799" s="226"/>
      <c r="B799" s="226"/>
      <c r="J799" s="227"/>
      <c r="K799" s="227"/>
      <c r="L799" s="182"/>
      <c r="M799" s="182"/>
      <c r="N799" s="182"/>
    </row>
    <row r="800" spans="1:14" ht="12.75" hidden="1" x14ac:dyDescent="0.25">
      <c r="A800" s="226"/>
      <c r="B800" s="226"/>
      <c r="J800" s="227"/>
      <c r="K800" s="227"/>
      <c r="L800" s="182"/>
      <c r="M800" s="182"/>
      <c r="N800" s="182"/>
    </row>
    <row r="801" spans="1:14" ht="12.75" hidden="1" x14ac:dyDescent="0.25">
      <c r="A801" s="226"/>
      <c r="B801" s="226"/>
      <c r="J801" s="227"/>
      <c r="K801" s="227"/>
      <c r="L801" s="182"/>
      <c r="M801" s="182"/>
      <c r="N801" s="182"/>
    </row>
    <row r="802" spans="1:14" ht="12.75" hidden="1" x14ac:dyDescent="0.25">
      <c r="A802" s="226"/>
      <c r="B802" s="226"/>
      <c r="J802" s="227"/>
      <c r="K802" s="227"/>
      <c r="L802" s="182"/>
      <c r="M802" s="182"/>
      <c r="N802" s="182"/>
    </row>
    <row r="803" spans="1:14" ht="12.75" hidden="1" x14ac:dyDescent="0.25">
      <c r="A803" s="226"/>
      <c r="B803" s="226"/>
      <c r="J803" s="227"/>
      <c r="K803" s="227"/>
      <c r="L803" s="182"/>
      <c r="M803" s="182"/>
      <c r="N803" s="182"/>
    </row>
    <row r="804" spans="1:14" ht="12.75" hidden="1" x14ac:dyDescent="0.25">
      <c r="A804" s="226"/>
      <c r="B804" s="226"/>
      <c r="J804" s="227"/>
      <c r="K804" s="227"/>
      <c r="L804" s="182"/>
      <c r="M804" s="182"/>
      <c r="N804" s="182"/>
    </row>
    <row r="805" spans="1:14" ht="12.75" hidden="1" x14ac:dyDescent="0.25">
      <c r="A805" s="226"/>
      <c r="B805" s="226"/>
      <c r="J805" s="227"/>
      <c r="K805" s="227"/>
      <c r="L805" s="182"/>
      <c r="M805" s="182"/>
      <c r="N805" s="182"/>
    </row>
    <row r="806" spans="1:14" ht="12.75" hidden="1" x14ac:dyDescent="0.25">
      <c r="A806" s="226"/>
      <c r="B806" s="226"/>
      <c r="J806" s="227"/>
      <c r="K806" s="227"/>
      <c r="L806" s="182"/>
      <c r="M806" s="182"/>
      <c r="N806" s="182"/>
    </row>
    <row r="807" spans="1:14" ht="12.75" hidden="1" x14ac:dyDescent="0.25">
      <c r="A807" s="226"/>
      <c r="B807" s="226"/>
      <c r="J807" s="227"/>
      <c r="K807" s="227"/>
      <c r="L807" s="182"/>
      <c r="M807" s="182"/>
      <c r="N807" s="182"/>
    </row>
    <row r="808" spans="1:14" ht="12.75" hidden="1" x14ac:dyDescent="0.25">
      <c r="A808" s="226"/>
      <c r="B808" s="226"/>
      <c r="J808" s="227"/>
      <c r="K808" s="227"/>
      <c r="L808" s="182"/>
      <c r="M808" s="182"/>
      <c r="N808" s="182"/>
    </row>
    <row r="809" spans="1:14" ht="12.75" hidden="1" x14ac:dyDescent="0.25">
      <c r="A809" s="226"/>
      <c r="B809" s="226"/>
      <c r="J809" s="227"/>
      <c r="K809" s="227"/>
      <c r="L809" s="182"/>
      <c r="M809" s="182"/>
      <c r="N809" s="182"/>
    </row>
    <row r="810" spans="1:14" ht="12.75" hidden="1" x14ac:dyDescent="0.25">
      <c r="A810" s="226"/>
      <c r="B810" s="226"/>
      <c r="J810" s="227"/>
      <c r="K810" s="227"/>
      <c r="L810" s="182"/>
      <c r="M810" s="182"/>
      <c r="N810" s="182"/>
    </row>
    <row r="811" spans="1:14" ht="12.75" hidden="1" x14ac:dyDescent="0.25">
      <c r="A811" s="226"/>
      <c r="B811" s="226"/>
      <c r="J811" s="227"/>
      <c r="K811" s="227"/>
      <c r="L811" s="182"/>
      <c r="M811" s="182"/>
      <c r="N811" s="182"/>
    </row>
    <row r="812" spans="1:14" ht="12.75" hidden="1" x14ac:dyDescent="0.25">
      <c r="A812" s="226"/>
      <c r="B812" s="226"/>
      <c r="J812" s="227"/>
      <c r="K812" s="227"/>
      <c r="L812" s="182"/>
      <c r="M812" s="182"/>
      <c r="N812" s="182"/>
    </row>
    <row r="813" spans="1:14" ht="12.75" hidden="1" x14ac:dyDescent="0.25">
      <c r="A813" s="226"/>
      <c r="B813" s="226"/>
      <c r="J813" s="227"/>
      <c r="K813" s="227"/>
      <c r="L813" s="182"/>
      <c r="M813" s="182"/>
      <c r="N813" s="182"/>
    </row>
    <row r="814" spans="1:14" ht="12.75" hidden="1" x14ac:dyDescent="0.25">
      <c r="A814" s="226"/>
      <c r="B814" s="226"/>
      <c r="J814" s="227"/>
      <c r="K814" s="227"/>
      <c r="L814" s="182"/>
      <c r="M814" s="182"/>
      <c r="N814" s="182"/>
    </row>
    <row r="815" spans="1:14" ht="12.75" hidden="1" x14ac:dyDescent="0.25">
      <c r="A815" s="226"/>
      <c r="B815" s="226"/>
      <c r="J815" s="227"/>
      <c r="K815" s="227"/>
      <c r="L815" s="182"/>
      <c r="M815" s="182"/>
      <c r="N815" s="182"/>
    </row>
    <row r="816" spans="1:14" ht="12.75" hidden="1" x14ac:dyDescent="0.25">
      <c r="A816" s="226"/>
      <c r="B816" s="226"/>
      <c r="J816" s="227"/>
      <c r="K816" s="227"/>
      <c r="L816" s="182"/>
      <c r="M816" s="182"/>
      <c r="N816" s="182"/>
    </row>
    <row r="817" spans="1:14" ht="12.75" hidden="1" x14ac:dyDescent="0.25">
      <c r="A817" s="226"/>
      <c r="B817" s="226"/>
      <c r="J817" s="227"/>
      <c r="K817" s="227"/>
      <c r="L817" s="182"/>
      <c r="M817" s="182"/>
      <c r="N817" s="182"/>
    </row>
    <row r="818" spans="1:14" ht="12.75" hidden="1" x14ac:dyDescent="0.25">
      <c r="A818" s="226"/>
      <c r="B818" s="226"/>
      <c r="J818" s="227"/>
      <c r="K818" s="227"/>
      <c r="L818" s="182"/>
      <c r="M818" s="182"/>
      <c r="N818" s="182"/>
    </row>
    <row r="819" spans="1:14" ht="12.75" hidden="1" x14ac:dyDescent="0.25">
      <c r="A819" s="226"/>
      <c r="B819" s="226"/>
      <c r="J819" s="227"/>
      <c r="K819" s="227"/>
      <c r="L819" s="182"/>
      <c r="M819" s="182"/>
      <c r="N819" s="182"/>
    </row>
    <row r="820" spans="1:14" ht="12.75" hidden="1" x14ac:dyDescent="0.25">
      <c r="A820" s="226"/>
      <c r="B820" s="226"/>
      <c r="J820" s="227"/>
      <c r="K820" s="227"/>
      <c r="L820" s="182"/>
      <c r="M820" s="182"/>
      <c r="N820" s="182"/>
    </row>
    <row r="821" spans="1:14" ht="12.75" hidden="1" x14ac:dyDescent="0.25">
      <c r="A821" s="226"/>
      <c r="B821" s="226"/>
      <c r="J821" s="227"/>
      <c r="K821" s="227"/>
      <c r="L821" s="182"/>
      <c r="M821" s="182"/>
      <c r="N821" s="182"/>
    </row>
    <row r="822" spans="1:14" ht="12.75" hidden="1" x14ac:dyDescent="0.25">
      <c r="A822" s="226"/>
      <c r="B822" s="226"/>
      <c r="J822" s="227"/>
      <c r="K822" s="227"/>
      <c r="L822" s="182"/>
      <c r="M822" s="182"/>
      <c r="N822" s="182"/>
    </row>
    <row r="823" spans="1:14" ht="12.75" hidden="1" x14ac:dyDescent="0.25">
      <c r="A823" s="226"/>
      <c r="B823" s="226"/>
      <c r="J823" s="227"/>
      <c r="K823" s="227"/>
      <c r="L823" s="182"/>
      <c r="M823" s="182"/>
      <c r="N823" s="182"/>
    </row>
    <row r="824" spans="1:14" ht="12.75" hidden="1" x14ac:dyDescent="0.25">
      <c r="A824" s="226"/>
      <c r="B824" s="226"/>
      <c r="J824" s="227"/>
      <c r="K824" s="227"/>
      <c r="L824" s="182"/>
      <c r="M824" s="182"/>
      <c r="N824" s="182"/>
    </row>
    <row r="825" spans="1:14" ht="12.75" hidden="1" x14ac:dyDescent="0.25">
      <c r="A825" s="226"/>
      <c r="B825" s="226"/>
      <c r="J825" s="227"/>
      <c r="K825" s="227"/>
      <c r="L825" s="182"/>
      <c r="M825" s="182"/>
      <c r="N825" s="182"/>
    </row>
    <row r="826" spans="1:14" ht="12.75" hidden="1" x14ac:dyDescent="0.25">
      <c r="A826" s="226"/>
      <c r="B826" s="226"/>
      <c r="J826" s="227"/>
      <c r="K826" s="227"/>
      <c r="L826" s="182"/>
      <c r="M826" s="182"/>
      <c r="N826" s="182"/>
    </row>
    <row r="827" spans="1:14" ht="12.75" hidden="1" x14ac:dyDescent="0.25">
      <c r="A827" s="226"/>
      <c r="B827" s="226"/>
      <c r="J827" s="227"/>
      <c r="K827" s="227"/>
      <c r="L827" s="182"/>
      <c r="M827" s="182"/>
      <c r="N827" s="182"/>
    </row>
    <row r="828" spans="1:14" ht="12.75" hidden="1" x14ac:dyDescent="0.25">
      <c r="A828" s="226"/>
      <c r="B828" s="226"/>
      <c r="J828" s="227"/>
      <c r="K828" s="227"/>
      <c r="L828" s="182"/>
      <c r="M828" s="182"/>
      <c r="N828" s="182"/>
    </row>
    <row r="829" spans="1:14" ht="12.75" hidden="1" x14ac:dyDescent="0.25">
      <c r="A829" s="226"/>
      <c r="B829" s="226"/>
      <c r="J829" s="227"/>
      <c r="K829" s="227"/>
      <c r="L829" s="182"/>
      <c r="M829" s="182"/>
      <c r="N829" s="182"/>
    </row>
    <row r="830" spans="1:14" ht="12.75" hidden="1" x14ac:dyDescent="0.25">
      <c r="A830" s="226"/>
      <c r="B830" s="226"/>
      <c r="J830" s="227"/>
      <c r="K830" s="227"/>
      <c r="L830" s="182"/>
      <c r="M830" s="182"/>
      <c r="N830" s="182"/>
    </row>
    <row r="831" spans="1:14" ht="12.75" hidden="1" x14ac:dyDescent="0.25">
      <c r="A831" s="226"/>
      <c r="B831" s="226"/>
      <c r="J831" s="227"/>
      <c r="K831" s="227"/>
      <c r="L831" s="182"/>
      <c r="M831" s="182"/>
      <c r="N831" s="182"/>
    </row>
    <row r="832" spans="1:14" ht="12.75" hidden="1" x14ac:dyDescent="0.25">
      <c r="A832" s="226"/>
      <c r="B832" s="226"/>
      <c r="J832" s="227"/>
      <c r="K832" s="227"/>
      <c r="L832" s="182"/>
      <c r="M832" s="182"/>
      <c r="N832" s="182"/>
    </row>
    <row r="833" spans="1:14" ht="12.75" hidden="1" x14ac:dyDescent="0.25">
      <c r="A833" s="226"/>
      <c r="B833" s="226"/>
      <c r="J833" s="227"/>
      <c r="K833" s="227"/>
      <c r="L833" s="182"/>
      <c r="M833" s="182"/>
      <c r="N833" s="182"/>
    </row>
    <row r="834" spans="1:14" ht="12.75" hidden="1" x14ac:dyDescent="0.25">
      <c r="A834" s="226"/>
      <c r="B834" s="226"/>
      <c r="J834" s="227"/>
      <c r="K834" s="227"/>
      <c r="L834" s="182"/>
      <c r="M834" s="182"/>
      <c r="N834" s="182"/>
    </row>
    <row r="835" spans="1:14" ht="12.75" hidden="1" x14ac:dyDescent="0.25">
      <c r="A835" s="226"/>
      <c r="B835" s="226"/>
      <c r="J835" s="227"/>
      <c r="K835" s="227"/>
      <c r="L835" s="182"/>
      <c r="M835" s="182"/>
      <c r="N835" s="182"/>
    </row>
    <row r="836" spans="1:14" ht="12.75" hidden="1" x14ac:dyDescent="0.25">
      <c r="A836" s="226"/>
      <c r="B836" s="226"/>
      <c r="J836" s="227"/>
      <c r="K836" s="227"/>
      <c r="L836" s="182"/>
      <c r="M836" s="182"/>
      <c r="N836" s="182"/>
    </row>
    <row r="837" spans="1:14" ht="12.75" hidden="1" x14ac:dyDescent="0.25">
      <c r="A837" s="226"/>
      <c r="B837" s="226"/>
      <c r="J837" s="227"/>
      <c r="K837" s="227"/>
      <c r="L837" s="182"/>
      <c r="M837" s="182"/>
      <c r="N837" s="182"/>
    </row>
    <row r="838" spans="1:14" ht="12.75" hidden="1" x14ac:dyDescent="0.25">
      <c r="A838" s="226"/>
      <c r="B838" s="226"/>
      <c r="J838" s="227"/>
      <c r="K838" s="227"/>
      <c r="L838" s="182"/>
      <c r="M838" s="182"/>
      <c r="N838" s="182"/>
    </row>
    <row r="839" spans="1:14" ht="12.75" hidden="1" x14ac:dyDescent="0.25">
      <c r="A839" s="226"/>
      <c r="B839" s="226"/>
      <c r="J839" s="227"/>
      <c r="K839" s="227"/>
      <c r="L839" s="182"/>
      <c r="M839" s="182"/>
      <c r="N839" s="182"/>
    </row>
    <row r="840" spans="1:14" ht="12.75" hidden="1" x14ac:dyDescent="0.25">
      <c r="A840" s="226"/>
      <c r="B840" s="226"/>
      <c r="J840" s="227"/>
      <c r="K840" s="227"/>
      <c r="L840" s="182"/>
      <c r="M840" s="182"/>
      <c r="N840" s="182"/>
    </row>
    <row r="841" spans="1:14" ht="12.75" hidden="1" x14ac:dyDescent="0.25">
      <c r="A841" s="226"/>
      <c r="B841" s="226"/>
      <c r="J841" s="227"/>
      <c r="K841" s="227"/>
      <c r="L841" s="182"/>
      <c r="M841" s="182"/>
      <c r="N841" s="182"/>
    </row>
    <row r="842" spans="1:14" ht="12.75" hidden="1" x14ac:dyDescent="0.25">
      <c r="A842" s="226"/>
      <c r="B842" s="226"/>
      <c r="J842" s="227"/>
      <c r="K842" s="227"/>
      <c r="L842" s="182"/>
      <c r="M842" s="182"/>
      <c r="N842" s="182"/>
    </row>
    <row r="843" spans="1:14" ht="12.75" hidden="1" x14ac:dyDescent="0.25">
      <c r="A843" s="226"/>
      <c r="B843" s="226"/>
      <c r="J843" s="227"/>
      <c r="K843" s="227"/>
      <c r="L843" s="182"/>
      <c r="M843" s="182"/>
      <c r="N843" s="182"/>
    </row>
    <row r="844" spans="1:14" ht="12.75" hidden="1" x14ac:dyDescent="0.25">
      <c r="A844" s="226"/>
      <c r="B844" s="226"/>
      <c r="J844" s="227"/>
      <c r="K844" s="227"/>
      <c r="L844" s="182"/>
      <c r="M844" s="182"/>
      <c r="N844" s="182"/>
    </row>
    <row r="845" spans="1:14" ht="12.75" hidden="1" x14ac:dyDescent="0.25">
      <c r="A845" s="226"/>
      <c r="B845" s="226"/>
      <c r="J845" s="227"/>
      <c r="K845" s="227"/>
      <c r="L845" s="182"/>
      <c r="M845" s="182"/>
      <c r="N845" s="182"/>
    </row>
    <row r="846" spans="1:14" ht="12.75" hidden="1" x14ac:dyDescent="0.25">
      <c r="A846" s="226"/>
      <c r="B846" s="226"/>
      <c r="J846" s="227"/>
      <c r="K846" s="227"/>
      <c r="L846" s="182"/>
      <c r="M846" s="182"/>
      <c r="N846" s="182"/>
    </row>
    <row r="847" spans="1:14" ht="12.75" hidden="1" x14ac:dyDescent="0.25">
      <c r="A847" s="226"/>
      <c r="B847" s="226"/>
      <c r="J847" s="227"/>
      <c r="K847" s="227"/>
      <c r="L847" s="182"/>
      <c r="M847" s="182"/>
      <c r="N847" s="182"/>
    </row>
    <row r="848" spans="1:14" ht="12.75" hidden="1" x14ac:dyDescent="0.25">
      <c r="A848" s="226"/>
      <c r="B848" s="226"/>
      <c r="J848" s="227"/>
      <c r="K848" s="227"/>
      <c r="L848" s="182"/>
      <c r="M848" s="182"/>
      <c r="N848" s="182"/>
    </row>
    <row r="849" spans="1:14" ht="12.75" hidden="1" x14ac:dyDescent="0.25">
      <c r="A849" s="226"/>
      <c r="B849" s="226"/>
      <c r="J849" s="227"/>
      <c r="K849" s="227"/>
      <c r="L849" s="182"/>
      <c r="M849" s="182"/>
      <c r="N849" s="182"/>
    </row>
    <row r="850" spans="1:14" ht="12.75" hidden="1" x14ac:dyDescent="0.25">
      <c r="A850" s="226"/>
      <c r="B850" s="226"/>
      <c r="J850" s="227"/>
      <c r="K850" s="227"/>
      <c r="L850" s="182"/>
      <c r="M850" s="182"/>
      <c r="N850" s="182"/>
    </row>
    <row r="851" spans="1:14" ht="12.75" hidden="1" x14ac:dyDescent="0.25">
      <c r="A851" s="226"/>
      <c r="B851" s="226"/>
      <c r="J851" s="227"/>
      <c r="K851" s="227"/>
      <c r="L851" s="182"/>
      <c r="M851" s="182"/>
      <c r="N851" s="182"/>
    </row>
    <row r="852" spans="1:14" ht="12.75" hidden="1" x14ac:dyDescent="0.25">
      <c r="A852" s="226"/>
      <c r="B852" s="226"/>
      <c r="J852" s="227"/>
      <c r="K852" s="227"/>
      <c r="L852" s="182"/>
      <c r="M852" s="182"/>
      <c r="N852" s="182"/>
    </row>
    <row r="853" spans="1:14" ht="12.75" hidden="1" x14ac:dyDescent="0.25">
      <c r="A853" s="226"/>
      <c r="B853" s="226"/>
      <c r="J853" s="227"/>
      <c r="K853" s="227"/>
      <c r="L853" s="182"/>
      <c r="M853" s="182"/>
      <c r="N853" s="182"/>
    </row>
    <row r="854" spans="1:14" ht="12.75" hidden="1" x14ac:dyDescent="0.25">
      <c r="A854" s="226"/>
      <c r="B854" s="226"/>
      <c r="J854" s="227"/>
      <c r="K854" s="227"/>
      <c r="L854" s="182"/>
      <c r="M854" s="182"/>
      <c r="N854" s="182"/>
    </row>
    <row r="855" spans="1:14" ht="12.75" hidden="1" x14ac:dyDescent="0.25">
      <c r="A855" s="226"/>
      <c r="B855" s="226"/>
      <c r="J855" s="227"/>
      <c r="K855" s="227"/>
      <c r="L855" s="182"/>
      <c r="M855" s="182"/>
      <c r="N855" s="182"/>
    </row>
    <row r="856" spans="1:14" ht="12.75" hidden="1" x14ac:dyDescent="0.25">
      <c r="A856" s="226"/>
      <c r="B856" s="226"/>
      <c r="J856" s="227"/>
      <c r="K856" s="227"/>
      <c r="L856" s="182"/>
      <c r="M856" s="182"/>
      <c r="N856" s="182"/>
    </row>
    <row r="857" spans="1:14" ht="12.75" hidden="1" x14ac:dyDescent="0.25">
      <c r="A857" s="226"/>
      <c r="B857" s="226"/>
      <c r="J857" s="227"/>
      <c r="K857" s="227"/>
      <c r="L857" s="182"/>
      <c r="M857" s="182"/>
      <c r="N857" s="182"/>
    </row>
    <row r="858" spans="1:14" ht="12.75" hidden="1" x14ac:dyDescent="0.25">
      <c r="A858" s="226"/>
      <c r="B858" s="226"/>
      <c r="J858" s="227"/>
      <c r="K858" s="227"/>
      <c r="L858" s="182"/>
      <c r="M858" s="182"/>
      <c r="N858" s="182"/>
    </row>
    <row r="859" spans="1:14" ht="12.75" hidden="1" x14ac:dyDescent="0.25">
      <c r="A859" s="226"/>
      <c r="B859" s="226"/>
      <c r="J859" s="227"/>
      <c r="K859" s="227"/>
      <c r="L859" s="182"/>
      <c r="M859" s="182"/>
      <c r="N859" s="182"/>
    </row>
    <row r="860" spans="1:14" ht="12.75" hidden="1" x14ac:dyDescent="0.25">
      <c r="A860" s="226"/>
      <c r="B860" s="226"/>
      <c r="J860" s="227"/>
      <c r="K860" s="227"/>
      <c r="L860" s="182"/>
      <c r="M860" s="182"/>
      <c r="N860" s="182"/>
    </row>
    <row r="861" spans="1:14" ht="12.75" hidden="1" x14ac:dyDescent="0.25">
      <c r="A861" s="226"/>
      <c r="B861" s="226"/>
      <c r="J861" s="227"/>
      <c r="K861" s="227"/>
      <c r="L861" s="182"/>
      <c r="M861" s="182"/>
      <c r="N861" s="182"/>
    </row>
    <row r="862" spans="1:14" ht="12.75" hidden="1" x14ac:dyDescent="0.25">
      <c r="A862" s="226"/>
      <c r="B862" s="226"/>
      <c r="J862" s="227"/>
      <c r="K862" s="227"/>
      <c r="L862" s="182"/>
      <c r="M862" s="182"/>
      <c r="N862" s="182"/>
    </row>
    <row r="863" spans="1:14" ht="12.75" hidden="1" x14ac:dyDescent="0.25">
      <c r="A863" s="226"/>
      <c r="B863" s="226"/>
      <c r="J863" s="227"/>
      <c r="K863" s="227"/>
      <c r="L863" s="182"/>
      <c r="M863" s="182"/>
      <c r="N863" s="182"/>
    </row>
    <row r="864" spans="1:14" ht="12.75" hidden="1" x14ac:dyDescent="0.25">
      <c r="A864" s="226"/>
      <c r="B864" s="226"/>
      <c r="J864" s="227"/>
      <c r="K864" s="227"/>
      <c r="L864" s="182"/>
      <c r="M864" s="182"/>
      <c r="N864" s="182"/>
    </row>
    <row r="865" spans="1:14" ht="12.75" hidden="1" x14ac:dyDescent="0.25">
      <c r="A865" s="226"/>
      <c r="B865" s="226"/>
      <c r="J865" s="227"/>
      <c r="K865" s="227"/>
      <c r="L865" s="182"/>
      <c r="M865" s="182"/>
      <c r="N865" s="182"/>
    </row>
    <row r="866" spans="1:14" ht="12.75" hidden="1" x14ac:dyDescent="0.25">
      <c r="A866" s="226"/>
      <c r="B866" s="226"/>
      <c r="J866" s="227"/>
      <c r="K866" s="227"/>
      <c r="L866" s="182"/>
      <c r="M866" s="182"/>
      <c r="N866" s="182"/>
    </row>
    <row r="867" spans="1:14" ht="12.75" hidden="1" x14ac:dyDescent="0.25">
      <c r="A867" s="226"/>
      <c r="B867" s="226"/>
      <c r="J867" s="227"/>
      <c r="K867" s="227"/>
      <c r="L867" s="182"/>
      <c r="M867" s="182"/>
      <c r="N867" s="182"/>
    </row>
    <row r="868" spans="1:14" ht="12.75" hidden="1" x14ac:dyDescent="0.25">
      <c r="A868" s="226"/>
      <c r="B868" s="226"/>
      <c r="J868" s="227"/>
      <c r="K868" s="227"/>
      <c r="L868" s="182"/>
      <c r="M868" s="182"/>
      <c r="N868" s="182"/>
    </row>
    <row r="869" spans="1:14" ht="12.75" hidden="1" x14ac:dyDescent="0.25">
      <c r="A869" s="226"/>
      <c r="B869" s="226"/>
      <c r="J869" s="227"/>
      <c r="K869" s="227"/>
      <c r="L869" s="182"/>
      <c r="M869" s="182"/>
      <c r="N869" s="182"/>
    </row>
    <row r="870" spans="1:14" ht="12.75" hidden="1" x14ac:dyDescent="0.25">
      <c r="A870" s="226"/>
      <c r="B870" s="226"/>
      <c r="J870" s="227"/>
      <c r="K870" s="227"/>
      <c r="L870" s="182"/>
      <c r="M870" s="182"/>
      <c r="N870" s="182"/>
    </row>
    <row r="871" spans="1:14" ht="12.75" hidden="1" x14ac:dyDescent="0.25">
      <c r="A871" s="226"/>
      <c r="B871" s="226"/>
      <c r="J871" s="227"/>
      <c r="K871" s="227"/>
      <c r="L871" s="182"/>
      <c r="M871" s="182"/>
      <c r="N871" s="182"/>
    </row>
    <row r="872" spans="1:14" ht="12.75" hidden="1" x14ac:dyDescent="0.25">
      <c r="A872" s="226"/>
      <c r="B872" s="226"/>
      <c r="J872" s="227"/>
      <c r="K872" s="227"/>
      <c r="L872" s="182"/>
      <c r="M872" s="182"/>
      <c r="N872" s="182"/>
    </row>
    <row r="873" spans="1:14" ht="12.75" hidden="1" x14ac:dyDescent="0.25">
      <c r="A873" s="226"/>
      <c r="B873" s="226"/>
      <c r="J873" s="227"/>
      <c r="K873" s="227"/>
      <c r="L873" s="182"/>
      <c r="M873" s="182"/>
      <c r="N873" s="182"/>
    </row>
    <row r="874" spans="1:14" ht="12.75" hidden="1" x14ac:dyDescent="0.25">
      <c r="A874" s="226"/>
      <c r="B874" s="226"/>
      <c r="J874" s="227"/>
      <c r="K874" s="227"/>
      <c r="L874" s="182"/>
      <c r="M874" s="182"/>
      <c r="N874" s="182"/>
    </row>
    <row r="875" spans="1:14" ht="12.75" hidden="1" x14ac:dyDescent="0.25">
      <c r="A875" s="226"/>
      <c r="B875" s="226"/>
      <c r="J875" s="227"/>
      <c r="K875" s="227"/>
      <c r="L875" s="182"/>
      <c r="M875" s="182"/>
      <c r="N875" s="182"/>
    </row>
    <row r="876" spans="1:14" ht="12.75" hidden="1" x14ac:dyDescent="0.25">
      <c r="A876" s="226"/>
      <c r="B876" s="226"/>
      <c r="J876" s="227"/>
      <c r="K876" s="227"/>
      <c r="L876" s="182"/>
      <c r="M876" s="182"/>
      <c r="N876" s="182"/>
    </row>
    <row r="877" spans="1:14" ht="12.75" hidden="1" x14ac:dyDescent="0.25">
      <c r="A877" s="226"/>
      <c r="B877" s="226"/>
      <c r="J877" s="227"/>
      <c r="K877" s="227"/>
      <c r="L877" s="182"/>
      <c r="M877" s="182"/>
      <c r="N877" s="182"/>
    </row>
    <row r="878" spans="1:14" ht="12.75" hidden="1" x14ac:dyDescent="0.25">
      <c r="A878" s="226"/>
      <c r="B878" s="226"/>
      <c r="J878" s="227"/>
      <c r="K878" s="227"/>
      <c r="L878" s="182"/>
      <c r="M878" s="182"/>
      <c r="N878" s="182"/>
    </row>
    <row r="879" spans="1:14" ht="12.75" hidden="1" x14ac:dyDescent="0.25">
      <c r="A879" s="226"/>
      <c r="B879" s="226"/>
      <c r="J879" s="227"/>
      <c r="K879" s="227"/>
      <c r="L879" s="182"/>
      <c r="M879" s="182"/>
      <c r="N879" s="182"/>
    </row>
    <row r="880" spans="1:14" ht="12.75" hidden="1" x14ac:dyDescent="0.25">
      <c r="A880" s="226"/>
      <c r="B880" s="226"/>
      <c r="J880" s="227"/>
      <c r="K880" s="227"/>
      <c r="L880" s="182"/>
      <c r="M880" s="182"/>
      <c r="N880" s="182"/>
    </row>
    <row r="881" spans="1:14" ht="12.75" hidden="1" x14ac:dyDescent="0.25">
      <c r="A881" s="226"/>
      <c r="B881" s="226"/>
      <c r="J881" s="227"/>
      <c r="K881" s="227"/>
      <c r="L881" s="182"/>
      <c r="M881" s="182"/>
      <c r="N881" s="182"/>
    </row>
    <row r="882" spans="1:14" ht="12.75" hidden="1" x14ac:dyDescent="0.25">
      <c r="A882" s="226"/>
      <c r="B882" s="226"/>
      <c r="J882" s="227"/>
      <c r="K882" s="227"/>
      <c r="L882" s="182"/>
      <c r="M882" s="182"/>
      <c r="N882" s="182"/>
    </row>
    <row r="883" spans="1:14" ht="12.75" hidden="1" x14ac:dyDescent="0.25">
      <c r="A883" s="226"/>
      <c r="B883" s="226"/>
      <c r="J883" s="227"/>
      <c r="K883" s="227"/>
      <c r="L883" s="182"/>
      <c r="M883" s="182"/>
      <c r="N883" s="182"/>
    </row>
    <row r="884" spans="1:14" ht="12.75" hidden="1" x14ac:dyDescent="0.25">
      <c r="A884" s="226"/>
      <c r="B884" s="226"/>
      <c r="J884" s="227"/>
      <c r="K884" s="227"/>
      <c r="L884" s="182"/>
      <c r="M884" s="182"/>
      <c r="N884" s="182"/>
    </row>
    <row r="885" spans="1:14" ht="12.75" hidden="1" x14ac:dyDescent="0.25">
      <c r="A885" s="226"/>
      <c r="B885" s="226"/>
      <c r="J885" s="227"/>
      <c r="K885" s="227"/>
      <c r="L885" s="182"/>
      <c r="M885" s="182"/>
      <c r="N885" s="182"/>
    </row>
    <row r="886" spans="1:14" ht="12.75" hidden="1" x14ac:dyDescent="0.25">
      <c r="A886" s="226"/>
      <c r="B886" s="226"/>
      <c r="J886" s="227"/>
      <c r="K886" s="227"/>
      <c r="L886" s="182"/>
      <c r="M886" s="182"/>
      <c r="N886" s="182"/>
    </row>
    <row r="887" spans="1:14" ht="12.75" hidden="1" x14ac:dyDescent="0.25">
      <c r="A887" s="226"/>
      <c r="B887" s="226"/>
      <c r="J887" s="227"/>
      <c r="K887" s="227"/>
      <c r="L887" s="182"/>
      <c r="M887" s="182"/>
      <c r="N887" s="182"/>
    </row>
    <row r="888" spans="1:14" ht="12.75" hidden="1" x14ac:dyDescent="0.25">
      <c r="A888" s="226"/>
      <c r="B888" s="226"/>
      <c r="J888" s="227"/>
      <c r="K888" s="227"/>
      <c r="L888" s="182"/>
      <c r="M888" s="182"/>
      <c r="N888" s="182"/>
    </row>
    <row r="889" spans="1:14" ht="12.75" hidden="1" x14ac:dyDescent="0.25">
      <c r="A889" s="226"/>
      <c r="B889" s="226"/>
      <c r="J889" s="227"/>
      <c r="K889" s="227"/>
      <c r="L889" s="182"/>
      <c r="M889" s="182"/>
      <c r="N889" s="182"/>
    </row>
    <row r="890" spans="1:14" ht="12.75" hidden="1" x14ac:dyDescent="0.25">
      <c r="A890" s="226"/>
      <c r="B890" s="226"/>
      <c r="J890" s="227"/>
      <c r="K890" s="227"/>
      <c r="L890" s="182"/>
      <c r="M890" s="182"/>
      <c r="N890" s="182"/>
    </row>
    <row r="891" spans="1:14" ht="12.75" hidden="1" x14ac:dyDescent="0.25">
      <c r="A891" s="226"/>
      <c r="B891" s="226"/>
      <c r="J891" s="227"/>
      <c r="K891" s="227"/>
      <c r="L891" s="182"/>
      <c r="M891" s="182"/>
      <c r="N891" s="182"/>
    </row>
    <row r="892" spans="1:14" ht="12.75" hidden="1" x14ac:dyDescent="0.25">
      <c r="A892" s="226"/>
      <c r="B892" s="226"/>
      <c r="J892" s="227"/>
      <c r="K892" s="227"/>
      <c r="L892" s="182"/>
      <c r="M892" s="182"/>
      <c r="N892" s="182"/>
    </row>
    <row r="893" spans="1:14" ht="12.75" hidden="1" x14ac:dyDescent="0.25">
      <c r="A893" s="226"/>
      <c r="B893" s="226"/>
      <c r="J893" s="227"/>
      <c r="K893" s="227"/>
      <c r="L893" s="182"/>
      <c r="M893" s="182"/>
      <c r="N893" s="182"/>
    </row>
    <row r="894" spans="1:14" ht="12.75" hidden="1" x14ac:dyDescent="0.25">
      <c r="A894" s="226"/>
      <c r="B894" s="226"/>
      <c r="J894" s="227"/>
      <c r="K894" s="227"/>
      <c r="L894" s="182"/>
      <c r="M894" s="182"/>
      <c r="N894" s="182"/>
    </row>
    <row r="895" spans="1:14" ht="12.75" hidden="1" x14ac:dyDescent="0.25">
      <c r="A895" s="226"/>
      <c r="B895" s="226"/>
      <c r="J895" s="227"/>
      <c r="K895" s="227"/>
      <c r="L895" s="182"/>
      <c r="M895" s="182"/>
      <c r="N895" s="182"/>
    </row>
    <row r="896" spans="1:14" ht="12.75" hidden="1" x14ac:dyDescent="0.25">
      <c r="A896" s="226"/>
      <c r="B896" s="226"/>
      <c r="J896" s="227"/>
      <c r="K896" s="227"/>
      <c r="L896" s="182"/>
      <c r="M896" s="182"/>
      <c r="N896" s="182"/>
    </row>
    <row r="897" spans="1:14" ht="12.75" hidden="1" x14ac:dyDescent="0.25">
      <c r="A897" s="226"/>
      <c r="B897" s="226"/>
      <c r="J897" s="227"/>
      <c r="K897" s="227"/>
      <c r="L897" s="182"/>
      <c r="M897" s="182"/>
      <c r="N897" s="182"/>
    </row>
    <row r="898" spans="1:14" ht="12.75" hidden="1" x14ac:dyDescent="0.25">
      <c r="A898" s="226"/>
      <c r="B898" s="226"/>
      <c r="J898" s="227"/>
      <c r="K898" s="227"/>
      <c r="L898" s="182"/>
      <c r="M898" s="182"/>
      <c r="N898" s="182"/>
    </row>
    <row r="899" spans="1:14" ht="12.75" hidden="1" x14ac:dyDescent="0.25">
      <c r="A899" s="226"/>
      <c r="B899" s="226"/>
      <c r="J899" s="227"/>
      <c r="K899" s="227"/>
      <c r="L899" s="182"/>
      <c r="M899" s="182"/>
      <c r="N899" s="182"/>
    </row>
    <row r="900" spans="1:14" ht="12.75" hidden="1" x14ac:dyDescent="0.25">
      <c r="A900" s="226"/>
      <c r="B900" s="226"/>
      <c r="J900" s="227"/>
      <c r="K900" s="227"/>
      <c r="L900" s="182"/>
      <c r="M900" s="182"/>
      <c r="N900" s="182"/>
    </row>
    <row r="901" spans="1:14" ht="12.75" hidden="1" x14ac:dyDescent="0.25">
      <c r="A901" s="226"/>
      <c r="B901" s="226"/>
      <c r="J901" s="227"/>
      <c r="K901" s="227"/>
      <c r="L901" s="182"/>
      <c r="M901" s="182"/>
      <c r="N901" s="182"/>
    </row>
    <row r="902" spans="1:14" ht="12.75" hidden="1" x14ac:dyDescent="0.25">
      <c r="A902" s="226"/>
      <c r="B902" s="226"/>
      <c r="J902" s="227"/>
      <c r="K902" s="227"/>
      <c r="L902" s="182"/>
      <c r="M902" s="182"/>
      <c r="N902" s="182"/>
    </row>
    <row r="903" spans="1:14" ht="12.75" hidden="1" x14ac:dyDescent="0.25">
      <c r="A903" s="226"/>
      <c r="B903" s="226"/>
      <c r="J903" s="227"/>
      <c r="K903" s="227"/>
      <c r="L903" s="182"/>
      <c r="M903" s="182"/>
      <c r="N903" s="182"/>
    </row>
    <row r="904" spans="1:14" ht="12.75" hidden="1" x14ac:dyDescent="0.25">
      <c r="A904" s="226"/>
      <c r="B904" s="226"/>
      <c r="J904" s="227"/>
      <c r="K904" s="227"/>
      <c r="L904" s="182"/>
      <c r="M904" s="182"/>
      <c r="N904" s="182"/>
    </row>
    <row r="905" spans="1:14" ht="12.75" hidden="1" x14ac:dyDescent="0.25">
      <c r="A905" s="226"/>
      <c r="B905" s="226"/>
      <c r="J905" s="227"/>
      <c r="K905" s="227"/>
      <c r="L905" s="182"/>
      <c r="M905" s="182"/>
      <c r="N905" s="182"/>
    </row>
    <row r="906" spans="1:14" ht="12.75" hidden="1" x14ac:dyDescent="0.25">
      <c r="A906" s="226"/>
      <c r="B906" s="226"/>
      <c r="J906" s="227"/>
      <c r="K906" s="227"/>
      <c r="L906" s="182"/>
      <c r="M906" s="182"/>
      <c r="N906" s="182"/>
    </row>
    <row r="907" spans="1:14" ht="12.75" hidden="1" x14ac:dyDescent="0.25">
      <c r="A907" s="226"/>
      <c r="B907" s="226"/>
      <c r="J907" s="227"/>
      <c r="K907" s="227"/>
      <c r="L907" s="182"/>
      <c r="M907" s="182"/>
      <c r="N907" s="182"/>
    </row>
    <row r="908" spans="1:14" ht="12.75" hidden="1" x14ac:dyDescent="0.25">
      <c r="A908" s="226"/>
      <c r="B908" s="226"/>
      <c r="J908" s="227"/>
      <c r="K908" s="227"/>
      <c r="L908" s="182"/>
      <c r="M908" s="182"/>
      <c r="N908" s="182"/>
    </row>
    <row r="909" spans="1:14" ht="12.75" hidden="1" x14ac:dyDescent="0.25">
      <c r="A909" s="226"/>
      <c r="B909" s="226"/>
      <c r="J909" s="227"/>
      <c r="K909" s="227"/>
      <c r="L909" s="182"/>
      <c r="M909" s="182"/>
      <c r="N909" s="182"/>
    </row>
    <row r="910" spans="1:14" ht="12.75" hidden="1" x14ac:dyDescent="0.25">
      <c r="A910" s="226"/>
      <c r="B910" s="226"/>
      <c r="J910" s="227"/>
      <c r="K910" s="227"/>
      <c r="L910" s="182"/>
      <c r="M910" s="182"/>
      <c r="N910" s="182"/>
    </row>
    <row r="911" spans="1:14" ht="12.75" hidden="1" x14ac:dyDescent="0.25">
      <c r="A911" s="226"/>
      <c r="B911" s="226"/>
      <c r="J911" s="227"/>
      <c r="K911" s="227"/>
      <c r="L911" s="182"/>
      <c r="M911" s="182"/>
      <c r="N911" s="182"/>
    </row>
    <row r="912" spans="1:14" ht="12.75" hidden="1" x14ac:dyDescent="0.25">
      <c r="A912" s="226"/>
      <c r="B912" s="226"/>
      <c r="J912" s="227"/>
      <c r="K912" s="227"/>
      <c r="L912" s="182"/>
      <c r="M912" s="182"/>
      <c r="N912" s="182"/>
    </row>
    <row r="913" spans="1:14" ht="12.75" hidden="1" x14ac:dyDescent="0.25">
      <c r="A913" s="226"/>
      <c r="B913" s="226"/>
      <c r="J913" s="227"/>
      <c r="K913" s="227"/>
      <c r="L913" s="182"/>
      <c r="M913" s="182"/>
      <c r="N913" s="182"/>
    </row>
    <row r="914" spans="1:14" ht="12.75" hidden="1" x14ac:dyDescent="0.25">
      <c r="A914" s="226"/>
      <c r="B914" s="226"/>
      <c r="J914" s="227"/>
      <c r="K914" s="227"/>
      <c r="L914" s="182"/>
      <c r="M914" s="182"/>
      <c r="N914" s="182"/>
    </row>
    <row r="915" spans="1:14" ht="12.75" hidden="1" x14ac:dyDescent="0.25">
      <c r="A915" s="226"/>
      <c r="B915" s="226"/>
      <c r="J915" s="227"/>
      <c r="K915" s="227"/>
      <c r="L915" s="182"/>
      <c r="M915" s="182"/>
      <c r="N915" s="182"/>
    </row>
    <row r="916" spans="1:14" ht="12.75" hidden="1" x14ac:dyDescent="0.25">
      <c r="A916" s="226"/>
      <c r="B916" s="226"/>
      <c r="J916" s="227"/>
      <c r="K916" s="227"/>
      <c r="L916" s="182"/>
      <c r="M916" s="182"/>
      <c r="N916" s="182"/>
    </row>
    <row r="917" spans="1:14" ht="12.75" hidden="1" x14ac:dyDescent="0.25">
      <c r="A917" s="226"/>
      <c r="B917" s="226"/>
      <c r="J917" s="227"/>
      <c r="K917" s="227"/>
      <c r="L917" s="182"/>
      <c r="M917" s="182"/>
      <c r="N917" s="182"/>
    </row>
    <row r="918" spans="1:14" ht="12.75" hidden="1" x14ac:dyDescent="0.25">
      <c r="A918" s="226"/>
      <c r="B918" s="226"/>
      <c r="J918" s="227"/>
      <c r="K918" s="227"/>
      <c r="L918" s="182"/>
      <c r="M918" s="182"/>
      <c r="N918" s="182"/>
    </row>
    <row r="919" spans="1:14" ht="12.75" hidden="1" x14ac:dyDescent="0.25">
      <c r="A919" s="226"/>
      <c r="B919" s="226"/>
      <c r="J919" s="227"/>
      <c r="K919" s="227"/>
      <c r="L919" s="182"/>
      <c r="M919" s="182"/>
      <c r="N919" s="182"/>
    </row>
    <row r="920" spans="1:14" ht="12.75" hidden="1" x14ac:dyDescent="0.25">
      <c r="A920" s="226"/>
      <c r="B920" s="226"/>
      <c r="J920" s="227"/>
      <c r="K920" s="227"/>
      <c r="L920" s="182"/>
      <c r="M920" s="182"/>
      <c r="N920" s="182"/>
    </row>
    <row r="921" spans="1:14" ht="12.75" hidden="1" x14ac:dyDescent="0.25">
      <c r="A921" s="226"/>
      <c r="B921" s="226"/>
      <c r="J921" s="227"/>
      <c r="K921" s="227"/>
      <c r="L921" s="182"/>
      <c r="M921" s="182"/>
      <c r="N921" s="182"/>
    </row>
    <row r="922" spans="1:14" ht="12.75" hidden="1" x14ac:dyDescent="0.25">
      <c r="A922" s="226"/>
      <c r="B922" s="226"/>
      <c r="J922" s="227"/>
      <c r="K922" s="227"/>
      <c r="L922" s="182"/>
      <c r="M922" s="182"/>
      <c r="N922" s="182"/>
    </row>
    <row r="923" spans="1:14" ht="12.75" hidden="1" x14ac:dyDescent="0.25">
      <c r="A923" s="226"/>
      <c r="B923" s="226"/>
      <c r="J923" s="227"/>
      <c r="K923" s="227"/>
      <c r="L923" s="182"/>
      <c r="M923" s="182"/>
      <c r="N923" s="182"/>
    </row>
    <row r="924" spans="1:14" ht="12.75" hidden="1" x14ac:dyDescent="0.25">
      <c r="A924" s="226"/>
      <c r="B924" s="226"/>
      <c r="J924" s="227"/>
      <c r="K924" s="227"/>
      <c r="L924" s="182"/>
      <c r="M924" s="182"/>
      <c r="N924" s="182"/>
    </row>
    <row r="925" spans="1:14" ht="12.75" hidden="1" x14ac:dyDescent="0.25">
      <c r="A925" s="226"/>
      <c r="B925" s="226"/>
      <c r="J925" s="227"/>
      <c r="K925" s="227"/>
      <c r="L925" s="182"/>
      <c r="M925" s="182"/>
      <c r="N925" s="182"/>
    </row>
    <row r="926" spans="1:14" ht="12.75" hidden="1" x14ac:dyDescent="0.25">
      <c r="A926" s="226"/>
      <c r="B926" s="226"/>
      <c r="J926" s="227"/>
      <c r="K926" s="227"/>
      <c r="L926" s="182"/>
      <c r="M926" s="182"/>
      <c r="N926" s="182"/>
    </row>
    <row r="927" spans="1:14" ht="12.75" hidden="1" x14ac:dyDescent="0.25">
      <c r="A927" s="226"/>
      <c r="B927" s="226"/>
      <c r="J927" s="227"/>
      <c r="K927" s="227"/>
      <c r="L927" s="182"/>
      <c r="M927" s="182"/>
      <c r="N927" s="182"/>
    </row>
    <row r="928" spans="1:14" ht="12.75" hidden="1" x14ac:dyDescent="0.25">
      <c r="A928" s="226"/>
      <c r="B928" s="226"/>
      <c r="J928" s="227"/>
      <c r="K928" s="227"/>
      <c r="L928" s="182"/>
      <c r="M928" s="182"/>
      <c r="N928" s="182"/>
    </row>
    <row r="929" spans="1:14" ht="12.75" hidden="1" x14ac:dyDescent="0.25">
      <c r="A929" s="226"/>
      <c r="B929" s="226"/>
      <c r="J929" s="227"/>
      <c r="K929" s="227"/>
      <c r="L929" s="182"/>
      <c r="M929" s="182"/>
      <c r="N929" s="182"/>
    </row>
    <row r="930" spans="1:14" ht="12.75" hidden="1" x14ac:dyDescent="0.25">
      <c r="A930" s="226"/>
      <c r="B930" s="226"/>
      <c r="J930" s="227"/>
      <c r="K930" s="227"/>
      <c r="L930" s="182"/>
      <c r="M930" s="182"/>
      <c r="N930" s="182"/>
    </row>
    <row r="931" spans="1:14" ht="12.75" hidden="1" x14ac:dyDescent="0.25">
      <c r="A931" s="226"/>
      <c r="B931" s="226"/>
      <c r="J931" s="227"/>
      <c r="K931" s="227"/>
      <c r="L931" s="182"/>
      <c r="M931" s="182"/>
      <c r="N931" s="182"/>
    </row>
    <row r="932" spans="1:14" ht="12.75" hidden="1" x14ac:dyDescent="0.25">
      <c r="A932" s="226"/>
      <c r="B932" s="226"/>
      <c r="J932" s="227"/>
      <c r="K932" s="227"/>
      <c r="L932" s="182"/>
      <c r="M932" s="182"/>
      <c r="N932" s="182"/>
    </row>
    <row r="933" spans="1:14" ht="12.75" hidden="1" x14ac:dyDescent="0.25">
      <c r="A933" s="226"/>
      <c r="B933" s="226"/>
      <c r="J933" s="227"/>
      <c r="K933" s="227"/>
      <c r="L933" s="182"/>
      <c r="M933" s="182"/>
      <c r="N933" s="182"/>
    </row>
    <row r="934" spans="1:14" ht="12.75" hidden="1" x14ac:dyDescent="0.25">
      <c r="A934" s="226"/>
      <c r="B934" s="226"/>
      <c r="J934" s="227"/>
      <c r="K934" s="227"/>
      <c r="L934" s="182"/>
      <c r="M934" s="182"/>
      <c r="N934" s="182"/>
    </row>
    <row r="935" spans="1:14" ht="12.75" hidden="1" x14ac:dyDescent="0.25">
      <c r="A935" s="226"/>
      <c r="B935" s="226"/>
      <c r="J935" s="227"/>
      <c r="K935" s="227"/>
      <c r="L935" s="182"/>
      <c r="M935" s="182"/>
      <c r="N935" s="182"/>
    </row>
    <row r="936" spans="1:14" ht="12.75" hidden="1" x14ac:dyDescent="0.25">
      <c r="A936" s="226"/>
      <c r="B936" s="226"/>
      <c r="J936" s="227"/>
      <c r="K936" s="227"/>
      <c r="L936" s="182"/>
      <c r="M936" s="182"/>
      <c r="N936" s="182"/>
    </row>
    <row r="937" spans="1:14" ht="12.75" hidden="1" x14ac:dyDescent="0.25">
      <c r="A937" s="226"/>
      <c r="B937" s="226"/>
      <c r="J937" s="227"/>
      <c r="K937" s="227"/>
      <c r="L937" s="182"/>
      <c r="M937" s="182"/>
      <c r="N937" s="182"/>
    </row>
    <row r="938" spans="1:14" ht="12.75" hidden="1" x14ac:dyDescent="0.25">
      <c r="A938" s="226"/>
      <c r="B938" s="226"/>
      <c r="J938" s="227"/>
      <c r="K938" s="227"/>
      <c r="L938" s="182"/>
      <c r="M938" s="182"/>
      <c r="N938" s="182"/>
    </row>
    <row r="939" spans="1:14" ht="12.75" hidden="1" x14ac:dyDescent="0.25">
      <c r="A939" s="226"/>
      <c r="B939" s="226"/>
      <c r="J939" s="227"/>
      <c r="K939" s="227"/>
      <c r="L939" s="182"/>
      <c r="M939" s="182"/>
      <c r="N939" s="182"/>
    </row>
    <row r="940" spans="1:14" ht="12.75" hidden="1" x14ac:dyDescent="0.25">
      <c r="A940" s="226"/>
      <c r="B940" s="226"/>
      <c r="J940" s="227"/>
      <c r="K940" s="227"/>
      <c r="L940" s="182"/>
      <c r="M940" s="182"/>
      <c r="N940" s="182"/>
    </row>
    <row r="941" spans="1:14" ht="12.75" hidden="1" x14ac:dyDescent="0.25">
      <c r="A941" s="226"/>
      <c r="B941" s="226"/>
      <c r="J941" s="227"/>
      <c r="K941" s="227"/>
      <c r="L941" s="182"/>
      <c r="M941" s="182"/>
      <c r="N941" s="182"/>
    </row>
    <row r="942" spans="1:14" ht="12.75" hidden="1" x14ac:dyDescent="0.25">
      <c r="A942" s="226"/>
      <c r="B942" s="226"/>
      <c r="J942" s="227"/>
      <c r="K942" s="227"/>
      <c r="L942" s="182"/>
      <c r="M942" s="182"/>
      <c r="N942" s="182"/>
    </row>
    <row r="943" spans="1:14" ht="12.75" hidden="1" x14ac:dyDescent="0.25">
      <c r="A943" s="226"/>
      <c r="B943" s="226"/>
      <c r="J943" s="227"/>
      <c r="K943" s="227"/>
      <c r="L943" s="182"/>
      <c r="M943" s="182"/>
      <c r="N943" s="182"/>
    </row>
    <row r="944" spans="1:14" ht="12.75" hidden="1" x14ac:dyDescent="0.25">
      <c r="A944" s="226"/>
      <c r="B944" s="226"/>
      <c r="J944" s="227"/>
      <c r="K944" s="227"/>
      <c r="L944" s="182"/>
      <c r="M944" s="182"/>
      <c r="N944" s="182"/>
    </row>
    <row r="945" spans="1:14" ht="12.75" hidden="1" x14ac:dyDescent="0.25">
      <c r="A945" s="226"/>
      <c r="B945" s="226"/>
      <c r="J945" s="227"/>
      <c r="K945" s="227"/>
      <c r="L945" s="182"/>
      <c r="M945" s="182"/>
      <c r="N945" s="182"/>
    </row>
    <row r="946" spans="1:14" ht="12.75" hidden="1" x14ac:dyDescent="0.25">
      <c r="A946" s="226"/>
      <c r="B946" s="226"/>
      <c r="J946" s="227"/>
      <c r="K946" s="227"/>
      <c r="L946" s="182"/>
      <c r="M946" s="182"/>
      <c r="N946" s="182"/>
    </row>
    <row r="947" spans="1:14" ht="12.75" hidden="1" x14ac:dyDescent="0.25">
      <c r="A947" s="226"/>
      <c r="B947" s="226"/>
      <c r="J947" s="227"/>
      <c r="K947" s="227"/>
      <c r="L947" s="182"/>
      <c r="M947" s="182"/>
      <c r="N947" s="182"/>
    </row>
    <row r="948" spans="1:14" ht="12.75" hidden="1" x14ac:dyDescent="0.25">
      <c r="A948" s="226"/>
      <c r="B948" s="226"/>
      <c r="J948" s="227"/>
      <c r="K948" s="227"/>
      <c r="L948" s="182"/>
      <c r="M948" s="182"/>
      <c r="N948" s="182"/>
    </row>
    <row r="949" spans="1:14" ht="12.75" hidden="1" x14ac:dyDescent="0.25">
      <c r="A949" s="226"/>
      <c r="B949" s="226"/>
      <c r="J949" s="227"/>
      <c r="K949" s="227"/>
      <c r="L949" s="182"/>
      <c r="M949" s="182"/>
      <c r="N949" s="182"/>
    </row>
    <row r="950" spans="1:14" ht="12.75" hidden="1" x14ac:dyDescent="0.25">
      <c r="A950" s="226"/>
      <c r="B950" s="226"/>
      <c r="J950" s="227"/>
      <c r="K950" s="227"/>
      <c r="L950" s="182"/>
      <c r="M950" s="182"/>
      <c r="N950" s="182"/>
    </row>
    <row r="951" spans="1:14" ht="12.75" hidden="1" x14ac:dyDescent="0.25">
      <c r="A951" s="226"/>
      <c r="B951" s="226"/>
      <c r="J951" s="227"/>
      <c r="K951" s="227"/>
      <c r="L951" s="182"/>
      <c r="M951" s="182"/>
      <c r="N951" s="182"/>
    </row>
    <row r="952" spans="1:14" ht="12.75" hidden="1" x14ac:dyDescent="0.25">
      <c r="A952" s="226"/>
      <c r="B952" s="226"/>
      <c r="J952" s="227"/>
      <c r="K952" s="227"/>
      <c r="L952" s="182"/>
      <c r="M952" s="182"/>
      <c r="N952" s="182"/>
    </row>
    <row r="953" spans="1:14" ht="12.75" hidden="1" x14ac:dyDescent="0.25">
      <c r="A953" s="226"/>
      <c r="B953" s="226"/>
      <c r="J953" s="227"/>
      <c r="K953" s="227"/>
      <c r="L953" s="182"/>
      <c r="M953" s="182"/>
      <c r="N953" s="182"/>
    </row>
    <row r="954" spans="1:14" ht="12.75" hidden="1" x14ac:dyDescent="0.25">
      <c r="A954" s="226"/>
      <c r="B954" s="226"/>
      <c r="J954" s="227"/>
      <c r="K954" s="227"/>
      <c r="L954" s="182"/>
      <c r="M954" s="182"/>
      <c r="N954" s="182"/>
    </row>
    <row r="955" spans="1:14" ht="12.75" hidden="1" x14ac:dyDescent="0.25">
      <c r="A955" s="226"/>
      <c r="B955" s="226"/>
      <c r="J955" s="227"/>
      <c r="K955" s="227"/>
      <c r="L955" s="182"/>
      <c r="M955" s="182"/>
      <c r="N955" s="182"/>
    </row>
    <row r="956" spans="1:14" ht="12.75" hidden="1" x14ac:dyDescent="0.25">
      <c r="A956" s="226"/>
      <c r="B956" s="226"/>
      <c r="J956" s="227"/>
      <c r="K956" s="227"/>
      <c r="L956" s="182"/>
      <c r="M956" s="182"/>
      <c r="N956" s="182"/>
    </row>
    <row r="957" spans="1:14" ht="12.75" hidden="1" x14ac:dyDescent="0.25">
      <c r="A957" s="226"/>
      <c r="B957" s="226"/>
      <c r="J957" s="227"/>
      <c r="K957" s="227"/>
      <c r="L957" s="182"/>
      <c r="M957" s="182"/>
      <c r="N957" s="182"/>
    </row>
    <row r="958" spans="1:14" ht="12.75" hidden="1" x14ac:dyDescent="0.25">
      <c r="A958" s="226"/>
      <c r="B958" s="226"/>
      <c r="J958" s="227"/>
      <c r="K958" s="227"/>
      <c r="L958" s="182"/>
      <c r="M958" s="182"/>
      <c r="N958" s="182"/>
    </row>
    <row r="959" spans="1:14" ht="12.75" hidden="1" x14ac:dyDescent="0.25">
      <c r="A959" s="226"/>
      <c r="B959" s="226"/>
      <c r="J959" s="227"/>
      <c r="K959" s="227"/>
      <c r="L959" s="182"/>
      <c r="M959" s="182"/>
      <c r="N959" s="182"/>
    </row>
    <row r="960" spans="1:14" ht="12.75" hidden="1" x14ac:dyDescent="0.25">
      <c r="A960" s="226"/>
      <c r="B960" s="226"/>
      <c r="J960" s="227"/>
      <c r="K960" s="227"/>
      <c r="L960" s="182"/>
      <c r="M960" s="182"/>
      <c r="N960" s="182"/>
    </row>
    <row r="961" spans="1:14" ht="12.75" hidden="1" x14ac:dyDescent="0.25">
      <c r="A961" s="226"/>
      <c r="B961" s="226"/>
      <c r="J961" s="227"/>
      <c r="K961" s="227"/>
      <c r="L961" s="182"/>
      <c r="M961" s="182"/>
      <c r="N961" s="182"/>
    </row>
    <row r="962" spans="1:14" ht="12.75" hidden="1" x14ac:dyDescent="0.25">
      <c r="A962" s="226"/>
      <c r="B962" s="226"/>
      <c r="J962" s="227"/>
      <c r="K962" s="227"/>
      <c r="L962" s="182"/>
      <c r="M962" s="182"/>
      <c r="N962" s="182"/>
    </row>
    <row r="963" spans="1:14" ht="12.75" hidden="1" x14ac:dyDescent="0.25">
      <c r="A963" s="226"/>
      <c r="B963" s="226"/>
      <c r="J963" s="227"/>
      <c r="K963" s="227"/>
      <c r="L963" s="182"/>
      <c r="M963" s="182"/>
      <c r="N963" s="182"/>
    </row>
    <row r="964" spans="1:14" ht="14.25" x14ac:dyDescent="0.2">
      <c r="D964" s="228"/>
      <c r="E964" s="228"/>
      <c r="F964" s="228"/>
      <c r="G964" s="228"/>
      <c r="H964" s="228"/>
      <c r="I964" s="228"/>
      <c r="L964" s="182"/>
      <c r="M964" s="182"/>
      <c r="N964" s="182"/>
    </row>
    <row r="965" spans="1:14" ht="14.45" customHeight="1" x14ac:dyDescent="0.2">
      <c r="D965" s="228"/>
      <c r="E965" s="228"/>
      <c r="F965" s="228"/>
      <c r="G965" s="228"/>
      <c r="H965" s="228"/>
      <c r="I965" s="228"/>
      <c r="L965" s="182"/>
      <c r="M965" s="182"/>
      <c r="N965" s="182"/>
    </row>
    <row r="966" spans="1:14" ht="14.25" x14ac:dyDescent="0.2">
      <c r="D966" s="228"/>
      <c r="E966" s="228"/>
      <c r="F966" s="228"/>
      <c r="G966" s="228"/>
      <c r="H966" s="228"/>
      <c r="I966" s="228"/>
      <c r="L966" s="182"/>
      <c r="M966" s="182"/>
      <c r="N966" s="182"/>
    </row>
    <row r="967" spans="1:14" ht="12.75" x14ac:dyDescent="0.25">
      <c r="L967" s="182"/>
      <c r="M967" s="182"/>
      <c r="N967" s="182"/>
    </row>
    <row r="968" spans="1:14" ht="12.75" x14ac:dyDescent="0.25">
      <c r="L968" s="182"/>
      <c r="M968" s="182"/>
      <c r="N968" s="182"/>
    </row>
    <row r="969" spans="1:14" ht="12.75" x14ac:dyDescent="0.25">
      <c r="L969" s="182"/>
      <c r="M969" s="182"/>
      <c r="N969" s="182"/>
    </row>
    <row r="970" spans="1:14" ht="12.75" x14ac:dyDescent="0.25">
      <c r="L970" s="182"/>
      <c r="M970" s="182"/>
      <c r="N970" s="182"/>
    </row>
    <row r="971" spans="1:14" ht="12.75" x14ac:dyDescent="0.25">
      <c r="L971" s="182"/>
      <c r="M971" s="182"/>
      <c r="N971" s="182"/>
    </row>
    <row r="972" spans="1:14" ht="12.75" x14ac:dyDescent="0.25">
      <c r="L972" s="182"/>
      <c r="M972" s="182"/>
      <c r="N972" s="182"/>
    </row>
    <row r="973" spans="1:14" ht="12.75" x14ac:dyDescent="0.25">
      <c r="L973" s="182"/>
      <c r="M973" s="182"/>
      <c r="N973" s="182"/>
    </row>
    <row r="974" spans="1:14" ht="12.75" x14ac:dyDescent="0.25">
      <c r="L974" s="182"/>
      <c r="M974" s="182"/>
      <c r="N974" s="182"/>
    </row>
    <row r="975" spans="1:14" ht="12.75" x14ac:dyDescent="0.25">
      <c r="L975" s="182"/>
      <c r="M975" s="182"/>
      <c r="N975" s="182"/>
    </row>
    <row r="976" spans="1:14" ht="12.75" x14ac:dyDescent="0.25">
      <c r="L976" s="182"/>
      <c r="M976" s="182"/>
      <c r="N976" s="182"/>
    </row>
    <row r="977" spans="12:14" ht="12.75" x14ac:dyDescent="0.25">
      <c r="L977" s="182"/>
      <c r="M977" s="182"/>
      <c r="N977" s="182"/>
    </row>
    <row r="978" spans="12:14" ht="12.75" x14ac:dyDescent="0.25">
      <c r="L978" s="182"/>
      <c r="M978" s="182"/>
      <c r="N978" s="182"/>
    </row>
    <row r="979" spans="12:14" ht="12.75" x14ac:dyDescent="0.25">
      <c r="L979" s="182"/>
      <c r="M979" s="182"/>
      <c r="N979" s="182"/>
    </row>
    <row r="980" spans="12:14" ht="12.75" x14ac:dyDescent="0.25">
      <c r="L980" s="182"/>
      <c r="M980" s="182"/>
      <c r="N980" s="182"/>
    </row>
    <row r="981" spans="12:14" ht="12.75" x14ac:dyDescent="0.25">
      <c r="L981" s="182"/>
      <c r="M981" s="182"/>
      <c r="N981" s="182"/>
    </row>
    <row r="982" spans="12:14" ht="12.75" x14ac:dyDescent="0.25">
      <c r="L982" s="182"/>
      <c r="M982" s="182"/>
      <c r="N982" s="182"/>
    </row>
    <row r="983" spans="12:14" ht="12.75" x14ac:dyDescent="0.25">
      <c r="L983" s="182"/>
      <c r="M983" s="182"/>
      <c r="N983" s="182"/>
    </row>
    <row r="984" spans="12:14" ht="12.75" x14ac:dyDescent="0.25">
      <c r="L984" s="182"/>
      <c r="M984" s="182"/>
      <c r="N984" s="182"/>
    </row>
    <row r="985" spans="12:14" ht="12.75" x14ac:dyDescent="0.25">
      <c r="L985" s="182"/>
      <c r="M985" s="182"/>
      <c r="N985" s="182"/>
    </row>
    <row r="986" spans="12:14" ht="12.75" x14ac:dyDescent="0.25">
      <c r="L986" s="182"/>
      <c r="M986" s="182"/>
      <c r="N986" s="182"/>
    </row>
    <row r="987" spans="12:14" ht="12.75" x14ac:dyDescent="0.25">
      <c r="L987" s="182"/>
      <c r="M987" s="182"/>
      <c r="N987" s="182"/>
    </row>
    <row r="988" spans="12:14" ht="12.75" x14ac:dyDescent="0.25">
      <c r="L988" s="182"/>
      <c r="M988" s="182"/>
      <c r="N988" s="182"/>
    </row>
    <row r="989" spans="12:14" ht="12.75" x14ac:dyDescent="0.25">
      <c r="L989" s="182"/>
      <c r="M989" s="182"/>
      <c r="N989" s="182"/>
    </row>
    <row r="990" spans="12:14" ht="12.75" x14ac:dyDescent="0.25">
      <c r="L990" s="182"/>
      <c r="M990" s="182"/>
      <c r="N990" s="182"/>
    </row>
    <row r="991" spans="12:14" ht="12.75" x14ac:dyDescent="0.25">
      <c r="L991" s="182"/>
      <c r="M991" s="182"/>
      <c r="N991" s="182"/>
    </row>
    <row r="992" spans="12:14" ht="12.75" x14ac:dyDescent="0.25">
      <c r="L992" s="182"/>
      <c r="M992" s="182"/>
      <c r="N992" s="182"/>
    </row>
    <row r="993" spans="12:14" ht="12.75" x14ac:dyDescent="0.25">
      <c r="L993" s="182"/>
      <c r="M993" s="182"/>
      <c r="N993" s="182"/>
    </row>
    <row r="994" spans="12:14" ht="12.75" x14ac:dyDescent="0.25">
      <c r="L994" s="182"/>
      <c r="M994" s="182"/>
      <c r="N994" s="182"/>
    </row>
    <row r="995" spans="12:14" ht="12.75" x14ac:dyDescent="0.25">
      <c r="L995" s="182"/>
      <c r="M995" s="182"/>
      <c r="N995" s="182"/>
    </row>
    <row r="996" spans="12:14" ht="12.75" x14ac:dyDescent="0.25">
      <c r="L996" s="182"/>
      <c r="M996" s="182"/>
      <c r="N996" s="182"/>
    </row>
    <row r="997" spans="12:14" ht="12.75" x14ac:dyDescent="0.25">
      <c r="L997" s="182"/>
      <c r="M997" s="182"/>
      <c r="N997" s="182"/>
    </row>
    <row r="998" spans="12:14" ht="12.75" x14ac:dyDescent="0.25">
      <c r="L998" s="182"/>
      <c r="M998" s="182"/>
      <c r="N998" s="182"/>
    </row>
    <row r="999" spans="12:14" ht="12.75" x14ac:dyDescent="0.25">
      <c r="L999" s="182"/>
      <c r="M999" s="182"/>
      <c r="N999" s="182"/>
    </row>
    <row r="1000" spans="12:14" ht="12.75" x14ac:dyDescent="0.25">
      <c r="L1000" s="182"/>
      <c r="M1000" s="182"/>
      <c r="N1000" s="182"/>
    </row>
    <row r="1001" spans="12:14" ht="12.75" x14ac:dyDescent="0.25">
      <c r="L1001" s="182"/>
      <c r="M1001" s="182"/>
      <c r="N1001" s="182"/>
    </row>
    <row r="1002" spans="12:14" ht="12.75" x14ac:dyDescent="0.25">
      <c r="L1002" s="182"/>
      <c r="M1002" s="182"/>
      <c r="N1002" s="182"/>
    </row>
    <row r="1003" spans="12:14" ht="12.75" x14ac:dyDescent="0.25">
      <c r="L1003" s="182"/>
      <c r="M1003" s="182"/>
      <c r="N1003" s="182"/>
    </row>
    <row r="1004" spans="12:14" ht="12.75" x14ac:dyDescent="0.25">
      <c r="L1004" s="182"/>
      <c r="M1004" s="182"/>
      <c r="N1004" s="182"/>
    </row>
    <row r="1005" spans="12:14" ht="12.75" x14ac:dyDescent="0.25">
      <c r="L1005" s="182"/>
      <c r="M1005" s="182"/>
      <c r="N1005" s="182"/>
    </row>
    <row r="1006" spans="12:14" ht="12.75" x14ac:dyDescent="0.25">
      <c r="L1006" s="182"/>
      <c r="M1006" s="182"/>
      <c r="N1006" s="182"/>
    </row>
    <row r="1007" spans="12:14" ht="12.75" x14ac:dyDescent="0.25">
      <c r="L1007" s="182"/>
      <c r="M1007" s="182"/>
      <c r="N1007" s="182"/>
    </row>
    <row r="1008" spans="12:14" ht="12.75" x14ac:dyDescent="0.25">
      <c r="L1008" s="182"/>
      <c r="M1008" s="182"/>
      <c r="N1008" s="182"/>
    </row>
    <row r="1009" spans="12:14" ht="12.75" x14ac:dyDescent="0.25">
      <c r="L1009" s="182"/>
      <c r="M1009" s="182"/>
      <c r="N1009" s="182"/>
    </row>
    <row r="1010" spans="12:14" ht="12.75" x14ac:dyDescent="0.25">
      <c r="L1010" s="182"/>
      <c r="M1010" s="182"/>
      <c r="N1010" s="182"/>
    </row>
    <row r="1011" spans="12:14" ht="12.75" x14ac:dyDescent="0.25">
      <c r="L1011" s="182"/>
      <c r="M1011" s="182"/>
      <c r="N1011" s="182"/>
    </row>
    <row r="1012" spans="12:14" ht="12.75" x14ac:dyDescent="0.25">
      <c r="L1012" s="182"/>
      <c r="M1012" s="182"/>
      <c r="N1012" s="182"/>
    </row>
    <row r="1013" spans="12:14" ht="12.75" x14ac:dyDescent="0.25">
      <c r="L1013" s="182"/>
      <c r="M1013" s="182"/>
      <c r="N1013" s="182"/>
    </row>
    <row r="1014" spans="12:14" ht="12.75" x14ac:dyDescent="0.25">
      <c r="L1014" s="182"/>
      <c r="M1014" s="182"/>
      <c r="N1014" s="182"/>
    </row>
    <row r="1015" spans="12:14" ht="12.75" x14ac:dyDescent="0.25">
      <c r="L1015" s="182"/>
      <c r="M1015" s="182"/>
      <c r="N1015" s="182"/>
    </row>
    <row r="1016" spans="12:14" ht="12.75" x14ac:dyDescent="0.25">
      <c r="L1016" s="182"/>
      <c r="M1016" s="182"/>
      <c r="N1016" s="182"/>
    </row>
    <row r="1017" spans="12:14" ht="12.75" x14ac:dyDescent="0.25">
      <c r="L1017" s="182"/>
      <c r="M1017" s="182"/>
      <c r="N1017" s="182"/>
    </row>
    <row r="1018" spans="12:14" ht="12.75" x14ac:dyDescent="0.25">
      <c r="L1018" s="182"/>
      <c r="M1018" s="182"/>
      <c r="N1018" s="182"/>
    </row>
    <row r="1019" spans="12:14" ht="12.75" x14ac:dyDescent="0.25">
      <c r="L1019" s="182"/>
      <c r="M1019" s="182"/>
      <c r="N1019" s="182"/>
    </row>
    <row r="1020" spans="12:14" ht="12.75" x14ac:dyDescent="0.25">
      <c r="L1020" s="182"/>
      <c r="M1020" s="182"/>
      <c r="N1020" s="182"/>
    </row>
    <row r="1021" spans="12:14" ht="12.75" x14ac:dyDescent="0.25">
      <c r="L1021" s="182"/>
      <c r="M1021" s="182"/>
      <c r="N1021" s="182"/>
    </row>
    <row r="1022" spans="12:14" ht="12.75" x14ac:dyDescent="0.25">
      <c r="L1022" s="182"/>
      <c r="M1022" s="182"/>
      <c r="N1022" s="182"/>
    </row>
    <row r="1023" spans="12:14" ht="12.75" x14ac:dyDescent="0.25">
      <c r="L1023" s="182"/>
      <c r="M1023" s="182"/>
      <c r="N1023" s="182"/>
    </row>
    <row r="1024" spans="12:14" ht="12.75" x14ac:dyDescent="0.25">
      <c r="L1024" s="182"/>
      <c r="M1024" s="182"/>
      <c r="N1024" s="182"/>
    </row>
    <row r="1025" spans="12:14" ht="12.75" x14ac:dyDescent="0.25">
      <c r="L1025" s="182"/>
      <c r="M1025" s="182"/>
      <c r="N1025" s="182"/>
    </row>
    <row r="1026" spans="12:14" ht="12.75" x14ac:dyDescent="0.25">
      <c r="L1026" s="182"/>
      <c r="M1026" s="182"/>
      <c r="N1026" s="182"/>
    </row>
    <row r="1027" spans="12:14" ht="12.75" x14ac:dyDescent="0.25">
      <c r="L1027" s="182"/>
      <c r="M1027" s="182"/>
      <c r="N1027" s="182"/>
    </row>
    <row r="1028" spans="12:14" ht="12.75" x14ac:dyDescent="0.25">
      <c r="L1028" s="182"/>
      <c r="M1028" s="182"/>
      <c r="N1028" s="182"/>
    </row>
    <row r="1029" spans="12:14" ht="12.75" x14ac:dyDescent="0.25">
      <c r="L1029" s="182"/>
      <c r="M1029" s="182"/>
      <c r="N1029" s="182"/>
    </row>
    <row r="1030" spans="12:14" ht="12.75" x14ac:dyDescent="0.25">
      <c r="L1030" s="182"/>
      <c r="M1030" s="182"/>
      <c r="N1030" s="182"/>
    </row>
    <row r="1031" spans="12:14" ht="12.75" x14ac:dyDescent="0.25">
      <c r="L1031" s="182"/>
      <c r="M1031" s="182"/>
      <c r="N1031" s="182"/>
    </row>
    <row r="1032" spans="12:14" ht="12.75" x14ac:dyDescent="0.25">
      <c r="L1032" s="182"/>
      <c r="M1032" s="182"/>
      <c r="N1032" s="182"/>
    </row>
    <row r="1033" spans="12:14" ht="12.75" x14ac:dyDescent="0.25">
      <c r="L1033" s="182"/>
      <c r="M1033" s="182"/>
      <c r="N1033" s="182"/>
    </row>
    <row r="1034" spans="12:14" ht="12.75" x14ac:dyDescent="0.25">
      <c r="L1034" s="182"/>
      <c r="M1034" s="182"/>
      <c r="N1034" s="182"/>
    </row>
    <row r="1035" spans="12:14" ht="12.75" x14ac:dyDescent="0.25">
      <c r="L1035" s="182"/>
      <c r="M1035" s="182"/>
      <c r="N1035" s="182"/>
    </row>
    <row r="1036" spans="12:14" ht="12.75" x14ac:dyDescent="0.25">
      <c r="L1036" s="182"/>
      <c r="M1036" s="182"/>
      <c r="N1036" s="182"/>
    </row>
    <row r="1037" spans="12:14" ht="12.75" x14ac:dyDescent="0.25">
      <c r="L1037" s="182"/>
      <c r="M1037" s="182"/>
      <c r="N1037" s="182"/>
    </row>
    <row r="1038" spans="12:14" ht="12.75" x14ac:dyDescent="0.25">
      <c r="L1038" s="182"/>
      <c r="M1038" s="182"/>
      <c r="N1038" s="182"/>
    </row>
    <row r="1039" spans="12:14" ht="12.75" x14ac:dyDescent="0.25">
      <c r="L1039" s="182"/>
      <c r="M1039" s="182"/>
      <c r="N1039" s="182"/>
    </row>
    <row r="1040" spans="12:14" ht="12.75" x14ac:dyDescent="0.25">
      <c r="L1040" s="182"/>
      <c r="M1040" s="182"/>
      <c r="N1040" s="182"/>
    </row>
    <row r="1041" spans="12:14" ht="12.75" x14ac:dyDescent="0.25">
      <c r="L1041" s="182"/>
      <c r="M1041" s="182"/>
      <c r="N1041" s="182"/>
    </row>
    <row r="1042" spans="12:14" ht="12.75" x14ac:dyDescent="0.25">
      <c r="L1042" s="182"/>
      <c r="M1042" s="182"/>
      <c r="N1042" s="182"/>
    </row>
    <row r="1043" spans="12:14" ht="12.75" x14ac:dyDescent="0.25">
      <c r="L1043" s="182"/>
      <c r="M1043" s="182"/>
      <c r="N1043" s="182"/>
    </row>
    <row r="1044" spans="12:14" ht="12.75" x14ac:dyDescent="0.25">
      <c r="L1044" s="182"/>
      <c r="M1044" s="182"/>
      <c r="N1044" s="182"/>
    </row>
    <row r="1045" spans="12:14" ht="12.75" x14ac:dyDescent="0.25"/>
    <row r="1046" spans="12:14" ht="12.75" x14ac:dyDescent="0.25"/>
    <row r="1047" spans="12:14" ht="12.75" x14ac:dyDescent="0.25"/>
    <row r="1048" spans="12:14" ht="12.75" x14ac:dyDescent="0.25"/>
    <row r="1049" spans="12:14" ht="12.75" x14ac:dyDescent="0.25"/>
    <row r="1050" spans="12:14" ht="12.75" x14ac:dyDescent="0.25"/>
    <row r="1051" spans="12:14" ht="12.75" x14ac:dyDescent="0.25"/>
    <row r="1052" spans="12:14" ht="12.75" x14ac:dyDescent="0.25"/>
    <row r="1053" spans="12:14" ht="12.75" customHeight="1" x14ac:dyDescent="0.25"/>
    <row r="1054" spans="12:14" ht="12.75" customHeight="1" x14ac:dyDescent="0.25"/>
    <row r="1055" spans="12:14" ht="12.75" customHeight="1" x14ac:dyDescent="0.25"/>
    <row r="1056" spans="12:14" ht="12.75" customHeight="1" x14ac:dyDescent="0.25"/>
    <row r="1057" ht="12.75" customHeight="1" x14ac:dyDescent="0.25"/>
    <row r="1058" ht="12.75" customHeight="1" x14ac:dyDescent="0.25"/>
    <row r="1059" ht="12.75" customHeight="1" x14ac:dyDescent="0.25"/>
    <row r="1060" ht="12.75" customHeight="1" x14ac:dyDescent="0.25"/>
    <row r="1061" ht="12.75" customHeight="1" x14ac:dyDescent="0.25"/>
    <row r="1062" ht="0" hidden="1" customHeight="1" x14ac:dyDescent="0.25"/>
    <row r="1063" ht="0" hidden="1" customHeight="1" x14ac:dyDescent="0.25"/>
    <row r="1064" ht="0" hidden="1" customHeight="1" x14ac:dyDescent="0.25"/>
  </sheetData>
  <sheetProtection algorithmName="SHA-512" hashValue="e3ZHbUqfxK/oeKHuA2SLsF23soLaPab692eKFrHzSOkT0N2tmFJFKAwlZsoXVqzQHdJfiqcnuLBI52w11dm97Q==" saltValue="n2hV+Jz5KeRs3+3FKyuthw==" spinCount="100000" sheet="1" objects="1" scenarios="1"/>
  <mergeCells count="27">
    <mergeCell ref="A9:A11"/>
    <mergeCell ref="J1:K1"/>
    <mergeCell ref="A2:K3"/>
    <mergeCell ref="A4:K4"/>
    <mergeCell ref="C5:K5"/>
    <mergeCell ref="B1:I1"/>
    <mergeCell ref="A38:A39"/>
    <mergeCell ref="A13:A14"/>
    <mergeCell ref="A16:K16"/>
    <mergeCell ref="C17:K17"/>
    <mergeCell ref="A21:K21"/>
    <mergeCell ref="C22:K22"/>
    <mergeCell ref="A24:A27"/>
    <mergeCell ref="A28:A29"/>
    <mergeCell ref="A30:A31"/>
    <mergeCell ref="A32:A33"/>
    <mergeCell ref="A35:K35"/>
    <mergeCell ref="C36:K36"/>
    <mergeCell ref="A59:K59"/>
    <mergeCell ref="C60:K60"/>
    <mergeCell ref="A62:A66"/>
    <mergeCell ref="A40:A42"/>
    <mergeCell ref="A47:K47"/>
    <mergeCell ref="C48:K48"/>
    <mergeCell ref="A50:A51"/>
    <mergeCell ref="A52:A53"/>
    <mergeCell ref="A54:A55"/>
  </mergeCells>
  <pageMargins left="0.70866141732283472" right="0.70866141732283472" top="0.74803149606299213" bottom="0.74803149606299213" header="0.31496062992125984" footer="0.31496062992125984"/>
  <pageSetup paperSize="190" scale="56"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DA0D8-00BA-4617-B3E4-8A65F21B3793}">
  <sheetPr>
    <tabColor theme="8" tint="-0.499984740745262"/>
  </sheetPr>
  <dimension ref="A1:BS52"/>
  <sheetViews>
    <sheetView zoomScale="85" zoomScaleNormal="85" workbookViewId="0">
      <selection activeCell="C30" sqref="C30:C35"/>
    </sheetView>
  </sheetViews>
  <sheetFormatPr defaultColWidth="10.7109375" defaultRowHeight="11.25" x14ac:dyDescent="0.2"/>
  <cols>
    <col min="1" max="1" width="31.7109375" style="107" customWidth="1"/>
    <col min="2" max="2" width="43.5703125" style="107" customWidth="1"/>
    <col min="3" max="3" width="56.42578125" style="107" customWidth="1"/>
    <col min="4" max="4" width="24.140625" style="107" customWidth="1"/>
    <col min="5" max="5" width="2.42578125" style="107" hidden="1" customWidth="1"/>
    <col min="6" max="6" width="3.5703125" style="107" hidden="1" customWidth="1"/>
    <col min="7" max="7" width="4.140625" style="107" hidden="1" customWidth="1"/>
    <col min="8" max="8" width="48.5703125" style="107" customWidth="1"/>
    <col min="9" max="9" width="45.7109375" style="107" customWidth="1"/>
    <col min="10" max="10" width="28.28515625" style="107" customWidth="1"/>
    <col min="11" max="11" width="21.85546875" style="107" customWidth="1"/>
    <col min="12" max="12" width="18.5703125" style="107" customWidth="1"/>
    <col min="13" max="13" width="22.85546875" style="107" customWidth="1"/>
    <col min="14" max="14" width="17" style="107" customWidth="1"/>
    <col min="15" max="15" width="21.140625" style="107" customWidth="1"/>
    <col min="16" max="16" width="86" style="107" customWidth="1"/>
    <col min="17" max="17" width="25.5703125" style="107" customWidth="1"/>
    <col min="18" max="18" width="17.28515625" style="107" customWidth="1"/>
    <col min="19" max="19" width="71" style="107" customWidth="1"/>
    <col min="20" max="20" width="83.42578125" style="107" customWidth="1"/>
    <col min="21" max="21" width="43.28515625" style="107" customWidth="1"/>
    <col min="22" max="22" width="33.140625" style="107" customWidth="1"/>
    <col min="23" max="23" width="22.85546875" style="107" customWidth="1"/>
    <col min="24" max="24" width="28.5703125" style="107" customWidth="1"/>
    <col min="25" max="25" width="38.5703125" style="107" customWidth="1"/>
    <col min="26" max="26" width="35.7109375" style="107" customWidth="1"/>
    <col min="27" max="27" width="29.85546875" style="107" customWidth="1"/>
    <col min="28" max="28" width="38.140625" style="107" customWidth="1"/>
    <col min="29" max="29" width="32.140625" style="107" customWidth="1"/>
    <col min="30" max="30" width="16.140625" style="107" customWidth="1"/>
    <col min="31" max="31" width="24.5703125" style="107" customWidth="1"/>
    <col min="32" max="32" width="43.42578125" style="107" customWidth="1"/>
    <col min="33" max="33" width="22.85546875" style="107" customWidth="1"/>
    <col min="34" max="34" width="15.28515625" style="107" customWidth="1"/>
    <col min="35" max="35" width="23.7109375" style="107" customWidth="1"/>
    <col min="36" max="36" width="46.42578125" style="107" customWidth="1"/>
    <col min="37" max="37" width="16.85546875" style="107" customWidth="1"/>
    <col min="38" max="38" width="21.85546875" style="107" customWidth="1"/>
    <col min="39" max="39" width="18.85546875" style="107" customWidth="1"/>
    <col min="40" max="40" width="35" style="107" customWidth="1"/>
    <col min="41" max="43" width="21.7109375" style="107" customWidth="1"/>
    <col min="44" max="44" width="41" style="258" customWidth="1"/>
    <col min="45" max="45" width="66.7109375" style="107" hidden="1" customWidth="1"/>
    <col min="46" max="46" width="25.28515625" style="107" hidden="1" customWidth="1"/>
    <col min="47" max="50" width="18.85546875" style="107" hidden="1" customWidth="1"/>
    <col min="51" max="62" width="0" style="107" hidden="1" customWidth="1"/>
    <col min="63" max="63" width="13.85546875" style="107" hidden="1" customWidth="1"/>
    <col min="64" max="65" width="14" style="107" hidden="1" customWidth="1"/>
    <col min="66" max="66" width="21.42578125" style="107" hidden="1" customWidth="1"/>
    <col min="67" max="68" width="14" style="107" hidden="1" customWidth="1"/>
    <col min="69" max="69" width="21.7109375" style="107" hidden="1" customWidth="1"/>
    <col min="70" max="70" width="0" style="107" hidden="1" customWidth="1"/>
    <col min="71" max="71" width="0.140625" style="107" customWidth="1"/>
    <col min="72" max="16384" width="10.7109375" style="107"/>
  </cols>
  <sheetData>
    <row r="1" spans="1:71" ht="27" customHeight="1" thickBot="1" x14ac:dyDescent="0.25">
      <c r="A1" s="414"/>
      <c r="B1" s="395" t="s">
        <v>8</v>
      </c>
      <c r="C1" s="395"/>
      <c r="D1" s="396"/>
      <c r="E1" s="397" t="s">
        <v>485</v>
      </c>
      <c r="F1" s="398"/>
      <c r="G1" s="398"/>
      <c r="H1" s="398"/>
      <c r="I1" s="398"/>
      <c r="J1" s="398"/>
      <c r="K1" s="398"/>
      <c r="L1" s="398"/>
      <c r="M1" s="398"/>
      <c r="N1" s="400" t="s">
        <v>486</v>
      </c>
      <c r="O1" s="403"/>
      <c r="P1" s="403"/>
      <c r="Q1" s="403"/>
      <c r="R1" s="403"/>
      <c r="S1" s="403"/>
      <c r="T1" s="403"/>
      <c r="U1" s="403"/>
      <c r="V1" s="404"/>
      <c r="W1" s="407" t="s">
        <v>487</v>
      </c>
      <c r="X1" s="407"/>
      <c r="Y1" s="407"/>
      <c r="Z1" s="407"/>
      <c r="AA1" s="407"/>
      <c r="AB1" s="407"/>
      <c r="AC1" s="407"/>
      <c r="AD1" s="407"/>
      <c r="AE1" s="407"/>
      <c r="AF1" s="407"/>
      <c r="AG1" s="407"/>
      <c r="AH1" s="407"/>
      <c r="AI1" s="407"/>
      <c r="AJ1" s="408"/>
      <c r="AK1" s="400" t="s">
        <v>489</v>
      </c>
      <c r="AL1" s="401"/>
      <c r="AM1" s="401"/>
      <c r="AN1" s="401"/>
      <c r="AO1" s="401"/>
      <c r="AP1" s="401"/>
      <c r="AQ1" s="402"/>
      <c r="AR1" s="397" t="s">
        <v>488</v>
      </c>
      <c r="AS1" s="398"/>
      <c r="AT1" s="398"/>
      <c r="AU1" s="398"/>
      <c r="AV1" s="398"/>
      <c r="AW1" s="398"/>
      <c r="AX1" s="399"/>
      <c r="BS1" s="293"/>
    </row>
    <row r="2" spans="1:71" ht="34.5" thickBot="1" x14ac:dyDescent="0.25">
      <c r="A2" s="415"/>
      <c r="B2" s="292"/>
      <c r="C2" s="292"/>
      <c r="D2" s="291"/>
      <c r="E2" s="386" t="s">
        <v>490</v>
      </c>
      <c r="F2" s="387"/>
      <c r="G2" s="387"/>
      <c r="H2" s="387"/>
      <c r="I2" s="388"/>
      <c r="J2" s="389" t="s">
        <v>38</v>
      </c>
      <c r="K2" s="390"/>
      <c r="L2" s="390"/>
      <c r="M2" s="391"/>
      <c r="N2" s="405" t="s">
        <v>148</v>
      </c>
      <c r="O2" s="405"/>
      <c r="P2" s="405"/>
      <c r="Q2" s="405"/>
      <c r="R2" s="405"/>
      <c r="S2" s="405"/>
      <c r="T2" s="405"/>
      <c r="U2" s="405"/>
      <c r="V2" s="405"/>
      <c r="W2" s="392" t="s">
        <v>151</v>
      </c>
      <c r="X2" s="392"/>
      <c r="Y2" s="290" t="s">
        <v>149</v>
      </c>
      <c r="Z2" s="290" t="s">
        <v>150</v>
      </c>
      <c r="AA2" s="290" t="s">
        <v>152</v>
      </c>
      <c r="AB2" s="290" t="s">
        <v>153</v>
      </c>
      <c r="AC2" s="290" t="s">
        <v>174</v>
      </c>
      <c r="AD2" s="389" t="s">
        <v>185</v>
      </c>
      <c r="AE2" s="406"/>
      <c r="AF2" s="290" t="s">
        <v>186</v>
      </c>
      <c r="AG2" s="389" t="s">
        <v>187</v>
      </c>
      <c r="AH2" s="406"/>
      <c r="AI2" s="290" t="s">
        <v>190</v>
      </c>
      <c r="AJ2" s="290" t="s">
        <v>188</v>
      </c>
      <c r="AK2" s="389" t="s">
        <v>196</v>
      </c>
      <c r="AL2" s="406"/>
      <c r="AM2" s="392" t="s">
        <v>531</v>
      </c>
      <c r="AN2" s="392"/>
      <c r="AO2" s="392" t="s">
        <v>212</v>
      </c>
      <c r="AP2" s="392"/>
      <c r="AQ2" s="392"/>
      <c r="AR2" s="389" t="s">
        <v>525</v>
      </c>
      <c r="AS2" s="390"/>
      <c r="AT2" s="390"/>
      <c r="AU2" s="390"/>
      <c r="AV2" s="390"/>
      <c r="AW2" s="390"/>
      <c r="AX2" s="391"/>
      <c r="BK2" s="289"/>
      <c r="BL2" s="385" t="s">
        <v>1160</v>
      </c>
      <c r="BM2" s="385"/>
      <c r="BN2" s="385"/>
      <c r="BO2" s="385" t="s">
        <v>1159</v>
      </c>
      <c r="BP2" s="385"/>
      <c r="BQ2" s="385"/>
      <c r="BS2" s="273"/>
    </row>
    <row r="3" spans="1:71" ht="73.5" customHeight="1" x14ac:dyDescent="0.2">
      <c r="A3" s="285" t="s">
        <v>224</v>
      </c>
      <c r="B3" s="288" t="s">
        <v>222</v>
      </c>
      <c r="C3" s="279" t="s">
        <v>176</v>
      </c>
      <c r="D3" s="286" t="s">
        <v>140</v>
      </c>
      <c r="E3" s="287" t="s">
        <v>523</v>
      </c>
      <c r="F3" s="277" t="s">
        <v>232</v>
      </c>
      <c r="G3" s="277" t="s">
        <v>233</v>
      </c>
      <c r="H3" s="277" t="s">
        <v>234</v>
      </c>
      <c r="I3" s="277" t="s">
        <v>139</v>
      </c>
      <c r="J3" s="285" t="s">
        <v>21</v>
      </c>
      <c r="K3" s="279" t="s">
        <v>0</v>
      </c>
      <c r="L3" s="279" t="s">
        <v>10</v>
      </c>
      <c r="M3" s="286" t="s">
        <v>147</v>
      </c>
      <c r="N3" s="285" t="s">
        <v>11</v>
      </c>
      <c r="O3" s="279" t="s">
        <v>172</v>
      </c>
      <c r="P3" s="279" t="s">
        <v>12</v>
      </c>
      <c r="Q3" s="279" t="s">
        <v>151</v>
      </c>
      <c r="R3" s="279" t="s">
        <v>149</v>
      </c>
      <c r="S3" s="279" t="s">
        <v>150</v>
      </c>
      <c r="T3" s="279" t="s">
        <v>152</v>
      </c>
      <c r="U3" s="279" t="s">
        <v>153</v>
      </c>
      <c r="V3" s="279" t="s">
        <v>174</v>
      </c>
      <c r="W3" s="284" t="s">
        <v>162</v>
      </c>
      <c r="X3" s="284" t="s">
        <v>163</v>
      </c>
      <c r="Y3" s="284" t="s">
        <v>164</v>
      </c>
      <c r="Z3" s="284" t="s">
        <v>165</v>
      </c>
      <c r="AA3" s="284" t="s">
        <v>166</v>
      </c>
      <c r="AB3" s="284" t="s">
        <v>167</v>
      </c>
      <c r="AC3" s="284" t="s">
        <v>168</v>
      </c>
      <c r="AD3" s="282" t="s">
        <v>175</v>
      </c>
      <c r="AE3" s="281" t="s">
        <v>191</v>
      </c>
      <c r="AF3" s="283" t="s">
        <v>538</v>
      </c>
      <c r="AG3" s="281" t="s">
        <v>192</v>
      </c>
      <c r="AH3" s="282" t="s">
        <v>175</v>
      </c>
      <c r="AI3" s="282" t="s">
        <v>189</v>
      </c>
      <c r="AJ3" s="281" t="s">
        <v>524</v>
      </c>
      <c r="AK3" s="280" t="s">
        <v>194</v>
      </c>
      <c r="AL3" s="280" t="s">
        <v>193</v>
      </c>
      <c r="AM3" s="280" t="s">
        <v>195</v>
      </c>
      <c r="AN3" s="280" t="s">
        <v>193</v>
      </c>
      <c r="AO3" s="279" t="s">
        <v>0</v>
      </c>
      <c r="AP3" s="279" t="s">
        <v>10</v>
      </c>
      <c r="AQ3" s="278" t="s">
        <v>211</v>
      </c>
      <c r="AR3" s="277" t="s">
        <v>9</v>
      </c>
      <c r="AS3" s="277" t="s">
        <v>216</v>
      </c>
      <c r="AT3" s="277" t="s">
        <v>213</v>
      </c>
      <c r="AU3" s="277" t="s">
        <v>111</v>
      </c>
      <c r="AV3" s="277" t="s">
        <v>214</v>
      </c>
      <c r="AW3" s="277" t="s">
        <v>215</v>
      </c>
      <c r="AX3" s="276" t="s">
        <v>113</v>
      </c>
      <c r="BK3" s="275" t="s">
        <v>1158</v>
      </c>
      <c r="BL3" s="274" t="s">
        <v>566</v>
      </c>
      <c r="BM3" s="274" t="s">
        <v>1157</v>
      </c>
      <c r="BN3" s="274" t="s">
        <v>1156</v>
      </c>
      <c r="BO3" s="274" t="s">
        <v>566</v>
      </c>
      <c r="BP3" s="274" t="s">
        <v>1157</v>
      </c>
      <c r="BQ3" s="274" t="s">
        <v>1156</v>
      </c>
      <c r="BS3" s="273"/>
    </row>
    <row r="4" spans="1:71" s="108" customFormat="1" ht="90" customHeight="1" x14ac:dyDescent="0.25">
      <c r="A4" s="230" t="s">
        <v>1154</v>
      </c>
      <c r="B4" s="120" t="s">
        <v>536</v>
      </c>
      <c r="C4" s="120" t="s">
        <v>530</v>
      </c>
      <c r="D4" s="235" t="s">
        <v>26</v>
      </c>
      <c r="E4" s="120"/>
      <c r="F4" s="255"/>
      <c r="G4" s="255"/>
      <c r="H4" s="269" t="s">
        <v>532</v>
      </c>
      <c r="I4" s="269" t="s">
        <v>537</v>
      </c>
      <c r="J4" s="254" t="s">
        <v>143</v>
      </c>
      <c r="K4" s="252">
        <f>VLOOKUP($J4,'[1]Listas Nuevas'!$L$2:$N$6,2,0)</f>
        <v>4</v>
      </c>
      <c r="L4" s="253" t="s">
        <v>30</v>
      </c>
      <c r="M4" s="252" t="str">
        <f>INDEX('[1]MATRIZ DE CALIFICACIÓN'!$D$4:$H$8,MID($K4,1,1),MID($L4,1,1))</f>
        <v>(16) ZONA DE RIESGO EXTREMA
Reducir, Evitar, Compartir o Transferir el Riesgo</v>
      </c>
      <c r="N4" s="254" t="s">
        <v>170</v>
      </c>
      <c r="O4" s="254" t="s">
        <v>236</v>
      </c>
      <c r="P4" s="120" t="s">
        <v>666</v>
      </c>
      <c r="Q4" s="255" t="s">
        <v>1033</v>
      </c>
      <c r="R4" s="120" t="s">
        <v>526</v>
      </c>
      <c r="S4" s="255" t="s">
        <v>535</v>
      </c>
      <c r="T4" s="255" t="s">
        <v>667</v>
      </c>
      <c r="U4" s="255" t="s">
        <v>533</v>
      </c>
      <c r="V4" s="255" t="s">
        <v>534</v>
      </c>
      <c r="W4" s="254" t="s">
        <v>156</v>
      </c>
      <c r="X4" s="254" t="s">
        <v>154</v>
      </c>
      <c r="Y4" s="254" t="s">
        <v>155</v>
      </c>
      <c r="Z4" s="254" t="s">
        <v>157</v>
      </c>
      <c r="AA4" s="254" t="s">
        <v>159</v>
      </c>
      <c r="AB4" s="254" t="s">
        <v>160</v>
      </c>
      <c r="AC4" s="254" t="s">
        <v>161</v>
      </c>
      <c r="AD4" s="252">
        <f>SUM(IF($W4='[1]Evaluación Diseño Control'!$C$2,15)+IF($X4='[1]Evaluación Diseño Control'!$C$3,15)+IF($Y4='[1]Evaluación Diseño Control'!$C$4,15)+IF($Z4='[1]Evaluación Diseño Control'!$C$5,15,IF($Z4='[1]Evaluación Diseño Control'!$D$5,10))+IF($AA4='[1]Evaluación Diseño Control'!$C$6,15)+IF($AB4='[1]Evaluación Diseño Control'!$C$7,15)+IF($AC4='[1]Evaluación Diseño Control'!$C$8,10,IF($AC4='[1]Evaluación Diseño Control'!$D$8,5)))</f>
        <v>85</v>
      </c>
      <c r="AE4" s="252" t="str">
        <f t="shared" ref="AE4:AE12" si="0">IF($AD4&gt;95,"FUERTE",IF($AD4&gt;85,"MODERADO","DÉBIL"))</f>
        <v>DÉBIL</v>
      </c>
      <c r="AF4" s="254" t="s">
        <v>178</v>
      </c>
      <c r="AG4" s="252" t="str">
        <f>VLOOKUP(CONCATENATE($AE4,$AF4),'[1]Listas Nuevas'!$X$3:$Z$11,2,0)</f>
        <v>DÉBIL</v>
      </c>
      <c r="AH4" s="255">
        <f t="shared" ref="AH4:AH12" si="1">IF($AG4="FUERTE",100,IF($AG4="MODERADO",50,0))</f>
        <v>0</v>
      </c>
      <c r="AI4" s="115" t="str">
        <f>VLOOKUP(CONCATENATE($AE4,$AF4),'[1]Listas Nuevas'!$X$3:$Z$11,3,0)</f>
        <v>Si</v>
      </c>
      <c r="AJ4" s="256" t="s">
        <v>203</v>
      </c>
      <c r="AK4" s="255" t="s">
        <v>201</v>
      </c>
      <c r="AL4" s="252">
        <f>IFERROR(VLOOKUP(CONCATENATE(AJ4,AK4),'[1]Listas Nuevas'!$AC$6:$AD$7,2,0),0)</f>
        <v>1</v>
      </c>
      <c r="AM4" s="255" t="s">
        <v>202</v>
      </c>
      <c r="AN4" s="252">
        <f>IFERROR(VLOOKUP(CONCATENATE(AJ4,AM4),'[1]Listas Nuevas'!$AE$6:AI25,2,0),0)</f>
        <v>0</v>
      </c>
      <c r="AO4" s="253" t="s">
        <v>18</v>
      </c>
      <c r="AP4" s="253" t="s">
        <v>30</v>
      </c>
      <c r="AQ4" s="252" t="str">
        <f>INDEX('[1]MATRIZ DE CALIFICACIÓN'!$D$4:$H$8,MID($AO4,1,1),MID($AP4,1,1))</f>
        <v>(12) ZONA DE RIESGO EXTREMA
Reducir, Evitar, Compartir o Transferir el Riesgo</v>
      </c>
      <c r="AR4" s="254" t="s">
        <v>218</v>
      </c>
      <c r="AS4" s="255" t="s">
        <v>669</v>
      </c>
      <c r="AT4" s="255" t="s">
        <v>670</v>
      </c>
      <c r="AU4" s="255" t="s">
        <v>668</v>
      </c>
      <c r="AV4" s="118">
        <v>43709</v>
      </c>
      <c r="AW4" s="118">
        <v>43800</v>
      </c>
      <c r="AX4" s="267" t="s">
        <v>1155</v>
      </c>
      <c r="BK4" s="249" t="s">
        <v>1154</v>
      </c>
      <c r="BL4" s="248">
        <f>VLOOKUP($J4,'[1]Listas Nuevas'!$L$2:$N$6,2,0)</f>
        <v>4</v>
      </c>
      <c r="BM4" s="251">
        <v>4</v>
      </c>
      <c r="BN4" s="252" t="str">
        <f>INDEX('[1]MATRIZ DE CALIFICACIÓN'!$D$4:$H$8,MID($K4,1,1),MID($L4,1,1))</f>
        <v>(16) ZONA DE RIESGO EXTREMA
Reducir, Evitar, Compartir o Transferir el Riesgo</v>
      </c>
      <c r="BO4" s="251">
        <v>3</v>
      </c>
      <c r="BP4" s="251">
        <v>4</v>
      </c>
      <c r="BQ4" s="248" t="str">
        <f>INDEX('[1]MATRIZ DE CALIFICACIÓN'!$D$4:$H$8,MID($AO4,1,1),MID($AP4,1,1))</f>
        <v>(12) ZONA DE RIESGO EXTREMA
Reducir, Evitar, Compartir o Transferir el Riesgo</v>
      </c>
      <c r="BS4" s="266"/>
    </row>
    <row r="5" spans="1:71" s="108" customFormat="1" ht="80.25" customHeight="1" x14ac:dyDescent="0.25">
      <c r="A5" s="230" t="s">
        <v>1153</v>
      </c>
      <c r="B5" s="255" t="s">
        <v>546</v>
      </c>
      <c r="C5" s="255" t="s">
        <v>547</v>
      </c>
      <c r="D5" s="253" t="s">
        <v>26</v>
      </c>
      <c r="E5" s="255"/>
      <c r="F5" s="255"/>
      <c r="G5" s="255"/>
      <c r="H5" s="269" t="s">
        <v>548</v>
      </c>
      <c r="I5" s="269" t="s">
        <v>549</v>
      </c>
      <c r="J5" s="254" t="s">
        <v>144</v>
      </c>
      <c r="K5" s="252">
        <f>VLOOKUP($J5,'[2]Listas Nuevas'!$L$2:$N$6,2,0)</f>
        <v>3</v>
      </c>
      <c r="L5" s="253" t="s">
        <v>31</v>
      </c>
      <c r="M5" s="252" t="str">
        <f>INDEX('[2]MATRIZ DE CALIFICACIÓN'!$D$4:$H$8,MID($K5,1,1),MID($L5,1,1))</f>
        <v>(15) ZONA DE RIESGO EXTREMA
Reducir, Evitar, Compartir o Transferir el Riesgo</v>
      </c>
      <c r="N5" s="254" t="s">
        <v>170</v>
      </c>
      <c r="O5" s="254" t="s">
        <v>236</v>
      </c>
      <c r="P5" s="255" t="s">
        <v>550</v>
      </c>
      <c r="Q5" s="255" t="s">
        <v>540</v>
      </c>
      <c r="R5" s="255" t="s">
        <v>551</v>
      </c>
      <c r="S5" s="255" t="s">
        <v>552</v>
      </c>
      <c r="T5" s="255" t="s">
        <v>542</v>
      </c>
      <c r="U5" s="255" t="s">
        <v>541</v>
      </c>
      <c r="V5" s="255" t="s">
        <v>543</v>
      </c>
      <c r="W5" s="254" t="s">
        <v>156</v>
      </c>
      <c r="X5" s="254" t="s">
        <v>154</v>
      </c>
      <c r="Y5" s="254" t="s">
        <v>155</v>
      </c>
      <c r="Z5" s="254" t="s">
        <v>157</v>
      </c>
      <c r="AA5" s="254" t="s">
        <v>158</v>
      </c>
      <c r="AB5" s="254" t="s">
        <v>160</v>
      </c>
      <c r="AC5" s="254" t="s">
        <v>161</v>
      </c>
      <c r="AD5" s="252">
        <f>SUM(IF($W5='[2]Evaluación Diseño Control'!$C$2,15)+IF($X5='[2]Evaluación Diseño Control'!$C$3,15)+IF($Y5='[2]Evaluación Diseño Control'!$C$4,15)+IF($Z5='[2]Evaluación Diseño Control'!$C$5,15,IF($Z5='[2]Evaluación Diseño Control'!$D$5,10))+IF($AA5='[2]Evaluación Diseño Control'!$C$6,15)+IF($AB5='[2]Evaluación Diseño Control'!$C$7,15)+IF($AC5='[2]Evaluación Diseño Control'!$C$8,10,IF($AC5='[2]Evaluación Diseño Control'!$D$8,5)))</f>
        <v>100</v>
      </c>
      <c r="AE5" s="252" t="str">
        <f t="shared" si="0"/>
        <v>FUERTE</v>
      </c>
      <c r="AF5" s="254" t="s">
        <v>200</v>
      </c>
      <c r="AG5" s="252" t="str">
        <f>VLOOKUP(CONCATENATE($AE5,$AF5),'[2]Listas Nuevas'!$X$3:$Z$11,2,0)</f>
        <v>FUERTE</v>
      </c>
      <c r="AH5" s="252">
        <f t="shared" si="1"/>
        <v>100</v>
      </c>
      <c r="AI5" s="115" t="str">
        <f>VLOOKUP(CONCATENATE($AE5,$AF5),'[2]Listas Nuevas'!$X$3:$Z$11,3,0)</f>
        <v>No</v>
      </c>
      <c r="AJ5" s="256" t="s">
        <v>200</v>
      </c>
      <c r="AK5" s="255" t="s">
        <v>201</v>
      </c>
      <c r="AL5" s="252">
        <f>IFERROR(VLOOKUP(CONCATENATE(AJ5,AK5),'[2]Listas Nuevas'!$AC$6:$AD$7,2,0),0)</f>
        <v>2</v>
      </c>
      <c r="AM5" s="255" t="s">
        <v>202</v>
      </c>
      <c r="AN5" s="252">
        <f>IFERROR(VLOOKUP(CONCATENATE(AJ5,AM5),'[2]Listas Nuevas'!$AE$6:AI23,2,0),0)</f>
        <v>0</v>
      </c>
      <c r="AO5" s="253" t="s">
        <v>146</v>
      </c>
      <c r="AP5" s="253" t="s">
        <v>31</v>
      </c>
      <c r="AQ5" s="252" t="str">
        <f>INDEX('[2]MATRIZ DE CALIFICACIÓN'!$D$4:$H$8,MID($AO5,1,1),MID($AP5,1,1))</f>
        <v>(5) ZONA DE RIESGO ALTA
Reducir, Evitar, Compartir o Transferir el Riesgo</v>
      </c>
      <c r="AR5" s="254" t="s">
        <v>218</v>
      </c>
      <c r="AS5" s="255" t="s">
        <v>553</v>
      </c>
      <c r="AT5" s="255" t="s">
        <v>554</v>
      </c>
      <c r="AU5" s="255" t="s">
        <v>555</v>
      </c>
      <c r="AV5" s="116">
        <v>43724</v>
      </c>
      <c r="AW5" s="116">
        <v>43819</v>
      </c>
      <c r="AX5" s="267"/>
      <c r="BK5" s="249" t="s">
        <v>1153</v>
      </c>
      <c r="BL5" s="252">
        <f>VLOOKUP($J5,'[2]Listas Nuevas'!$L$2:$N$6,2,0)</f>
        <v>3</v>
      </c>
      <c r="BM5" s="253">
        <v>5</v>
      </c>
      <c r="BN5" s="252" t="str">
        <f>INDEX('[2]MATRIZ DE CALIFICACIÓN'!$D$4:$H$8,MID($K5,1,1),MID($L5,1,1))</f>
        <v>(15) ZONA DE RIESGO EXTREMA
Reducir, Evitar, Compartir o Transferir el Riesgo</v>
      </c>
      <c r="BO5" s="253">
        <v>1</v>
      </c>
      <c r="BP5" s="253">
        <v>5</v>
      </c>
      <c r="BQ5" s="252" t="str">
        <f>INDEX('[2]MATRIZ DE CALIFICACIÓN'!$D$4:$H$8,MID($AO5,1,1),MID($AP5,1,1))</f>
        <v>(5) ZONA DE RIESGO ALTA
Reducir, Evitar, Compartir o Transferir el Riesgo</v>
      </c>
      <c r="BS5" s="266"/>
    </row>
    <row r="6" spans="1:71" s="108" customFormat="1" ht="67.5" customHeight="1" x14ac:dyDescent="0.25">
      <c r="A6" s="230" t="s">
        <v>1153</v>
      </c>
      <c r="B6" s="255" t="s">
        <v>556</v>
      </c>
      <c r="C6" s="255" t="s">
        <v>557</v>
      </c>
      <c r="D6" s="253" t="s">
        <v>26</v>
      </c>
      <c r="E6" s="255"/>
      <c r="F6" s="255"/>
      <c r="G6" s="255"/>
      <c r="H6" s="269" t="s">
        <v>548</v>
      </c>
      <c r="I6" s="269" t="s">
        <v>539</v>
      </c>
      <c r="J6" s="254" t="s">
        <v>144</v>
      </c>
      <c r="K6" s="252">
        <f>VLOOKUP($J6,'[2]Listas Nuevas'!$L$2:$N$6,2,0)</f>
        <v>3</v>
      </c>
      <c r="L6" s="253" t="s">
        <v>29</v>
      </c>
      <c r="M6" s="252" t="str">
        <f>INDEX('[2]MATRIZ DE CALIFICACIÓN'!$D$4:$H$8,MID($K6,1,1),MID($L6,1,1))</f>
        <v>(9) ZONA DE RIESGO ALTA
Reducir, Evitar, Compartir o Transferir el Riesgo</v>
      </c>
      <c r="N6" s="254" t="s">
        <v>170</v>
      </c>
      <c r="O6" s="254" t="s">
        <v>236</v>
      </c>
      <c r="P6" s="255" t="s">
        <v>558</v>
      </c>
      <c r="Q6" s="255" t="s">
        <v>545</v>
      </c>
      <c r="R6" s="255" t="s">
        <v>544</v>
      </c>
      <c r="S6" s="255" t="s">
        <v>559</v>
      </c>
      <c r="T6" s="255" t="s">
        <v>560</v>
      </c>
      <c r="U6" s="255" t="s">
        <v>561</v>
      </c>
      <c r="V6" s="255" t="s">
        <v>562</v>
      </c>
      <c r="W6" s="254" t="s">
        <v>156</v>
      </c>
      <c r="X6" s="254" t="s">
        <v>154</v>
      </c>
      <c r="Y6" s="254" t="s">
        <v>155</v>
      </c>
      <c r="Z6" s="254" t="s">
        <v>157</v>
      </c>
      <c r="AA6" s="254" t="s">
        <v>158</v>
      </c>
      <c r="AB6" s="254" t="s">
        <v>160</v>
      </c>
      <c r="AC6" s="254" t="s">
        <v>161</v>
      </c>
      <c r="AD6" s="252">
        <f>SUM(IF($W6='[2]Evaluación Diseño Control'!$C$2,15)+IF($X6='[2]Evaluación Diseño Control'!$C$3,15)+IF($Y6='[2]Evaluación Diseño Control'!$C$4,15)+IF($Z6='[2]Evaluación Diseño Control'!$C$5,15,IF($Z6='[2]Evaluación Diseño Control'!$D$5,10))+IF($AA6='[2]Evaluación Diseño Control'!$C$6,15)+IF($AB6='[2]Evaluación Diseño Control'!$C$7,15)+IF($AC6='[2]Evaluación Diseño Control'!$C$8,10,IF($AC6='[2]Evaluación Diseño Control'!$D$8,5)))</f>
        <v>100</v>
      </c>
      <c r="AE6" s="252" t="str">
        <f t="shared" si="0"/>
        <v>FUERTE</v>
      </c>
      <c r="AF6" s="254" t="s">
        <v>200</v>
      </c>
      <c r="AG6" s="252" t="str">
        <f>VLOOKUP(CONCATENATE($AE6,$AF6),'[2]Listas Nuevas'!$X$3:$Z$11,2,0)</f>
        <v>FUERTE</v>
      </c>
      <c r="AH6" s="252">
        <f t="shared" si="1"/>
        <v>100</v>
      </c>
      <c r="AI6" s="115" t="str">
        <f>VLOOKUP(CONCATENATE($AE6,$AF6),'[2]Listas Nuevas'!$X$3:$Z$11,3,0)</f>
        <v>No</v>
      </c>
      <c r="AJ6" s="256" t="s">
        <v>200</v>
      </c>
      <c r="AK6" s="255" t="s">
        <v>201</v>
      </c>
      <c r="AL6" s="252">
        <f>IFERROR(VLOOKUP(CONCATENATE(AJ6,AK6),'[2]Listas Nuevas'!$AC$6:$AD$7,2,0),0)</f>
        <v>2</v>
      </c>
      <c r="AM6" s="255" t="s">
        <v>202</v>
      </c>
      <c r="AN6" s="252">
        <f>IFERROR(VLOOKUP(CONCATENATE(AJ6,AM6),'[2]Listas Nuevas'!$AE$6:AI24,2,0),0)</f>
        <v>0</v>
      </c>
      <c r="AO6" s="253" t="s">
        <v>146</v>
      </c>
      <c r="AP6" s="253" t="s">
        <v>29</v>
      </c>
      <c r="AQ6" s="252" t="str">
        <f>INDEX('[2]MATRIZ DE CALIFICACIÓN'!$D$4:$H$8,MID($AO6,1,1),MID($AP6,1,1))</f>
        <v>(3) ZONA DE RIESGO MODERADA
Asumir o Reducir el Riesgo</v>
      </c>
      <c r="AR6" s="254" t="s">
        <v>218</v>
      </c>
      <c r="AS6" s="255" t="s">
        <v>563</v>
      </c>
      <c r="AT6" s="255" t="s">
        <v>564</v>
      </c>
      <c r="AU6" s="255" t="s">
        <v>565</v>
      </c>
      <c r="AV6" s="116">
        <v>43724</v>
      </c>
      <c r="AW6" s="116">
        <v>43819</v>
      </c>
      <c r="AX6" s="267"/>
      <c r="BK6" s="249" t="s">
        <v>1153</v>
      </c>
      <c r="BL6" s="252">
        <f>VLOOKUP($J6,'[2]Listas Nuevas'!$L$2:$N$6,2,0)</f>
        <v>3</v>
      </c>
      <c r="BM6" s="253">
        <v>3</v>
      </c>
      <c r="BN6" s="252" t="str">
        <f>INDEX('[2]MATRIZ DE CALIFICACIÓN'!$D$4:$H$8,MID($K6,1,1),MID($L6,1,1))</f>
        <v>(9) ZONA DE RIESGO ALTA
Reducir, Evitar, Compartir o Transferir el Riesgo</v>
      </c>
      <c r="BO6" s="253">
        <v>1</v>
      </c>
      <c r="BP6" s="253">
        <v>3</v>
      </c>
      <c r="BQ6" s="252" t="str">
        <f>INDEX('[2]MATRIZ DE CALIFICACIÓN'!$D$4:$H$8,MID($AO6,1,1),MID($AP6,1,1))</f>
        <v>(3) ZONA DE RIESGO MODERADA
Asumir o Reducir el Riesgo</v>
      </c>
      <c r="BS6" s="266"/>
    </row>
    <row r="7" spans="1:71" s="108" customFormat="1" ht="33.75" x14ac:dyDescent="0.25">
      <c r="A7" s="359" t="s">
        <v>252</v>
      </c>
      <c r="B7" s="357" t="s">
        <v>571</v>
      </c>
      <c r="C7" s="357" t="s">
        <v>572</v>
      </c>
      <c r="D7" s="416" t="s">
        <v>26</v>
      </c>
      <c r="E7" s="117"/>
      <c r="F7" s="117"/>
      <c r="G7" s="117"/>
      <c r="H7" s="417" t="s">
        <v>573</v>
      </c>
      <c r="I7" s="417" t="s">
        <v>574</v>
      </c>
      <c r="J7" s="381" t="s">
        <v>144</v>
      </c>
      <c r="K7" s="358">
        <f>VLOOKUP($J7,'[3]Listas Nuevas'!$L$2:$N$6,2,0)</f>
        <v>3</v>
      </c>
      <c r="L7" s="355" t="s">
        <v>30</v>
      </c>
      <c r="M7" s="358" t="str">
        <f>INDEX('[3]MATRIZ DE CALIFICACIÓN'!$D$4:$H$8,MID($K7,1,1),MID($L7,1,1))</f>
        <v>(12) ZONA DE RIESGO EXTREMA
Reducir, Evitar, Compartir o Transferir el Riesgo</v>
      </c>
      <c r="N7" s="254" t="s">
        <v>170</v>
      </c>
      <c r="O7" s="254" t="s">
        <v>236</v>
      </c>
      <c r="P7" s="255" t="s">
        <v>575</v>
      </c>
      <c r="Q7" s="255" t="s">
        <v>570</v>
      </c>
      <c r="R7" s="255" t="s">
        <v>526</v>
      </c>
      <c r="S7" s="120" t="s">
        <v>576</v>
      </c>
      <c r="T7" s="120" t="s">
        <v>577</v>
      </c>
      <c r="U7" s="120" t="s">
        <v>568</v>
      </c>
      <c r="V7" s="120" t="s">
        <v>578</v>
      </c>
      <c r="W7" s="254" t="s">
        <v>156</v>
      </c>
      <c r="X7" s="254" t="s">
        <v>154</v>
      </c>
      <c r="Y7" s="254" t="s">
        <v>155</v>
      </c>
      <c r="Z7" s="254" t="s">
        <v>157</v>
      </c>
      <c r="AA7" s="254" t="s">
        <v>158</v>
      </c>
      <c r="AB7" s="254" t="s">
        <v>160</v>
      </c>
      <c r="AC7" s="254" t="s">
        <v>161</v>
      </c>
      <c r="AD7" s="252">
        <f>SUM(IF($W7='[3]Evaluación Diseño Control'!$C$2,15)+IF($X7='[3]Evaluación Diseño Control'!$C$3,15)+IF($Y7='[3]Evaluación Diseño Control'!$C$4,15)+IF($Z7='[3]Evaluación Diseño Control'!$C$5,15,IF($Z7='[3]Evaluación Diseño Control'!$D$5,10))+IF($AA7='[3]Evaluación Diseño Control'!$C$6,15)+IF($AB7='[3]Evaluación Diseño Control'!$C$7,15)+IF($AC7='[3]Evaluación Diseño Control'!$C$8,10,IF($AC7='[3]Evaluación Diseño Control'!$D$8,5)))</f>
        <v>100</v>
      </c>
      <c r="AE7" s="252" t="str">
        <f t="shared" si="0"/>
        <v>FUERTE</v>
      </c>
      <c r="AF7" s="254" t="s">
        <v>200</v>
      </c>
      <c r="AG7" s="252" t="str">
        <f>VLOOKUP(CONCATENATE($AE7,$AF7),'[3]Listas Nuevas'!$X$3:$Z$11,2,0)</f>
        <v>FUERTE</v>
      </c>
      <c r="AH7" s="252">
        <f t="shared" si="1"/>
        <v>100</v>
      </c>
      <c r="AI7" s="115" t="str">
        <f>VLOOKUP(CONCATENATE($AE7,$AF7),'[3]Listas Nuevas'!$X$3:$Z$11,3,0)</f>
        <v>No</v>
      </c>
      <c r="AJ7" s="409" t="s">
        <v>200</v>
      </c>
      <c r="AK7" s="357" t="s">
        <v>201</v>
      </c>
      <c r="AL7" s="358">
        <f>IFERROR(VLOOKUP(CONCATENATE(AJ7,AK7),'[3]Listas Nuevas'!$AC$6:$AD$7,2,0),0)</f>
        <v>2</v>
      </c>
      <c r="AM7" s="357" t="s">
        <v>202</v>
      </c>
      <c r="AN7" s="358">
        <f>IFERROR(VLOOKUP(CONCATENATE(AJ7,AM7),'[3]Listas Nuevas'!$AE$6:AI28,2,0),0)</f>
        <v>0</v>
      </c>
      <c r="AO7" s="355" t="s">
        <v>18</v>
      </c>
      <c r="AP7" s="355" t="s">
        <v>30</v>
      </c>
      <c r="AQ7" s="358" t="str">
        <f>INDEX('[3]MATRIZ DE CALIFICACIÓN'!$D$4:$H$8,MID($AO7,1,1),MID($AP7,1,1))</f>
        <v>(12) ZONA DE RIESGO EXTREMA
Reducir, Evitar, Compartir o Transferir el Riesgo</v>
      </c>
      <c r="AR7" s="381" t="s">
        <v>218</v>
      </c>
      <c r="AS7" s="393" t="s">
        <v>579</v>
      </c>
      <c r="AT7" s="393" t="s">
        <v>580</v>
      </c>
      <c r="AU7" s="393" t="s">
        <v>567</v>
      </c>
      <c r="AV7" s="383">
        <v>43739</v>
      </c>
      <c r="AW7" s="383">
        <v>43800</v>
      </c>
      <c r="AX7" s="382" t="s">
        <v>581</v>
      </c>
      <c r="BK7" s="368" t="s">
        <v>252</v>
      </c>
      <c r="BL7" s="375">
        <v>3</v>
      </c>
      <c r="BM7" s="361">
        <v>4</v>
      </c>
      <c r="BN7" s="364" t="str">
        <f>INDEX('[3]MATRIZ DE CALIFICACIÓN'!$D$4:$H$8,MID($K7,1,1),MID($L7,1,1))</f>
        <v>(12) ZONA DE RIESGO EXTREMA
Reducir, Evitar, Compartir o Transferir el Riesgo</v>
      </c>
      <c r="BO7" s="361">
        <v>3</v>
      </c>
      <c r="BP7" s="361">
        <v>4</v>
      </c>
      <c r="BQ7" s="364" t="str">
        <f>INDEX('[3]MATRIZ DE CALIFICACIÓN'!$D$4:$H$8,MID($AO7,1,1),MID($AP7,1,1))</f>
        <v>(12) ZONA DE RIESGO EXTREMA
Reducir, Evitar, Compartir o Transferir el Riesgo</v>
      </c>
      <c r="BS7" s="266"/>
    </row>
    <row r="8" spans="1:71" s="108" customFormat="1" ht="67.5" customHeight="1" x14ac:dyDescent="0.25">
      <c r="A8" s="359"/>
      <c r="B8" s="357"/>
      <c r="C8" s="357"/>
      <c r="D8" s="416"/>
      <c r="E8" s="117"/>
      <c r="F8" s="117"/>
      <c r="G8" s="117"/>
      <c r="H8" s="417"/>
      <c r="I8" s="417"/>
      <c r="J8" s="381"/>
      <c r="K8" s="358"/>
      <c r="L8" s="355"/>
      <c r="M8" s="358"/>
      <c r="N8" s="254" t="s">
        <v>170</v>
      </c>
      <c r="O8" s="254" t="s">
        <v>236</v>
      </c>
      <c r="P8" s="255" t="s">
        <v>582</v>
      </c>
      <c r="Q8" s="255" t="s">
        <v>570</v>
      </c>
      <c r="R8" s="255" t="s">
        <v>526</v>
      </c>
      <c r="S8" s="120" t="s">
        <v>583</v>
      </c>
      <c r="T8" s="120" t="s">
        <v>584</v>
      </c>
      <c r="U8" s="120" t="s">
        <v>585</v>
      </c>
      <c r="V8" s="120" t="s">
        <v>586</v>
      </c>
      <c r="W8" s="254" t="s">
        <v>156</v>
      </c>
      <c r="X8" s="254" t="s">
        <v>154</v>
      </c>
      <c r="Y8" s="254" t="s">
        <v>155</v>
      </c>
      <c r="Z8" s="254" t="s">
        <v>157</v>
      </c>
      <c r="AA8" s="254" t="s">
        <v>158</v>
      </c>
      <c r="AB8" s="254" t="s">
        <v>160</v>
      </c>
      <c r="AC8" s="254" t="s">
        <v>161</v>
      </c>
      <c r="AD8" s="252">
        <f>SUM(IF($W8='[3]Evaluación Diseño Control'!$C$2,15)+IF($X8='[3]Evaluación Diseño Control'!$C$3,15)+IF($Y8='[3]Evaluación Diseño Control'!$C$4,15)+IF($Z8='[3]Evaluación Diseño Control'!$C$5,15,IF($Z8='[3]Evaluación Diseño Control'!$D$5,10))+IF($AA8='[3]Evaluación Diseño Control'!$C$6,15)+IF($AB8='[3]Evaluación Diseño Control'!$C$7,15)+IF($AC8='[3]Evaluación Diseño Control'!$C$8,10,IF($AC8='[3]Evaluación Diseño Control'!$D$8,5)))</f>
        <v>100</v>
      </c>
      <c r="AE8" s="252" t="str">
        <f t="shared" si="0"/>
        <v>FUERTE</v>
      </c>
      <c r="AF8" s="254" t="s">
        <v>200</v>
      </c>
      <c r="AG8" s="252" t="str">
        <f>VLOOKUP(CONCATENATE($AE8,$AF8),'[3]Listas Nuevas'!$X$3:$Z$11,2,0)</f>
        <v>FUERTE</v>
      </c>
      <c r="AH8" s="252">
        <f t="shared" si="1"/>
        <v>100</v>
      </c>
      <c r="AI8" s="115" t="str">
        <f>VLOOKUP(CONCATENATE($AE8,$AF8),'[3]Listas Nuevas'!$X$3:$Z$11,3,0)</f>
        <v>No</v>
      </c>
      <c r="AJ8" s="409"/>
      <c r="AK8" s="357"/>
      <c r="AL8" s="358"/>
      <c r="AM8" s="357"/>
      <c r="AN8" s="358"/>
      <c r="AO8" s="355"/>
      <c r="AP8" s="355"/>
      <c r="AQ8" s="358"/>
      <c r="AR8" s="381"/>
      <c r="AS8" s="393"/>
      <c r="AT8" s="393"/>
      <c r="AU8" s="393"/>
      <c r="AV8" s="383"/>
      <c r="AW8" s="383"/>
      <c r="AX8" s="382"/>
      <c r="BK8" s="369"/>
      <c r="BL8" s="376"/>
      <c r="BM8" s="362"/>
      <c r="BN8" s="365"/>
      <c r="BO8" s="362"/>
      <c r="BP8" s="362"/>
      <c r="BQ8" s="365"/>
      <c r="BS8" s="266"/>
    </row>
    <row r="9" spans="1:71" s="108" customFormat="1" ht="33.75" customHeight="1" x14ac:dyDescent="0.25">
      <c r="A9" s="359"/>
      <c r="B9" s="357"/>
      <c r="C9" s="357"/>
      <c r="D9" s="416"/>
      <c r="E9" s="117"/>
      <c r="F9" s="117"/>
      <c r="G9" s="117"/>
      <c r="H9" s="417"/>
      <c r="I9" s="417"/>
      <c r="J9" s="381"/>
      <c r="K9" s="358"/>
      <c r="L9" s="355"/>
      <c r="M9" s="358"/>
      <c r="N9" s="254" t="s">
        <v>170</v>
      </c>
      <c r="O9" s="254" t="s">
        <v>236</v>
      </c>
      <c r="P9" s="120" t="s">
        <v>569</v>
      </c>
      <c r="Q9" s="255" t="s">
        <v>570</v>
      </c>
      <c r="R9" s="255" t="s">
        <v>526</v>
      </c>
      <c r="S9" s="120" t="s">
        <v>1032</v>
      </c>
      <c r="T9" s="120" t="s">
        <v>587</v>
      </c>
      <c r="U9" s="120" t="s">
        <v>588</v>
      </c>
      <c r="V9" s="120" t="s">
        <v>589</v>
      </c>
      <c r="W9" s="254" t="s">
        <v>156</v>
      </c>
      <c r="X9" s="254" t="s">
        <v>154</v>
      </c>
      <c r="Y9" s="254" t="s">
        <v>155</v>
      </c>
      <c r="Z9" s="254" t="s">
        <v>157</v>
      </c>
      <c r="AA9" s="254" t="s">
        <v>158</v>
      </c>
      <c r="AB9" s="254" t="s">
        <v>160</v>
      </c>
      <c r="AC9" s="254" t="s">
        <v>161</v>
      </c>
      <c r="AD9" s="252">
        <f>SUM(IF($W9='[3]Evaluación Diseño Control'!$C$2,15)+IF($X9='[3]Evaluación Diseño Control'!$C$3,15)+IF($Y9='[3]Evaluación Diseño Control'!$C$4,15)+IF($Z9='[3]Evaluación Diseño Control'!$C$5,15,IF($Z9='[3]Evaluación Diseño Control'!$D$5,10))+IF($AA9='[3]Evaluación Diseño Control'!$C$6,15)+IF($AB9='[3]Evaluación Diseño Control'!$C$7,15)+IF($AC9='[3]Evaluación Diseño Control'!$C$8,10,IF($AC9='[3]Evaluación Diseño Control'!$D$8,5)))</f>
        <v>100</v>
      </c>
      <c r="AE9" s="252" t="str">
        <f t="shared" si="0"/>
        <v>FUERTE</v>
      </c>
      <c r="AF9" s="254" t="s">
        <v>200</v>
      </c>
      <c r="AG9" s="252" t="str">
        <f>VLOOKUP(CONCATENATE($AE9,$AF9),'[3]Listas Nuevas'!$X$3:$Z$11,2,0)</f>
        <v>FUERTE</v>
      </c>
      <c r="AH9" s="252">
        <f t="shared" si="1"/>
        <v>100</v>
      </c>
      <c r="AI9" s="115" t="str">
        <f>VLOOKUP(CONCATENATE($AE9,$AF9),'[3]Listas Nuevas'!$X$3:$Z$11,3,0)</f>
        <v>No</v>
      </c>
      <c r="AJ9" s="409"/>
      <c r="AK9" s="357"/>
      <c r="AL9" s="358"/>
      <c r="AM9" s="357"/>
      <c r="AN9" s="358"/>
      <c r="AO9" s="355"/>
      <c r="AP9" s="355"/>
      <c r="AQ9" s="358"/>
      <c r="AR9" s="381"/>
      <c r="AS9" s="393"/>
      <c r="AT9" s="393"/>
      <c r="AU9" s="393"/>
      <c r="AV9" s="383"/>
      <c r="AW9" s="383"/>
      <c r="AX9" s="382"/>
      <c r="BK9" s="370"/>
      <c r="BL9" s="377"/>
      <c r="BM9" s="363"/>
      <c r="BN9" s="366"/>
      <c r="BO9" s="363"/>
      <c r="BP9" s="363"/>
      <c r="BQ9" s="366"/>
      <c r="BS9" s="266"/>
    </row>
    <row r="10" spans="1:71" s="108" customFormat="1" ht="56.25" x14ac:dyDescent="0.25">
      <c r="A10" s="359" t="s">
        <v>474</v>
      </c>
      <c r="B10" s="384" t="s">
        <v>597</v>
      </c>
      <c r="C10" s="357" t="s">
        <v>598</v>
      </c>
      <c r="D10" s="355" t="s">
        <v>26</v>
      </c>
      <c r="E10" s="255"/>
      <c r="F10" s="255"/>
      <c r="G10" s="255"/>
      <c r="H10" s="360" t="s">
        <v>599</v>
      </c>
      <c r="I10" s="360" t="s">
        <v>600</v>
      </c>
      <c r="J10" s="381" t="s">
        <v>145</v>
      </c>
      <c r="K10" s="358">
        <f>VLOOKUP($J10,'[4]Listas Nuevas'!$L$2:$N$6,2,0)</f>
        <v>1</v>
      </c>
      <c r="L10" s="355" t="s">
        <v>30</v>
      </c>
      <c r="M10" s="358" t="str">
        <f>INDEX('[4]MATRIZ DE CALIFICACIÓN'!$D$4:$H$8,MID($K10,1,1),MID($L10,1,1))</f>
        <v>(4) ZONA DE RIESGO ALTA
Reducir, Evitar, Compartir o Transferir el Riesgo</v>
      </c>
      <c r="N10" s="254" t="s">
        <v>170</v>
      </c>
      <c r="O10" s="254" t="s">
        <v>236</v>
      </c>
      <c r="P10" s="255" t="s">
        <v>601</v>
      </c>
      <c r="Q10" s="255" t="s">
        <v>602</v>
      </c>
      <c r="R10" s="255" t="s">
        <v>526</v>
      </c>
      <c r="S10" s="255" t="s">
        <v>603</v>
      </c>
      <c r="T10" s="255" t="s">
        <v>604</v>
      </c>
      <c r="U10" s="255" t="s">
        <v>605</v>
      </c>
      <c r="V10" s="234" t="s">
        <v>606</v>
      </c>
      <c r="W10" s="254" t="s">
        <v>156</v>
      </c>
      <c r="X10" s="254" t="s">
        <v>154</v>
      </c>
      <c r="Y10" s="254" t="s">
        <v>155</v>
      </c>
      <c r="Z10" s="254" t="s">
        <v>157</v>
      </c>
      <c r="AA10" s="254" t="s">
        <v>158</v>
      </c>
      <c r="AB10" s="254" t="s">
        <v>160</v>
      </c>
      <c r="AC10" s="254" t="s">
        <v>161</v>
      </c>
      <c r="AD10" s="252">
        <f>SUM(IF($W10='[4]Evaluación Diseño Control'!$C$2,15)+IF($X10='[4]Evaluación Diseño Control'!$C$3,15)+IF($Y10='[4]Evaluación Diseño Control'!$C$4,15)+IF($Z10='[4]Evaluación Diseño Control'!$C$5,15,IF($Z10='[4]Evaluación Diseño Control'!$D$5,10))+IF($AA10='[4]Evaluación Diseño Control'!$C$6,15)+IF($AB10='[4]Evaluación Diseño Control'!$C$7,15)+IF($AC10='[4]Evaluación Diseño Control'!$C$8,10,IF($AC10='[4]Evaluación Diseño Control'!$D$8,5)))</f>
        <v>100</v>
      </c>
      <c r="AE10" s="252" t="str">
        <f t="shared" si="0"/>
        <v>FUERTE</v>
      </c>
      <c r="AF10" s="254" t="s">
        <v>200</v>
      </c>
      <c r="AG10" s="252" t="str">
        <f>VLOOKUP(CONCATENATE($AE10,$AF10),'[4]Listas Nuevas'!$X$3:$Z$11,2,0)</f>
        <v>FUERTE</v>
      </c>
      <c r="AH10" s="252">
        <f t="shared" si="1"/>
        <v>100</v>
      </c>
      <c r="AI10" s="115" t="str">
        <f>VLOOKUP(CONCATENATE($AE10,$AF10),'[4]Listas Nuevas'!$X$3:$Z$11,3,0)</f>
        <v>No</v>
      </c>
      <c r="AJ10" s="409" t="s">
        <v>200</v>
      </c>
      <c r="AK10" s="357" t="s">
        <v>201</v>
      </c>
      <c r="AL10" s="358">
        <f>IFERROR(VLOOKUP(CONCATENATE(AJ10,AK10),'[4]Listas Nuevas'!$AC$6:$AD$7,2,0),0)</f>
        <v>2</v>
      </c>
      <c r="AM10" s="357" t="s">
        <v>202</v>
      </c>
      <c r="AN10" s="358">
        <f>IFERROR(VLOOKUP(CONCATENATE(AJ10,AM10),'[4]Listas Nuevas'!$AE$6:AI49,2,0),0)</f>
        <v>0</v>
      </c>
      <c r="AO10" s="355" t="s">
        <v>146</v>
      </c>
      <c r="AP10" s="355" t="s">
        <v>30</v>
      </c>
      <c r="AQ10" s="358" t="str">
        <f>INDEX('[4]MATRIZ DE CALIFICACIÓN'!$D$4:$H$8,MID($AO10,1,1),MID($AP10,1,1))</f>
        <v>(4) ZONA DE RIESGO ALTA
Reducir, Evitar, Compartir o Transferir el Riesgo</v>
      </c>
      <c r="AR10" s="381" t="s">
        <v>218</v>
      </c>
      <c r="AS10" s="357"/>
      <c r="AT10" s="357"/>
      <c r="AU10" s="357"/>
      <c r="AV10" s="357"/>
      <c r="AW10" s="357"/>
      <c r="AX10" s="378"/>
      <c r="BK10" s="368" t="s">
        <v>474</v>
      </c>
      <c r="BL10" s="381">
        <v>1</v>
      </c>
      <c r="BM10" s="355">
        <v>4</v>
      </c>
      <c r="BN10" s="358" t="str">
        <f>INDEX('[4]MATRIZ DE CALIFICACIÓN'!$D$4:$H$8,MID($K10,1,1),MID($L10,1,1))</f>
        <v>(4) ZONA DE RIESGO ALTA
Reducir, Evitar, Compartir o Transferir el Riesgo</v>
      </c>
      <c r="BO10" s="361">
        <v>1</v>
      </c>
      <c r="BP10" s="361">
        <v>4</v>
      </c>
      <c r="BQ10" s="364" t="str">
        <f>INDEX('[4]MATRIZ DE CALIFICACIÓN'!$D$4:$H$8,MID($AO10,1,1),MID($AP10,1,1))</f>
        <v>(4) ZONA DE RIESGO ALTA
Reducir, Evitar, Compartir o Transferir el Riesgo</v>
      </c>
      <c r="BS10" s="266"/>
    </row>
    <row r="11" spans="1:71" s="108" customFormat="1" ht="78.75" x14ac:dyDescent="0.25">
      <c r="A11" s="359"/>
      <c r="B11" s="384"/>
      <c r="C11" s="357"/>
      <c r="D11" s="355"/>
      <c r="E11" s="255"/>
      <c r="F11" s="255"/>
      <c r="G11" s="255"/>
      <c r="H11" s="360"/>
      <c r="I11" s="360"/>
      <c r="J11" s="381"/>
      <c r="K11" s="358"/>
      <c r="L11" s="355"/>
      <c r="M11" s="358"/>
      <c r="N11" s="254" t="s">
        <v>170</v>
      </c>
      <c r="O11" s="254" t="s">
        <v>236</v>
      </c>
      <c r="P11" s="255" t="s">
        <v>607</v>
      </c>
      <c r="Q11" s="255" t="s">
        <v>608</v>
      </c>
      <c r="R11" s="255" t="s">
        <v>526</v>
      </c>
      <c r="S11" s="255" t="s">
        <v>609</v>
      </c>
      <c r="T11" s="255" t="s">
        <v>610</v>
      </c>
      <c r="U11" s="255" t="s">
        <v>611</v>
      </c>
      <c r="V11" s="234" t="s">
        <v>612</v>
      </c>
      <c r="W11" s="254" t="s">
        <v>156</v>
      </c>
      <c r="X11" s="254" t="s">
        <v>154</v>
      </c>
      <c r="Y11" s="254" t="s">
        <v>155</v>
      </c>
      <c r="Z11" s="254" t="s">
        <v>157</v>
      </c>
      <c r="AA11" s="254" t="s">
        <v>158</v>
      </c>
      <c r="AB11" s="254" t="s">
        <v>160</v>
      </c>
      <c r="AC11" s="254" t="s">
        <v>161</v>
      </c>
      <c r="AD11" s="252">
        <f>SUM(IF($W11='[4]Evaluación Diseño Control'!$C$2,15)+IF($X11='[4]Evaluación Diseño Control'!$C$3,15)+IF($Y11='[4]Evaluación Diseño Control'!$C$4,15)+IF($Z11='[4]Evaluación Diseño Control'!$C$5,15,IF($Z11='[4]Evaluación Diseño Control'!$D$5,10))+IF($AA11='[4]Evaluación Diseño Control'!$C$6,15)+IF($AB11='[4]Evaluación Diseño Control'!$C$7,15)+IF($AC11='[4]Evaluación Diseño Control'!$C$8,10,IF($AC11='[4]Evaluación Diseño Control'!$D$8,5)))</f>
        <v>100</v>
      </c>
      <c r="AE11" s="252" t="str">
        <f t="shared" si="0"/>
        <v>FUERTE</v>
      </c>
      <c r="AF11" s="254" t="s">
        <v>200</v>
      </c>
      <c r="AG11" s="252" t="str">
        <f>VLOOKUP(CONCATENATE($AE11,$AF11),'[4]Listas Nuevas'!$X$3:$Z$11,2,0)</f>
        <v>FUERTE</v>
      </c>
      <c r="AH11" s="252">
        <f t="shared" si="1"/>
        <v>100</v>
      </c>
      <c r="AI11" s="115" t="str">
        <f>VLOOKUP(CONCATENATE($AE11,$AF11),'[4]Listas Nuevas'!$X$3:$Z$11,3,0)</f>
        <v>No</v>
      </c>
      <c r="AJ11" s="409"/>
      <c r="AK11" s="357"/>
      <c r="AL11" s="358"/>
      <c r="AM11" s="357"/>
      <c r="AN11" s="358"/>
      <c r="AO11" s="355"/>
      <c r="AP11" s="355"/>
      <c r="AQ11" s="358"/>
      <c r="AR11" s="381"/>
      <c r="AS11" s="357"/>
      <c r="AT11" s="357"/>
      <c r="AU11" s="357"/>
      <c r="AV11" s="357"/>
      <c r="AW11" s="357"/>
      <c r="AX11" s="378"/>
      <c r="BK11" s="370"/>
      <c r="BL11" s="381"/>
      <c r="BM11" s="355"/>
      <c r="BN11" s="358"/>
      <c r="BO11" s="363"/>
      <c r="BP11" s="363"/>
      <c r="BQ11" s="366"/>
      <c r="BS11" s="266"/>
    </row>
    <row r="12" spans="1:71" s="108" customFormat="1" ht="65.25" customHeight="1" x14ac:dyDescent="0.25">
      <c r="A12" s="230" t="s">
        <v>474</v>
      </c>
      <c r="B12" s="255" t="s">
        <v>613</v>
      </c>
      <c r="C12" s="255" t="s">
        <v>614</v>
      </c>
      <c r="D12" s="253" t="s">
        <v>26</v>
      </c>
      <c r="E12" s="255"/>
      <c r="F12" s="255"/>
      <c r="G12" s="255"/>
      <c r="H12" s="269" t="s">
        <v>615</v>
      </c>
      <c r="I12" s="269" t="s">
        <v>616</v>
      </c>
      <c r="J12" s="254" t="s">
        <v>145</v>
      </c>
      <c r="K12" s="252">
        <f>VLOOKUP($J12,'[4]Listas Nuevas'!$L$2:$N$6,2,0)</f>
        <v>1</v>
      </c>
      <c r="L12" s="253" t="s">
        <v>30</v>
      </c>
      <c r="M12" s="252" t="str">
        <f>INDEX('[4]MATRIZ DE CALIFICACIÓN'!$D$4:$H$8,MID($K12,1,1),MID($L12,1,1))</f>
        <v>(4) ZONA DE RIESGO ALTA
Reducir, Evitar, Compartir o Transferir el Riesgo</v>
      </c>
      <c r="N12" s="254" t="s">
        <v>170</v>
      </c>
      <c r="O12" s="254" t="s">
        <v>236</v>
      </c>
      <c r="P12" s="255" t="s">
        <v>590</v>
      </c>
      <c r="Q12" s="255" t="s">
        <v>591</v>
      </c>
      <c r="R12" s="255" t="s">
        <v>592</v>
      </c>
      <c r="S12" s="255" t="s">
        <v>593</v>
      </c>
      <c r="T12" s="255" t="s">
        <v>594</v>
      </c>
      <c r="U12" s="255" t="s">
        <v>595</v>
      </c>
      <c r="V12" s="255" t="s">
        <v>596</v>
      </c>
      <c r="W12" s="254" t="s">
        <v>156</v>
      </c>
      <c r="X12" s="254" t="s">
        <v>154</v>
      </c>
      <c r="Y12" s="254" t="s">
        <v>155</v>
      </c>
      <c r="Z12" s="254" t="s">
        <v>157</v>
      </c>
      <c r="AA12" s="254" t="s">
        <v>158</v>
      </c>
      <c r="AB12" s="254" t="s">
        <v>160</v>
      </c>
      <c r="AC12" s="254" t="s">
        <v>161</v>
      </c>
      <c r="AD12" s="252">
        <f>SUM(IF($W12='[4]Evaluación Diseño Control'!$C$2,15)+IF($X12='[4]Evaluación Diseño Control'!$C$3,15)+IF($Y12='[4]Evaluación Diseño Control'!$C$4,15)+IF($Z12='[4]Evaluación Diseño Control'!$C$5,15,IF($Z12='[4]Evaluación Diseño Control'!$D$5,10))+IF($AA12='[4]Evaluación Diseño Control'!$C$6,15)+IF($AB12='[4]Evaluación Diseño Control'!$C$7,15)+IF($AC12='[4]Evaluación Diseño Control'!$C$8,10,IF($AC12='[4]Evaluación Diseño Control'!$D$8,5)))</f>
        <v>100</v>
      </c>
      <c r="AE12" s="252" t="str">
        <f t="shared" si="0"/>
        <v>FUERTE</v>
      </c>
      <c r="AF12" s="254" t="s">
        <v>200</v>
      </c>
      <c r="AG12" s="252" t="str">
        <f>VLOOKUP(CONCATENATE($AE12,$AF12),'[4]Listas Nuevas'!$X$3:$Z$11,2,0)</f>
        <v>FUERTE</v>
      </c>
      <c r="AH12" s="252">
        <f t="shared" si="1"/>
        <v>100</v>
      </c>
      <c r="AI12" s="115" t="str">
        <f>VLOOKUP(CONCATENATE($AE12,$AF12),'[4]Listas Nuevas'!$X$3:$Z$11,3,0)</f>
        <v>No</v>
      </c>
      <c r="AJ12" s="256" t="s">
        <v>200</v>
      </c>
      <c r="AK12" s="255" t="s">
        <v>201</v>
      </c>
      <c r="AL12" s="252">
        <f>IFERROR(VLOOKUP(CONCATENATE(AJ12,AK12),'[4]Listas Nuevas'!$AC$6:$AD$7,2,0),0)</f>
        <v>2</v>
      </c>
      <c r="AM12" s="255" t="s">
        <v>202</v>
      </c>
      <c r="AN12" s="252">
        <f>IFERROR(VLOOKUP(CONCATENATE(AJ12,AM12),'[4]Listas Nuevas'!$AE$6:AI51,2,0),0)</f>
        <v>0</v>
      </c>
      <c r="AO12" s="253" t="s">
        <v>146</v>
      </c>
      <c r="AP12" s="253" t="s">
        <v>30</v>
      </c>
      <c r="AQ12" s="252" t="str">
        <f>INDEX('[4]MATRIZ DE CALIFICACIÓN'!$D$4:$H$8,MID($AO12,1,1),MID($AP12,1,1))</f>
        <v>(4) ZONA DE RIESGO ALTA
Reducir, Evitar, Compartir o Transferir el Riesgo</v>
      </c>
      <c r="AR12" s="254" t="s">
        <v>218</v>
      </c>
      <c r="AS12" s="255"/>
      <c r="AT12" s="255"/>
      <c r="AU12" s="255"/>
      <c r="AV12" s="255"/>
      <c r="AW12" s="255"/>
      <c r="AX12" s="267"/>
      <c r="BK12" s="249" t="s">
        <v>474</v>
      </c>
      <c r="BL12" s="246">
        <v>1</v>
      </c>
      <c r="BM12" s="251">
        <v>4</v>
      </c>
      <c r="BN12" s="248" t="str">
        <f>INDEX('[4]MATRIZ DE CALIFICACIÓN'!$D$4:$H$8,MID($K12,1,1),MID($L12,1,1))</f>
        <v>(4) ZONA DE RIESGO ALTA
Reducir, Evitar, Compartir o Transferir el Riesgo</v>
      </c>
      <c r="BO12" s="251">
        <v>1</v>
      </c>
      <c r="BP12" s="251">
        <v>4</v>
      </c>
      <c r="BQ12" s="248" t="str">
        <f>INDEX('[4]MATRIZ DE CALIFICACIÓN'!$D$4:$H$8,MID($AO12,1,1),MID($AP12,1,1))</f>
        <v>(4) ZONA DE RIESGO ALTA
Reducir, Evitar, Compartir o Transferir el Riesgo</v>
      </c>
      <c r="BS12" s="266"/>
    </row>
    <row r="13" spans="1:71" s="108" customFormat="1" ht="85.5" customHeight="1" x14ac:dyDescent="0.25">
      <c r="A13" s="368" t="s">
        <v>250</v>
      </c>
      <c r="B13" s="368" t="s">
        <v>625</v>
      </c>
      <c r="C13" s="368" t="s">
        <v>626</v>
      </c>
      <c r="D13" s="361" t="s">
        <v>26</v>
      </c>
      <c r="E13" s="255"/>
      <c r="F13" s="255"/>
      <c r="G13" s="255"/>
      <c r="H13" s="412" t="s">
        <v>627</v>
      </c>
      <c r="I13" s="412" t="s">
        <v>628</v>
      </c>
      <c r="J13" s="375" t="s">
        <v>145</v>
      </c>
      <c r="K13" s="368">
        <f>VLOOKUP($J13,'[5]Listas Nuevas'!$L$2:$N$6,2,0)</f>
        <v>1</v>
      </c>
      <c r="L13" s="361" t="s">
        <v>29</v>
      </c>
      <c r="M13" s="364" t="str">
        <f>INDEX('[5]MATRIZ DE CALIFICACIÓN'!$D$4:$H$8,MID($K13,1,1),MID($L13,1,1))</f>
        <v>(3) ZONA DE RIESGO MODERADA
Asumir o Reducir el Riesgo</v>
      </c>
      <c r="N13" s="254" t="s">
        <v>170</v>
      </c>
      <c r="O13" s="254" t="s">
        <v>236</v>
      </c>
      <c r="P13" s="255" t="s">
        <v>1152</v>
      </c>
      <c r="Q13" s="255" t="s">
        <v>617</v>
      </c>
      <c r="R13" s="255" t="s">
        <v>526</v>
      </c>
      <c r="S13" s="255" t="s">
        <v>629</v>
      </c>
      <c r="T13" s="272" t="s">
        <v>1151</v>
      </c>
      <c r="U13" s="272" t="s">
        <v>1150</v>
      </c>
      <c r="V13" s="271" t="s">
        <v>1149</v>
      </c>
      <c r="W13" s="254" t="s">
        <v>156</v>
      </c>
      <c r="X13" s="254" t="s">
        <v>154</v>
      </c>
      <c r="Y13" s="254" t="s">
        <v>155</v>
      </c>
      <c r="Z13" s="254" t="s">
        <v>157</v>
      </c>
      <c r="AA13" s="254" t="s">
        <v>158</v>
      </c>
      <c r="AB13" s="254" t="s">
        <v>160</v>
      </c>
      <c r="AC13" s="254" t="s">
        <v>161</v>
      </c>
      <c r="AD13" s="252">
        <f>SUM(IF($W13='[4]Evaluación Diseño Control'!$C$2,15)+IF($X13='[4]Evaluación Diseño Control'!$C$3,15)+IF($Y13='[4]Evaluación Diseño Control'!$C$4,15)+IF($Z13='[4]Evaluación Diseño Control'!$C$5,15,IF($Z13='[4]Evaluación Diseño Control'!$D$5,10))+IF($AA13='[4]Evaluación Diseño Control'!$C$6,15)+IF($AB13='[4]Evaluación Diseño Control'!$C$7,15)+IF($AC13='[4]Evaluación Diseño Control'!$C$8,10,IF($AC13='[4]Evaluación Diseño Control'!$D$8,5)))</f>
        <v>100</v>
      </c>
      <c r="AE13" s="252" t="str">
        <f>IF($AB13&gt;95,"FUERTE",IF($AB13&gt;85,"MODERADO","DÉBIL"))</f>
        <v>FUERTE</v>
      </c>
      <c r="AF13" s="254" t="s">
        <v>200</v>
      </c>
      <c r="AG13" s="252" t="str">
        <f>VLOOKUP(CONCATENATE($AE13,$AF13),'[5]Listas Nuevas'!$X$3:$Z$11,2,0)</f>
        <v>FUERTE</v>
      </c>
      <c r="AH13" s="252">
        <f>IF($AE13="FUERTE",100,IF($AE13="MODERADO",50,0))</f>
        <v>100</v>
      </c>
      <c r="AI13" s="115" t="str">
        <f>VLOOKUP(CONCATENATE($AE13,$AF13),'[4]Listas Nuevas'!$X$3:$Z$11,3,0)</f>
        <v>No</v>
      </c>
      <c r="AJ13" s="410" t="s">
        <v>200</v>
      </c>
      <c r="AK13" s="368" t="s">
        <v>201</v>
      </c>
      <c r="AL13" s="364">
        <v>2</v>
      </c>
      <c r="AM13" s="368" t="s">
        <v>202</v>
      </c>
      <c r="AN13" s="364">
        <f>IFERROR(VLOOKUP(CONCATENATE(#REF!,AM13),'[5]Listas Nuevas'!$AE$6:AK61,2,0),0)</f>
        <v>0</v>
      </c>
      <c r="AO13" s="361" t="s">
        <v>146</v>
      </c>
      <c r="AP13" s="361" t="s">
        <v>29</v>
      </c>
      <c r="AQ13" s="364" t="str">
        <f>INDEX('[5]MATRIZ DE CALIFICACIÓN'!$D$4:$H$8,MID($AO13,1,1),MID($AP13,1,1))</f>
        <v>(3) ZONA DE RIESGO MODERADA
Asumir o Reducir el Riesgo</v>
      </c>
      <c r="AR13" s="361" t="s">
        <v>218</v>
      </c>
      <c r="AS13" s="368" t="s">
        <v>630</v>
      </c>
      <c r="AT13" s="368" t="s">
        <v>631</v>
      </c>
      <c r="AU13" s="368" t="s">
        <v>632</v>
      </c>
      <c r="AV13" s="373">
        <v>44044</v>
      </c>
      <c r="AW13" s="373">
        <v>44166</v>
      </c>
      <c r="AX13" s="368" t="s">
        <v>633</v>
      </c>
      <c r="BK13" s="368" t="s">
        <v>250</v>
      </c>
      <c r="BL13" s="375">
        <v>1</v>
      </c>
      <c r="BM13" s="361">
        <v>3</v>
      </c>
      <c r="BN13" s="371" t="str">
        <f>INDEX('[6]MATRIZ DE CALIFICACIÓN'!$D$4:$H$8,MID($K13,1,1),MID($L13,1,1))</f>
        <v>(3) ZONA DE RIESGO MODERADA
Asumir o Reducir el Riesgo</v>
      </c>
      <c r="BO13" s="361">
        <v>1</v>
      </c>
      <c r="BP13" s="361">
        <v>3</v>
      </c>
      <c r="BQ13" s="364" t="str">
        <f>INDEX('[6]MATRIZ DE CALIFICACIÓN'!$D$4:$H$8,MID($AO13,1,1),MID($AP13,1,1))</f>
        <v>(3) ZONA DE RIESGO MODERADA
Asumir o Reducir el Riesgo</v>
      </c>
      <c r="BS13" s="266"/>
    </row>
    <row r="14" spans="1:71" s="108" customFormat="1" ht="78.75" x14ac:dyDescent="0.25">
      <c r="A14" s="370"/>
      <c r="B14" s="370"/>
      <c r="C14" s="370"/>
      <c r="D14" s="363"/>
      <c r="E14" s="255"/>
      <c r="F14" s="255"/>
      <c r="G14" s="255"/>
      <c r="H14" s="413"/>
      <c r="I14" s="413"/>
      <c r="J14" s="377"/>
      <c r="K14" s="380"/>
      <c r="L14" s="380"/>
      <c r="M14" s="380"/>
      <c r="N14" s="254" t="s">
        <v>170</v>
      </c>
      <c r="O14" s="254" t="s">
        <v>236</v>
      </c>
      <c r="P14" s="255" t="s">
        <v>621</v>
      </c>
      <c r="Q14" s="255" t="s">
        <v>618</v>
      </c>
      <c r="R14" s="255" t="s">
        <v>620</v>
      </c>
      <c r="S14" s="255" t="s">
        <v>622</v>
      </c>
      <c r="T14" s="119" t="s">
        <v>623</v>
      </c>
      <c r="U14" s="119" t="s">
        <v>624</v>
      </c>
      <c r="V14" s="255" t="s">
        <v>1148</v>
      </c>
      <c r="W14" s="254" t="s">
        <v>156</v>
      </c>
      <c r="X14" s="254" t="s">
        <v>154</v>
      </c>
      <c r="Y14" s="254" t="s">
        <v>155</v>
      </c>
      <c r="Z14" s="254" t="s">
        <v>157</v>
      </c>
      <c r="AA14" s="254" t="s">
        <v>158</v>
      </c>
      <c r="AB14" s="254" t="s">
        <v>160</v>
      </c>
      <c r="AC14" s="254" t="s">
        <v>161</v>
      </c>
      <c r="AD14" s="252">
        <f>SUM(IF($W14='[4]Evaluación Diseño Control'!$C$2,15)+IF($X14='[4]Evaluación Diseño Control'!$C$3,15)+IF($Y14='[4]Evaluación Diseño Control'!$C$4,15)+IF($Z14='[4]Evaluación Diseño Control'!$C$5,15,IF($Z14='[4]Evaluación Diseño Control'!$D$5,10))+IF($AA14='[4]Evaluación Diseño Control'!$C$6,15)+IF($AB14='[4]Evaluación Diseño Control'!$C$7,15)+IF($AC14='[4]Evaluación Diseño Control'!$C$8,10,IF($AC14='[4]Evaluación Diseño Control'!$D$8,5)))</f>
        <v>100</v>
      </c>
      <c r="AE14" s="252" t="str">
        <f>IF($AB14&gt;95,"FUERTE",IF($AB14&gt;85,"MODERADO","DÉBIL"))</f>
        <v>FUERTE</v>
      </c>
      <c r="AF14" s="254" t="s">
        <v>200</v>
      </c>
      <c r="AG14" s="252" t="str">
        <f>VLOOKUP(CONCATENATE($AE14,$AF14),'[5]Listas Nuevas'!$X$3:$Z$11,2,0)</f>
        <v>FUERTE</v>
      </c>
      <c r="AH14" s="252">
        <f>IF($AE14="FUERTE",100,IF($AE14="MODERADO",50,0))</f>
        <v>100</v>
      </c>
      <c r="AI14" s="115" t="str">
        <f>VLOOKUP(CONCATENATE($AE14,$AF14),'[4]Listas Nuevas'!$X$3:$Z$11,3,0)</f>
        <v>No</v>
      </c>
      <c r="AJ14" s="411"/>
      <c r="AK14" s="370"/>
      <c r="AL14" s="366"/>
      <c r="AM14" s="370"/>
      <c r="AN14" s="366"/>
      <c r="AO14" s="363"/>
      <c r="AP14" s="363"/>
      <c r="AQ14" s="366"/>
      <c r="AR14" s="363"/>
      <c r="AS14" s="370"/>
      <c r="AT14" s="370"/>
      <c r="AU14" s="370"/>
      <c r="AV14" s="374"/>
      <c r="AW14" s="374"/>
      <c r="AX14" s="370"/>
      <c r="BK14" s="370"/>
      <c r="BL14" s="377"/>
      <c r="BM14" s="380"/>
      <c r="BN14" s="372"/>
      <c r="BO14" s="363"/>
      <c r="BP14" s="363"/>
      <c r="BQ14" s="366"/>
      <c r="BS14" s="266"/>
    </row>
    <row r="15" spans="1:71" s="108" customFormat="1" ht="68.25" customHeight="1" x14ac:dyDescent="0.25">
      <c r="A15" s="255" t="s">
        <v>250</v>
      </c>
      <c r="B15" s="255" t="s">
        <v>634</v>
      </c>
      <c r="C15" s="255" t="s">
        <v>635</v>
      </c>
      <c r="D15" s="253" t="s">
        <v>26</v>
      </c>
      <c r="E15" s="255"/>
      <c r="F15" s="255"/>
      <c r="G15" s="255"/>
      <c r="H15" s="269" t="s">
        <v>636</v>
      </c>
      <c r="I15" s="269" t="s">
        <v>637</v>
      </c>
      <c r="J15" s="254" t="s">
        <v>145</v>
      </c>
      <c r="K15" s="255">
        <f>VLOOKUP($J15,'[5]Listas Nuevas'!$L$2:$N$6,2,0)</f>
        <v>1</v>
      </c>
      <c r="L15" s="253" t="s">
        <v>29</v>
      </c>
      <c r="M15" s="252" t="str">
        <f>INDEX('[5]MATRIZ DE CALIFICACIÓN'!$D$4:$H$8,MID($K15,1,1),MID($L15,1,1))</f>
        <v>(3) ZONA DE RIESGO MODERADA
Asumir o Reducir el Riesgo</v>
      </c>
      <c r="N15" s="254" t="s">
        <v>170</v>
      </c>
      <c r="O15" s="254" t="s">
        <v>236</v>
      </c>
      <c r="P15" s="255" t="s">
        <v>638</v>
      </c>
      <c r="Q15" s="255" t="s">
        <v>617</v>
      </c>
      <c r="R15" s="255" t="s">
        <v>526</v>
      </c>
      <c r="S15" s="255" t="s">
        <v>639</v>
      </c>
      <c r="T15" s="119" t="s">
        <v>640</v>
      </c>
      <c r="U15" s="255" t="s">
        <v>1147</v>
      </c>
      <c r="V15" s="255" t="s">
        <v>641</v>
      </c>
      <c r="W15" s="254" t="s">
        <v>156</v>
      </c>
      <c r="X15" s="254" t="s">
        <v>154</v>
      </c>
      <c r="Y15" s="254" t="s">
        <v>155</v>
      </c>
      <c r="Z15" s="254" t="s">
        <v>157</v>
      </c>
      <c r="AA15" s="254" t="s">
        <v>158</v>
      </c>
      <c r="AB15" s="254" t="s">
        <v>160</v>
      </c>
      <c r="AC15" s="254" t="s">
        <v>161</v>
      </c>
      <c r="AD15" s="252">
        <f>SUM(IF($W15='[4]Evaluación Diseño Control'!$C$2,15)+IF($X15='[4]Evaluación Diseño Control'!$C$3,15)+IF($Y15='[4]Evaluación Diseño Control'!$C$4,15)+IF($Z15='[4]Evaluación Diseño Control'!$C$5,15,IF($Z15='[4]Evaluación Diseño Control'!$D$5,10))+IF($AA15='[4]Evaluación Diseño Control'!$C$6,15)+IF($AB15='[4]Evaluación Diseño Control'!$C$7,15)+IF($AC15='[4]Evaluación Diseño Control'!$C$8,10,IF($AC15='[4]Evaluación Diseño Control'!$D$8,5)))</f>
        <v>100</v>
      </c>
      <c r="AE15" s="252" t="str">
        <f>IF($AB15&gt;95,"FUERTE",IF($AB15&gt;85,"MODERADO","DÉBIL"))</f>
        <v>FUERTE</v>
      </c>
      <c r="AF15" s="254" t="s">
        <v>200</v>
      </c>
      <c r="AG15" s="252" t="str">
        <f>VLOOKUP(CONCATENATE($AE15,$AF15),'[5]Listas Nuevas'!$X$3:$Z$11,2,0)</f>
        <v>FUERTE</v>
      </c>
      <c r="AH15" s="252">
        <f>IF($AE15="FUERTE",100,IF($AE15="MODERADO",50,0))</f>
        <v>100</v>
      </c>
      <c r="AI15" s="115" t="str">
        <f>VLOOKUP(CONCATENATE($AE15,$AF15),'[4]Listas Nuevas'!$X$3:$Z$11,3,0)</f>
        <v>No</v>
      </c>
      <c r="AJ15" s="256" t="s">
        <v>200</v>
      </c>
      <c r="AK15" s="255" t="s">
        <v>201</v>
      </c>
      <c r="AL15" s="252">
        <v>2</v>
      </c>
      <c r="AM15" s="255" t="s">
        <v>202</v>
      </c>
      <c r="AN15" s="252">
        <f>IFERROR(VLOOKUP(CONCATENATE(#REF!,AM15),'[5]Listas Nuevas'!$AE$6:AK61,2,0),0)</f>
        <v>0</v>
      </c>
      <c r="AO15" s="253" t="s">
        <v>146</v>
      </c>
      <c r="AP15" s="253" t="s">
        <v>29</v>
      </c>
      <c r="AQ15" s="252" t="str">
        <f>INDEX('[5]MATRIZ DE CALIFICACIÓN'!$D$4:$H$8,MID($AO15,1,1),MID($AP15,1,1))</f>
        <v>(3) ZONA DE RIESGO MODERADA
Asumir o Reducir el Riesgo</v>
      </c>
      <c r="AR15" s="253" t="s">
        <v>218</v>
      </c>
      <c r="AS15" s="255" t="s">
        <v>630</v>
      </c>
      <c r="AT15" s="255" t="s">
        <v>631</v>
      </c>
      <c r="AU15" s="255" t="s">
        <v>632</v>
      </c>
      <c r="AV15" s="118">
        <v>44044</v>
      </c>
      <c r="AW15" s="118">
        <v>44166</v>
      </c>
      <c r="AX15" s="255" t="s">
        <v>633</v>
      </c>
      <c r="BK15" s="249" t="s">
        <v>250</v>
      </c>
      <c r="BL15" s="254">
        <v>1</v>
      </c>
      <c r="BM15" s="253">
        <v>3</v>
      </c>
      <c r="BN15" s="252" t="str">
        <f>INDEX('[6]MATRIZ DE CALIFICACIÓN'!$D$4:$H$8,MID($K15,1,1),MID($L15,1,1))</f>
        <v>(3) ZONA DE RIESGO MODERADA
Asumir o Reducir el Riesgo</v>
      </c>
      <c r="BO15" s="253">
        <v>1</v>
      </c>
      <c r="BP15" s="253">
        <v>3</v>
      </c>
      <c r="BQ15" s="252" t="str">
        <f>INDEX('[6]MATRIZ DE CALIFICACIÓN'!$D$4:$H$8,MID($AO15,1,1),MID($AP15,1,1))</f>
        <v>(3) ZONA DE RIESGO MODERADA
Asumir o Reducir el Riesgo</v>
      </c>
      <c r="BS15" s="266"/>
    </row>
    <row r="16" spans="1:71" s="108" customFormat="1" ht="103.5" customHeight="1" x14ac:dyDescent="0.25">
      <c r="A16" s="255" t="s">
        <v>250</v>
      </c>
      <c r="B16" s="255" t="s">
        <v>642</v>
      </c>
      <c r="C16" s="255" t="s">
        <v>643</v>
      </c>
      <c r="D16" s="253" t="s">
        <v>26</v>
      </c>
      <c r="E16" s="255"/>
      <c r="F16" s="255"/>
      <c r="G16" s="255"/>
      <c r="H16" s="269" t="s">
        <v>644</v>
      </c>
      <c r="I16" s="269" t="s">
        <v>645</v>
      </c>
      <c r="J16" s="254" t="s">
        <v>145</v>
      </c>
      <c r="K16" s="255">
        <f>VLOOKUP($J16,'[5]Listas Nuevas'!$L$2:$N$6,2,0)</f>
        <v>1</v>
      </c>
      <c r="L16" s="253" t="s">
        <v>29</v>
      </c>
      <c r="M16" s="252" t="str">
        <f>INDEX('[5]MATRIZ DE CALIFICACIÓN'!$D$4:$H$8,MID($K16,1,1),MID($L16,1,1))</f>
        <v>(3) ZONA DE RIESGO MODERADA
Asumir o Reducir el Riesgo</v>
      </c>
      <c r="N16" s="254" t="s">
        <v>170</v>
      </c>
      <c r="O16" s="254" t="s">
        <v>236</v>
      </c>
      <c r="P16" s="255" t="s">
        <v>1146</v>
      </c>
      <c r="Q16" s="255" t="s">
        <v>1145</v>
      </c>
      <c r="R16" s="255" t="s">
        <v>526</v>
      </c>
      <c r="S16" s="255" t="s">
        <v>642</v>
      </c>
      <c r="T16" s="119" t="s">
        <v>1144</v>
      </c>
      <c r="U16" s="255" t="s">
        <v>646</v>
      </c>
      <c r="V16" s="255" t="s">
        <v>1143</v>
      </c>
      <c r="W16" s="254" t="s">
        <v>156</v>
      </c>
      <c r="X16" s="254" t="s">
        <v>154</v>
      </c>
      <c r="Y16" s="254" t="s">
        <v>155</v>
      </c>
      <c r="Z16" s="254" t="s">
        <v>157</v>
      </c>
      <c r="AA16" s="254" t="s">
        <v>158</v>
      </c>
      <c r="AB16" s="254" t="s">
        <v>160</v>
      </c>
      <c r="AC16" s="254" t="s">
        <v>161</v>
      </c>
      <c r="AD16" s="252">
        <f>SUM(IF($W16='[4]Evaluación Diseño Control'!$C$2,15)+IF($X16='[4]Evaluación Diseño Control'!$C$3,15)+IF($Y16='[4]Evaluación Diseño Control'!$C$4,15)+IF($Z16='[4]Evaluación Diseño Control'!$C$5,15,IF($Z16='[4]Evaluación Diseño Control'!$D$5,10))+IF($AA16='[4]Evaluación Diseño Control'!$C$6,15)+IF($AB16='[4]Evaluación Diseño Control'!$C$7,15)+IF($AC16='[4]Evaluación Diseño Control'!$C$8,10,IF($AC16='[4]Evaluación Diseño Control'!$D$8,5)))</f>
        <v>100</v>
      </c>
      <c r="AE16" s="252" t="str">
        <f>IF($AB16&gt;95,"FUERTE",IF($AB16&gt;85,"MODERADO","DÉBIL"))</f>
        <v>FUERTE</v>
      </c>
      <c r="AF16" s="254" t="s">
        <v>200</v>
      </c>
      <c r="AG16" s="252" t="str">
        <f>VLOOKUP(CONCATENATE($AE16,$AF16),'[5]Listas Nuevas'!$X$3:$Z$11,2,0)</f>
        <v>FUERTE</v>
      </c>
      <c r="AH16" s="252">
        <f>IF($AE16="FUERTE",100,IF($AE16="MODERADO",50,0))</f>
        <v>100</v>
      </c>
      <c r="AI16" s="115" t="str">
        <f>VLOOKUP(CONCATENATE($AE16,$AF16),'[4]Listas Nuevas'!$X$3:$Z$11,3,0)</f>
        <v>No</v>
      </c>
      <c r="AJ16" s="256" t="s">
        <v>200</v>
      </c>
      <c r="AK16" s="255" t="s">
        <v>201</v>
      </c>
      <c r="AL16" s="252">
        <v>2</v>
      </c>
      <c r="AM16" s="255" t="s">
        <v>202</v>
      </c>
      <c r="AN16" s="252">
        <f>IFERROR(VLOOKUP(CONCATENATE(#REF!,AM16),'[5]Listas Nuevas'!$AE$6:AK61,2,0),0)</f>
        <v>0</v>
      </c>
      <c r="AO16" s="253" t="s">
        <v>146</v>
      </c>
      <c r="AP16" s="253" t="s">
        <v>29</v>
      </c>
      <c r="AQ16" s="252" t="str">
        <f>INDEX('[5]MATRIZ DE CALIFICACIÓN'!$D$4:$H$8,MID($AO16,1,1),MID($AP16,1,1))</f>
        <v>(3) ZONA DE RIESGO MODERADA
Asumir o Reducir el Riesgo</v>
      </c>
      <c r="AR16" s="253" t="s">
        <v>218</v>
      </c>
      <c r="AS16" s="255" t="s">
        <v>630</v>
      </c>
      <c r="AT16" s="255" t="s">
        <v>631</v>
      </c>
      <c r="AU16" s="255" t="s">
        <v>632</v>
      </c>
      <c r="AV16" s="118">
        <v>44044</v>
      </c>
      <c r="AW16" s="118">
        <v>44166</v>
      </c>
      <c r="AX16" s="255" t="s">
        <v>633</v>
      </c>
      <c r="BK16" s="249" t="s">
        <v>250</v>
      </c>
      <c r="BL16" s="254">
        <v>1</v>
      </c>
      <c r="BM16" s="253">
        <v>3</v>
      </c>
      <c r="BN16" s="252" t="str">
        <f>INDEX('[6]MATRIZ DE CALIFICACIÓN'!$D$4:$H$8,MID($K16,1,1),MID($L16,1,1))</f>
        <v>(3) ZONA DE RIESGO MODERADA
Asumir o Reducir el Riesgo</v>
      </c>
      <c r="BO16" s="253">
        <v>1</v>
      </c>
      <c r="BP16" s="253">
        <v>3</v>
      </c>
      <c r="BQ16" s="252" t="str">
        <f>INDEX('[6]MATRIZ DE CALIFICACIÓN'!$D$4:$H$8,MID($AO16,1,1),MID($AP16,1,1))</f>
        <v>(3) ZONA DE RIESGO MODERADA
Asumir o Reducir el Riesgo</v>
      </c>
      <c r="BS16" s="266"/>
    </row>
    <row r="17" spans="1:71" s="108" customFormat="1" ht="36.75" customHeight="1" x14ac:dyDescent="0.25">
      <c r="A17" s="359" t="s">
        <v>248</v>
      </c>
      <c r="B17" s="357" t="s">
        <v>647</v>
      </c>
      <c r="C17" s="357" t="s">
        <v>648</v>
      </c>
      <c r="D17" s="355" t="s">
        <v>26</v>
      </c>
      <c r="E17" s="255"/>
      <c r="F17" s="255"/>
      <c r="G17" s="255"/>
      <c r="H17" s="360" t="s">
        <v>649</v>
      </c>
      <c r="I17" s="360" t="s">
        <v>650</v>
      </c>
      <c r="J17" s="381" t="s">
        <v>145</v>
      </c>
      <c r="K17" s="358">
        <f>VLOOKUP($J17,'[7]Listas Nuevas'!$L$2:$N$6,2,0)</f>
        <v>1</v>
      </c>
      <c r="L17" s="355" t="s">
        <v>30</v>
      </c>
      <c r="M17" s="358" t="str">
        <f>INDEX('[7]MATRIZ DE CALIFICACIÓN'!$D$4:$H$8,MID($K17,1,1),MID($L17,1,1))</f>
        <v>(4) ZONA DE RIESGO ALTA
Reducir, Evitar, Compartir o Transferir el Riesgo</v>
      </c>
      <c r="N17" s="254" t="s">
        <v>170</v>
      </c>
      <c r="O17" s="254" t="s">
        <v>236</v>
      </c>
      <c r="P17" s="255" t="s">
        <v>651</v>
      </c>
      <c r="Q17" s="255" t="s">
        <v>471</v>
      </c>
      <c r="R17" s="255" t="s">
        <v>619</v>
      </c>
      <c r="S17" s="255" t="s">
        <v>652</v>
      </c>
      <c r="T17" s="255" t="s">
        <v>653</v>
      </c>
      <c r="U17" s="255" t="s">
        <v>654</v>
      </c>
      <c r="V17" s="255" t="s">
        <v>655</v>
      </c>
      <c r="W17" s="254" t="s">
        <v>156</v>
      </c>
      <c r="X17" s="254" t="s">
        <v>154</v>
      </c>
      <c r="Y17" s="254" t="s">
        <v>155</v>
      </c>
      <c r="Z17" s="254" t="s">
        <v>157</v>
      </c>
      <c r="AA17" s="254" t="s">
        <v>158</v>
      </c>
      <c r="AB17" s="254" t="s">
        <v>160</v>
      </c>
      <c r="AC17" s="254" t="s">
        <v>161</v>
      </c>
      <c r="AD17" s="252">
        <f>SUM(IF($W17='[7]Evaluación Diseño Control'!$C$2,15)+IF($X17='[7]Evaluación Diseño Control'!$C$3,15)+IF($Y17='[7]Evaluación Diseño Control'!$C$4,15)+IF($Z17='[7]Evaluación Diseño Control'!$C$5,15,IF($Z17='[7]Evaluación Diseño Control'!$D$5,10))+IF($AA17='[7]Evaluación Diseño Control'!$C$6,15)+IF($AB17='[7]Evaluación Diseño Control'!$C$7,15)+IF($AC17='[7]Evaluación Diseño Control'!$C$8,10,IF($AC17='[7]Evaluación Diseño Control'!$D$8,5)))</f>
        <v>100</v>
      </c>
      <c r="AE17" s="252" t="str">
        <f t="shared" ref="AE17:AE52" si="2">IF($AD17&gt;95,"FUERTE",IF($AD17&gt;85,"MODERADO","DÉBIL"))</f>
        <v>FUERTE</v>
      </c>
      <c r="AF17" s="254" t="s">
        <v>200</v>
      </c>
      <c r="AG17" s="252" t="str">
        <f>VLOOKUP(CONCATENATE($AE17,$AF17),'[7]Listas Nuevas'!$X$3:$Z$11,2,0)</f>
        <v>FUERTE</v>
      </c>
      <c r="AH17" s="252">
        <f t="shared" ref="AH17:AH52" si="3">IF($AG17="FUERTE",100,IF($AG17="MODERADO",50,0))</f>
        <v>100</v>
      </c>
      <c r="AI17" s="115" t="str">
        <f>VLOOKUP(CONCATENATE($AE17,$AF17),'[7]Listas Nuevas'!$X$3:$Z$11,3,0)</f>
        <v>No</v>
      </c>
      <c r="AJ17" s="409" t="s">
        <v>200</v>
      </c>
      <c r="AK17" s="357" t="s">
        <v>201</v>
      </c>
      <c r="AL17" s="358">
        <f>IFERROR(VLOOKUP(CONCATENATE(AJ17,AK17),'[7]Listas Nuevas'!$AC$6:$AD$7,2,0),0)</f>
        <v>2</v>
      </c>
      <c r="AM17" s="357" t="s">
        <v>202</v>
      </c>
      <c r="AN17" s="358">
        <f>IFERROR(VLOOKUP(CONCATENATE(AJ17,AM17),'[7]Listas Nuevas'!$AE$6:AI201,2,0),0)</f>
        <v>0</v>
      </c>
      <c r="AO17" s="355" t="s">
        <v>146</v>
      </c>
      <c r="AP17" s="355" t="s">
        <v>30</v>
      </c>
      <c r="AQ17" s="358" t="str">
        <f>INDEX('[7]MATRIZ DE CALIFICACIÓN'!$D$4:$H$8,MID($AO17,1,1),MID($AP17,1,1))</f>
        <v>(4) ZONA DE RIESGO ALTA
Reducir, Evitar, Compartir o Transferir el Riesgo</v>
      </c>
      <c r="AR17" s="381" t="s">
        <v>218</v>
      </c>
      <c r="AS17" s="394"/>
      <c r="AT17" s="394"/>
      <c r="AU17" s="394"/>
      <c r="AV17" s="394"/>
      <c r="AW17" s="394"/>
      <c r="AX17" s="418"/>
      <c r="BK17" s="368" t="s">
        <v>248</v>
      </c>
      <c r="BL17" s="364">
        <v>1</v>
      </c>
      <c r="BM17" s="361">
        <v>4</v>
      </c>
      <c r="BN17" s="364" t="str">
        <f>INDEX('[7]MATRIZ DE CALIFICACIÓN'!$D$4:$H$8,MID($K17,1,1),MID($L17,1,1))</f>
        <v>(4) ZONA DE RIESGO ALTA
Reducir, Evitar, Compartir o Transferir el Riesgo</v>
      </c>
      <c r="BO17" s="361">
        <v>1</v>
      </c>
      <c r="BP17" s="361">
        <v>4</v>
      </c>
      <c r="BQ17" s="364" t="str">
        <f>INDEX('[7]MATRIZ DE CALIFICACIÓN'!$D$4:$H$8,MID($AO17,1,1),MID($AP17,1,1))</f>
        <v>(4) ZONA DE RIESGO ALTA
Reducir, Evitar, Compartir o Transferir el Riesgo</v>
      </c>
      <c r="BS17" s="266"/>
    </row>
    <row r="18" spans="1:71" s="108" customFormat="1" ht="45.75" customHeight="1" x14ac:dyDescent="0.25">
      <c r="A18" s="359"/>
      <c r="B18" s="357"/>
      <c r="C18" s="357"/>
      <c r="D18" s="355"/>
      <c r="E18" s="255"/>
      <c r="F18" s="255"/>
      <c r="G18" s="255"/>
      <c r="H18" s="360"/>
      <c r="I18" s="360"/>
      <c r="J18" s="381"/>
      <c r="K18" s="358"/>
      <c r="L18" s="355"/>
      <c r="M18" s="358"/>
      <c r="N18" s="254" t="s">
        <v>170</v>
      </c>
      <c r="O18" s="254" t="s">
        <v>236</v>
      </c>
      <c r="P18" s="255" t="s">
        <v>656</v>
      </c>
      <c r="Q18" s="255" t="s">
        <v>471</v>
      </c>
      <c r="R18" s="255" t="s">
        <v>619</v>
      </c>
      <c r="S18" s="255" t="s">
        <v>657</v>
      </c>
      <c r="T18" s="255" t="s">
        <v>658</v>
      </c>
      <c r="U18" s="255" t="s">
        <v>659</v>
      </c>
      <c r="V18" s="255" t="s">
        <v>660</v>
      </c>
      <c r="W18" s="254" t="s">
        <v>156</v>
      </c>
      <c r="X18" s="254" t="s">
        <v>154</v>
      </c>
      <c r="Y18" s="254" t="s">
        <v>155</v>
      </c>
      <c r="Z18" s="254" t="s">
        <v>157</v>
      </c>
      <c r="AA18" s="254" t="s">
        <v>158</v>
      </c>
      <c r="AB18" s="254" t="s">
        <v>160</v>
      </c>
      <c r="AC18" s="254" t="s">
        <v>161</v>
      </c>
      <c r="AD18" s="252">
        <f>SUM(IF($W18='[7]Evaluación Diseño Control'!$C$2,15)+IF($X18='[7]Evaluación Diseño Control'!$C$3,15)+IF($Y18='[7]Evaluación Diseño Control'!$C$4,15)+IF($Z18='[7]Evaluación Diseño Control'!$C$5,15,IF($Z18='[7]Evaluación Diseño Control'!$D$5,10))+IF($AA18='[7]Evaluación Diseño Control'!$C$6,15)+IF($AB18='[7]Evaluación Diseño Control'!$C$7,15)+IF($AC18='[7]Evaluación Diseño Control'!$C$8,10,IF($AC18='[7]Evaluación Diseño Control'!$D$8,5)))</f>
        <v>100</v>
      </c>
      <c r="AE18" s="252" t="str">
        <f t="shared" si="2"/>
        <v>FUERTE</v>
      </c>
      <c r="AF18" s="254" t="s">
        <v>200</v>
      </c>
      <c r="AG18" s="252" t="str">
        <f>VLOOKUP(CONCATENATE($AE18,$AF18),'[7]Listas Nuevas'!$X$3:$Z$11,2,0)</f>
        <v>FUERTE</v>
      </c>
      <c r="AH18" s="252">
        <f t="shared" si="3"/>
        <v>100</v>
      </c>
      <c r="AI18" s="115" t="str">
        <f>VLOOKUP(CONCATENATE($AE18,$AF18),'[7]Listas Nuevas'!$X$3:$Z$11,3,0)</f>
        <v>No</v>
      </c>
      <c r="AJ18" s="409"/>
      <c r="AK18" s="357"/>
      <c r="AL18" s="358"/>
      <c r="AM18" s="357"/>
      <c r="AN18" s="358"/>
      <c r="AO18" s="355"/>
      <c r="AP18" s="355"/>
      <c r="AQ18" s="358"/>
      <c r="AR18" s="381"/>
      <c r="AS18" s="394"/>
      <c r="AT18" s="394"/>
      <c r="AU18" s="394"/>
      <c r="AV18" s="394"/>
      <c r="AW18" s="394"/>
      <c r="AX18" s="418"/>
      <c r="BK18" s="369"/>
      <c r="BL18" s="365"/>
      <c r="BM18" s="362"/>
      <c r="BN18" s="365"/>
      <c r="BO18" s="362"/>
      <c r="BP18" s="362"/>
      <c r="BQ18" s="365"/>
      <c r="BS18" s="266"/>
    </row>
    <row r="19" spans="1:71" s="108" customFormat="1" ht="33.75" customHeight="1" thickBot="1" x14ac:dyDescent="0.3">
      <c r="A19" s="359"/>
      <c r="B19" s="357"/>
      <c r="C19" s="357"/>
      <c r="D19" s="355"/>
      <c r="E19" s="255"/>
      <c r="F19" s="255"/>
      <c r="G19" s="255"/>
      <c r="H19" s="360"/>
      <c r="I19" s="360"/>
      <c r="J19" s="381"/>
      <c r="K19" s="358"/>
      <c r="L19" s="355"/>
      <c r="M19" s="358"/>
      <c r="N19" s="254" t="s">
        <v>170</v>
      </c>
      <c r="O19" s="254" t="s">
        <v>236</v>
      </c>
      <c r="P19" s="255" t="s">
        <v>661</v>
      </c>
      <c r="Q19" s="255" t="s">
        <v>471</v>
      </c>
      <c r="R19" s="255" t="s">
        <v>619</v>
      </c>
      <c r="S19" s="255" t="s">
        <v>662</v>
      </c>
      <c r="T19" s="255" t="s">
        <v>663</v>
      </c>
      <c r="U19" s="255" t="s">
        <v>664</v>
      </c>
      <c r="V19" s="255" t="s">
        <v>665</v>
      </c>
      <c r="W19" s="254" t="s">
        <v>156</v>
      </c>
      <c r="X19" s="254" t="s">
        <v>154</v>
      </c>
      <c r="Y19" s="254" t="s">
        <v>155</v>
      </c>
      <c r="Z19" s="254" t="s">
        <v>157</v>
      </c>
      <c r="AA19" s="254" t="s">
        <v>158</v>
      </c>
      <c r="AB19" s="254" t="s">
        <v>160</v>
      </c>
      <c r="AC19" s="254" t="s">
        <v>161</v>
      </c>
      <c r="AD19" s="252">
        <f>SUM(IF($W19='[7]Evaluación Diseño Control'!$C$2,15)+IF($X19='[7]Evaluación Diseño Control'!$C$3,15)+IF($Y19='[7]Evaluación Diseño Control'!$C$4,15)+IF($Z19='[7]Evaluación Diseño Control'!$C$5,15,IF($Z19='[7]Evaluación Diseño Control'!$D$5,10))+IF($AA19='[7]Evaluación Diseño Control'!$C$6,15)+IF($AB19='[7]Evaluación Diseño Control'!$C$7,15)+IF($AC19='[7]Evaluación Diseño Control'!$C$8,10,IF($AC19='[7]Evaluación Diseño Control'!$D$8,5)))</f>
        <v>100</v>
      </c>
      <c r="AE19" s="252" t="str">
        <f t="shared" si="2"/>
        <v>FUERTE</v>
      </c>
      <c r="AF19" s="254" t="s">
        <v>200</v>
      </c>
      <c r="AG19" s="252" t="str">
        <f>VLOOKUP(CONCATENATE($AE19,$AF19),'[7]Listas Nuevas'!$X$3:$Z$11,2,0)</f>
        <v>FUERTE</v>
      </c>
      <c r="AH19" s="252">
        <f t="shared" si="3"/>
        <v>100</v>
      </c>
      <c r="AI19" s="115" t="str">
        <f>VLOOKUP(CONCATENATE($AE19,$AF19),'[7]Listas Nuevas'!$X$3:$Z$11,3,0)</f>
        <v>No</v>
      </c>
      <c r="AJ19" s="409"/>
      <c r="AK19" s="357"/>
      <c r="AL19" s="358"/>
      <c r="AM19" s="357"/>
      <c r="AN19" s="358"/>
      <c r="AO19" s="355"/>
      <c r="AP19" s="355"/>
      <c r="AQ19" s="358"/>
      <c r="AR19" s="381"/>
      <c r="AS19" s="394"/>
      <c r="AT19" s="394"/>
      <c r="AU19" s="394"/>
      <c r="AV19" s="394"/>
      <c r="AW19" s="394"/>
      <c r="AX19" s="418"/>
      <c r="BK19" s="379"/>
      <c r="BL19" s="366"/>
      <c r="BM19" s="363"/>
      <c r="BN19" s="366"/>
      <c r="BO19" s="363"/>
      <c r="BP19" s="363"/>
      <c r="BQ19" s="366"/>
      <c r="BS19" s="266"/>
    </row>
    <row r="20" spans="1:71" s="108" customFormat="1" ht="66" customHeight="1" x14ac:dyDescent="0.25">
      <c r="A20" s="359" t="s">
        <v>251</v>
      </c>
      <c r="B20" s="357" t="s">
        <v>905</v>
      </c>
      <c r="C20" s="357" t="s">
        <v>906</v>
      </c>
      <c r="D20" s="355" t="s">
        <v>26</v>
      </c>
      <c r="E20" s="255"/>
      <c r="F20" s="255"/>
      <c r="G20" s="255"/>
      <c r="H20" s="360" t="s">
        <v>907</v>
      </c>
      <c r="I20" s="360" t="s">
        <v>908</v>
      </c>
      <c r="J20" s="381" t="s">
        <v>145</v>
      </c>
      <c r="K20" s="358">
        <f>VLOOKUP($J20,'[8]Listas Nuevas'!$L$2:$N$6,2,0)</f>
        <v>1</v>
      </c>
      <c r="L20" s="355" t="s">
        <v>30</v>
      </c>
      <c r="M20" s="358" t="str">
        <f>INDEX('[8]MATRIZ DE CALIFICACIÓN'!$D$4:$H$8,MID($K20,1,1),MID($L20,1,1))</f>
        <v>(4) ZONA DE RIESGO ALTA
Reducir, Evitar, Compartir o Transferir el Riesgo</v>
      </c>
      <c r="N20" s="254" t="s">
        <v>170</v>
      </c>
      <c r="O20" s="254" t="s">
        <v>236</v>
      </c>
      <c r="P20" s="255" t="s">
        <v>909</v>
      </c>
      <c r="Q20" s="255" t="s">
        <v>910</v>
      </c>
      <c r="R20" s="255" t="s">
        <v>526</v>
      </c>
      <c r="S20" s="255" t="s">
        <v>911</v>
      </c>
      <c r="T20" s="255" t="s">
        <v>912</v>
      </c>
      <c r="U20" s="255" t="s">
        <v>913</v>
      </c>
      <c r="V20" s="255" t="s">
        <v>909</v>
      </c>
      <c r="W20" s="254" t="s">
        <v>156</v>
      </c>
      <c r="X20" s="254" t="s">
        <v>154</v>
      </c>
      <c r="Y20" s="254" t="s">
        <v>155</v>
      </c>
      <c r="Z20" s="254" t="s">
        <v>157</v>
      </c>
      <c r="AA20" s="254" t="s">
        <v>158</v>
      </c>
      <c r="AB20" s="254" t="s">
        <v>160</v>
      </c>
      <c r="AC20" s="254" t="s">
        <v>161</v>
      </c>
      <c r="AD20" s="252">
        <f>SUM(IF($W20='[8]Evaluación Diseño Control'!$C$2,15)+IF($X20='[8]Evaluación Diseño Control'!$C$3,15)+IF($Y20='[8]Evaluación Diseño Control'!$C$4,15)+IF($Z20='[8]Evaluación Diseño Control'!$C$5,15,IF($Z20='[8]Evaluación Diseño Control'!$D$5,10))+IF($AA20='[8]Evaluación Diseño Control'!$C$6,15)+IF($AB20='[8]Evaluación Diseño Control'!$C$7,15)+IF($AC20='[8]Evaluación Diseño Control'!$C$8,10,IF($AC20='[8]Evaluación Diseño Control'!$D$8,5)))</f>
        <v>100</v>
      </c>
      <c r="AE20" s="252" t="str">
        <f t="shared" si="2"/>
        <v>FUERTE</v>
      </c>
      <c r="AF20" s="254" t="s">
        <v>200</v>
      </c>
      <c r="AG20" s="252" t="str">
        <f>VLOOKUP(CONCATENATE($AE20,$AF20),'[8]Listas Nuevas'!$X$3:$Z$11,2,0)</f>
        <v>FUERTE</v>
      </c>
      <c r="AH20" s="252">
        <f t="shared" si="3"/>
        <v>100</v>
      </c>
      <c r="AI20" s="115" t="str">
        <f>VLOOKUP(CONCATENATE($AE20,$AF20),'[8]Listas Nuevas'!$X$3:$Z$11,3,0)</f>
        <v>No</v>
      </c>
      <c r="AJ20" s="409" t="s">
        <v>200</v>
      </c>
      <c r="AK20" s="357" t="s">
        <v>201</v>
      </c>
      <c r="AL20" s="358">
        <f>IFERROR(VLOOKUP(CONCATENATE(AJ20,AK20),'[8]Listas Nuevas'!$AC$6:$AD$7,2,0),0)</f>
        <v>2</v>
      </c>
      <c r="AM20" s="357" t="s">
        <v>204</v>
      </c>
      <c r="AN20" s="358">
        <f>IFERROR(VLOOKUP(CONCATENATE(AJ20,AM20),'[8]Listas Nuevas'!$AE$6:AI86,2,0),0)</f>
        <v>1</v>
      </c>
      <c r="AO20" s="355" t="s">
        <v>146</v>
      </c>
      <c r="AP20" s="355" t="s">
        <v>30</v>
      </c>
      <c r="AQ20" s="358" t="str">
        <f>INDEX('[8]MATRIZ DE CALIFICACIÓN'!$D$4:$H$8,MID($AO20,1,1),MID($AP20,1,1))</f>
        <v>(4) ZONA DE RIESGO ALTA
Reducir, Evitar, Compartir o Transferir el Riesgo</v>
      </c>
      <c r="AR20" s="381" t="s">
        <v>218</v>
      </c>
      <c r="AS20" s="255"/>
      <c r="AT20" s="255"/>
      <c r="AU20" s="255"/>
      <c r="AV20" s="255"/>
      <c r="AW20" s="255"/>
      <c r="AX20" s="267"/>
      <c r="BK20" s="368" t="s">
        <v>251</v>
      </c>
      <c r="BL20" s="358">
        <v>1</v>
      </c>
      <c r="BM20" s="355">
        <v>4</v>
      </c>
      <c r="BN20" s="358" t="str">
        <f>INDEX('[8]MATRIZ DE CALIFICACIÓN'!$D$4:$H$8,MID($K20,1,1),MID($L20,1,1))</f>
        <v>(4) ZONA DE RIESGO ALTA
Reducir, Evitar, Compartir o Transferir el Riesgo</v>
      </c>
      <c r="BO20" s="361">
        <v>1</v>
      </c>
      <c r="BP20" s="361">
        <v>4</v>
      </c>
      <c r="BQ20" s="364" t="str">
        <f>INDEX('[8]MATRIZ DE CALIFICACIÓN'!$D$4:$H$8,MID($AO20,1,1),MID($AP20,1,1))</f>
        <v>(4) ZONA DE RIESGO ALTA
Reducir, Evitar, Compartir o Transferir el Riesgo</v>
      </c>
      <c r="BS20" s="266"/>
    </row>
    <row r="21" spans="1:71" s="108" customFormat="1" ht="66.75" customHeight="1" x14ac:dyDescent="0.25">
      <c r="A21" s="359"/>
      <c r="B21" s="357"/>
      <c r="C21" s="357"/>
      <c r="D21" s="355"/>
      <c r="E21" s="255"/>
      <c r="F21" s="255"/>
      <c r="G21" s="255"/>
      <c r="H21" s="360"/>
      <c r="I21" s="360"/>
      <c r="J21" s="381"/>
      <c r="K21" s="358"/>
      <c r="L21" s="355"/>
      <c r="M21" s="358"/>
      <c r="N21" s="254" t="s">
        <v>170</v>
      </c>
      <c r="O21" s="254" t="s">
        <v>236</v>
      </c>
      <c r="P21" s="255" t="s">
        <v>914</v>
      </c>
      <c r="Q21" s="255" t="s">
        <v>915</v>
      </c>
      <c r="R21" s="255" t="s">
        <v>916</v>
      </c>
      <c r="S21" s="255" t="s">
        <v>917</v>
      </c>
      <c r="T21" s="255" t="s">
        <v>918</v>
      </c>
      <c r="U21" s="255" t="s">
        <v>919</v>
      </c>
      <c r="V21" s="255" t="s">
        <v>914</v>
      </c>
      <c r="W21" s="254" t="s">
        <v>156</v>
      </c>
      <c r="X21" s="254" t="s">
        <v>154</v>
      </c>
      <c r="Y21" s="254" t="s">
        <v>155</v>
      </c>
      <c r="Z21" s="254" t="s">
        <v>157</v>
      </c>
      <c r="AA21" s="254" t="s">
        <v>158</v>
      </c>
      <c r="AB21" s="254" t="s">
        <v>160</v>
      </c>
      <c r="AC21" s="254" t="s">
        <v>161</v>
      </c>
      <c r="AD21" s="252">
        <f>SUM(IF($W21='[8]Evaluación Diseño Control'!$C$2,15)+IF($X21='[8]Evaluación Diseño Control'!$C$3,15)+IF($Y21='[8]Evaluación Diseño Control'!$C$4,15)+IF($Z21='[8]Evaluación Diseño Control'!$C$5,15,IF($Z21='[8]Evaluación Diseño Control'!$D$5,10))+IF($AA21='[8]Evaluación Diseño Control'!$C$6,15)+IF($AB21='[8]Evaluación Diseño Control'!$C$7,15)+IF($AC21='[8]Evaluación Diseño Control'!$C$8,10,IF($AC21='[8]Evaluación Diseño Control'!$D$8,5)))</f>
        <v>100</v>
      </c>
      <c r="AE21" s="252" t="str">
        <f t="shared" si="2"/>
        <v>FUERTE</v>
      </c>
      <c r="AF21" s="254" t="s">
        <v>200</v>
      </c>
      <c r="AG21" s="252" t="str">
        <f>VLOOKUP(CONCATENATE($AE21,$AF21),'[8]Listas Nuevas'!$X$3:$Z$11,2,0)</f>
        <v>FUERTE</v>
      </c>
      <c r="AH21" s="252">
        <f t="shared" si="3"/>
        <v>100</v>
      </c>
      <c r="AI21" s="115" t="str">
        <f>VLOOKUP(CONCATENATE($AE21,$AF21),'[8]Listas Nuevas'!$X$3:$Z$11,3,0)</f>
        <v>No</v>
      </c>
      <c r="AJ21" s="409"/>
      <c r="AK21" s="357"/>
      <c r="AL21" s="358"/>
      <c r="AM21" s="357"/>
      <c r="AN21" s="358"/>
      <c r="AO21" s="355"/>
      <c r="AP21" s="355"/>
      <c r="AQ21" s="358"/>
      <c r="AR21" s="381"/>
      <c r="AS21" s="255"/>
      <c r="AT21" s="255"/>
      <c r="AU21" s="255"/>
      <c r="AV21" s="255"/>
      <c r="AW21" s="255"/>
      <c r="AX21" s="267"/>
      <c r="BK21" s="370"/>
      <c r="BL21" s="358"/>
      <c r="BM21" s="355"/>
      <c r="BN21" s="358"/>
      <c r="BO21" s="363"/>
      <c r="BP21" s="363"/>
      <c r="BQ21" s="366"/>
      <c r="BS21" s="266"/>
    </row>
    <row r="22" spans="1:71" s="108" customFormat="1" ht="53.25" customHeight="1" x14ac:dyDescent="0.25">
      <c r="A22" s="359" t="s">
        <v>251</v>
      </c>
      <c r="B22" s="357" t="s">
        <v>920</v>
      </c>
      <c r="C22" s="357" t="s">
        <v>921</v>
      </c>
      <c r="D22" s="355" t="s">
        <v>26</v>
      </c>
      <c r="E22" s="255"/>
      <c r="F22" s="255"/>
      <c r="G22" s="255"/>
      <c r="H22" s="360" t="s">
        <v>907</v>
      </c>
      <c r="I22" s="360" t="s">
        <v>908</v>
      </c>
      <c r="J22" s="381" t="s">
        <v>145</v>
      </c>
      <c r="K22" s="358">
        <f>VLOOKUP($J22,'[8]Listas Nuevas'!$L$2:$N$6,2,0)</f>
        <v>1</v>
      </c>
      <c r="L22" s="355" t="s">
        <v>30</v>
      </c>
      <c r="M22" s="358" t="str">
        <f>INDEX('[8]MATRIZ DE CALIFICACIÓN'!$D$4:$H$8,MID($K22,1,1),MID($L22,1,1))</f>
        <v>(4) ZONA DE RIESGO ALTA
Reducir, Evitar, Compartir o Transferir el Riesgo</v>
      </c>
      <c r="N22" s="254" t="s">
        <v>170</v>
      </c>
      <c r="O22" s="254" t="s">
        <v>236</v>
      </c>
      <c r="P22" s="255" t="s">
        <v>914</v>
      </c>
      <c r="Q22" s="255" t="s">
        <v>915</v>
      </c>
      <c r="R22" s="255" t="s">
        <v>916</v>
      </c>
      <c r="S22" s="255" t="s">
        <v>917</v>
      </c>
      <c r="T22" s="255" t="s">
        <v>918</v>
      </c>
      <c r="U22" s="255" t="s">
        <v>919</v>
      </c>
      <c r="V22" s="255" t="s">
        <v>914</v>
      </c>
      <c r="W22" s="254" t="s">
        <v>156</v>
      </c>
      <c r="X22" s="254" t="s">
        <v>154</v>
      </c>
      <c r="Y22" s="254" t="s">
        <v>155</v>
      </c>
      <c r="Z22" s="254" t="s">
        <v>157</v>
      </c>
      <c r="AA22" s="254" t="s">
        <v>158</v>
      </c>
      <c r="AB22" s="254" t="s">
        <v>160</v>
      </c>
      <c r="AC22" s="254" t="s">
        <v>161</v>
      </c>
      <c r="AD22" s="252">
        <f>SUM(IF($W22='[8]Evaluación Diseño Control'!$C$2,15)+IF($X22='[8]Evaluación Diseño Control'!$C$3,15)+IF($Y22='[8]Evaluación Diseño Control'!$C$4,15)+IF($Z22='[8]Evaluación Diseño Control'!$C$5,15,IF($Z22='[8]Evaluación Diseño Control'!$D$5,10))+IF($AA22='[8]Evaluación Diseño Control'!$C$6,15)+IF($AB22='[8]Evaluación Diseño Control'!$C$7,15)+IF($AC22='[8]Evaluación Diseño Control'!$C$8,10,IF($AC22='[8]Evaluación Diseño Control'!$D$8,5)))</f>
        <v>100</v>
      </c>
      <c r="AE22" s="252" t="str">
        <f t="shared" si="2"/>
        <v>FUERTE</v>
      </c>
      <c r="AF22" s="254" t="s">
        <v>200</v>
      </c>
      <c r="AG22" s="252" t="str">
        <f>VLOOKUP(CONCATENATE($AE22,$AF22),'[8]Listas Nuevas'!$X$3:$Z$11,2,0)</f>
        <v>FUERTE</v>
      </c>
      <c r="AH22" s="252">
        <f t="shared" si="3"/>
        <v>100</v>
      </c>
      <c r="AI22" s="115" t="str">
        <f>VLOOKUP(CONCATENATE($AE22,$AF22),'[8]Listas Nuevas'!$X$3:$Z$11,3,0)</f>
        <v>No</v>
      </c>
      <c r="AJ22" s="409" t="s">
        <v>200</v>
      </c>
      <c r="AK22" s="357" t="s">
        <v>201</v>
      </c>
      <c r="AL22" s="358">
        <f>IFERROR(VLOOKUP(CONCATENATE(AJ22,AK22),'[8]Listas Nuevas'!$AC$6:$AD$7,2,0),0)</f>
        <v>2</v>
      </c>
      <c r="AM22" s="357" t="s">
        <v>204</v>
      </c>
      <c r="AN22" s="358">
        <f>IFERROR(VLOOKUP(CONCATENATE(AJ22,AM22),'[8]Listas Nuevas'!$AE$6:AI87,2,0),0)</f>
        <v>1</v>
      </c>
      <c r="AO22" s="355" t="s">
        <v>146</v>
      </c>
      <c r="AP22" s="355" t="s">
        <v>30</v>
      </c>
      <c r="AQ22" s="358" t="str">
        <f>INDEX('[8]MATRIZ DE CALIFICACIÓN'!$D$4:$H$8,MID($AO22,1,1),MID($AP22,1,1))</f>
        <v>(4) ZONA DE RIESGO ALTA
Reducir, Evitar, Compartir o Transferir el Riesgo</v>
      </c>
      <c r="AR22" s="381" t="s">
        <v>218</v>
      </c>
      <c r="AS22" s="255"/>
      <c r="AT22" s="255"/>
      <c r="AU22" s="255"/>
      <c r="AV22" s="255"/>
      <c r="AW22" s="255"/>
      <c r="AX22" s="267"/>
      <c r="BK22" s="368" t="s">
        <v>251</v>
      </c>
      <c r="BL22" s="364">
        <v>1</v>
      </c>
      <c r="BM22" s="361">
        <v>4</v>
      </c>
      <c r="BN22" s="364" t="str">
        <f>INDEX('[8]MATRIZ DE CALIFICACIÓN'!$D$4:$H$8,MID($K22,1,1),MID($L22,1,1))</f>
        <v>(4) ZONA DE RIESGO ALTA
Reducir, Evitar, Compartir o Transferir el Riesgo</v>
      </c>
      <c r="BO22" s="361">
        <v>1</v>
      </c>
      <c r="BP22" s="361">
        <v>4</v>
      </c>
      <c r="BQ22" s="364" t="str">
        <f>INDEX('[8]MATRIZ DE CALIFICACIÓN'!$D$4:$H$8,MID($AO22,1,1),MID($AP22,1,1))</f>
        <v>(4) ZONA DE RIESGO ALTA
Reducir, Evitar, Compartir o Transferir el Riesgo</v>
      </c>
      <c r="BS22" s="266"/>
    </row>
    <row r="23" spans="1:71" s="108" customFormat="1" ht="63.75" customHeight="1" x14ac:dyDescent="0.25">
      <c r="A23" s="359"/>
      <c r="B23" s="357"/>
      <c r="C23" s="357"/>
      <c r="D23" s="355"/>
      <c r="E23" s="255"/>
      <c r="F23" s="255"/>
      <c r="G23" s="255"/>
      <c r="H23" s="360"/>
      <c r="I23" s="360"/>
      <c r="J23" s="381"/>
      <c r="K23" s="358"/>
      <c r="L23" s="355"/>
      <c r="M23" s="358"/>
      <c r="N23" s="254" t="s">
        <v>170</v>
      </c>
      <c r="O23" s="254" t="s">
        <v>236</v>
      </c>
      <c r="P23" s="255" t="s">
        <v>922</v>
      </c>
      <c r="Q23" s="255" t="s">
        <v>915</v>
      </c>
      <c r="R23" s="255" t="s">
        <v>526</v>
      </c>
      <c r="S23" s="255" t="s">
        <v>923</v>
      </c>
      <c r="T23" s="255" t="s">
        <v>924</v>
      </c>
      <c r="U23" s="255" t="s">
        <v>925</v>
      </c>
      <c r="V23" s="255" t="s">
        <v>922</v>
      </c>
      <c r="W23" s="254" t="s">
        <v>156</v>
      </c>
      <c r="X23" s="254" t="s">
        <v>154</v>
      </c>
      <c r="Y23" s="254" t="s">
        <v>155</v>
      </c>
      <c r="Z23" s="254" t="s">
        <v>157</v>
      </c>
      <c r="AA23" s="254" t="s">
        <v>158</v>
      </c>
      <c r="AB23" s="254" t="s">
        <v>160</v>
      </c>
      <c r="AC23" s="254" t="s">
        <v>161</v>
      </c>
      <c r="AD23" s="252">
        <f>SUM(IF($W23='[8]Evaluación Diseño Control'!$C$2,15)+IF($X23='[8]Evaluación Diseño Control'!$C$3,15)+IF($Y23='[8]Evaluación Diseño Control'!$C$4,15)+IF($Z23='[8]Evaluación Diseño Control'!$C$5,15,IF($Z23='[8]Evaluación Diseño Control'!$D$5,10))+IF($AA23='[8]Evaluación Diseño Control'!$C$6,15)+IF($AB23='[8]Evaluación Diseño Control'!$C$7,15)+IF($AC23='[8]Evaluación Diseño Control'!$C$8,10,IF($AC23='[8]Evaluación Diseño Control'!$D$8,5)))</f>
        <v>100</v>
      </c>
      <c r="AE23" s="252" t="str">
        <f t="shared" si="2"/>
        <v>FUERTE</v>
      </c>
      <c r="AF23" s="254" t="s">
        <v>200</v>
      </c>
      <c r="AG23" s="252" t="str">
        <f>VLOOKUP(CONCATENATE($AE23,$AF23),'[8]Listas Nuevas'!$X$3:$Z$11,2,0)</f>
        <v>FUERTE</v>
      </c>
      <c r="AH23" s="252">
        <f t="shared" si="3"/>
        <v>100</v>
      </c>
      <c r="AI23" s="115" t="str">
        <f>VLOOKUP(CONCATENATE($AE23,$AF23),'[8]Listas Nuevas'!$X$3:$Z$11,3,0)</f>
        <v>No</v>
      </c>
      <c r="AJ23" s="409"/>
      <c r="AK23" s="357"/>
      <c r="AL23" s="358"/>
      <c r="AM23" s="357"/>
      <c r="AN23" s="358"/>
      <c r="AO23" s="355"/>
      <c r="AP23" s="355"/>
      <c r="AQ23" s="358"/>
      <c r="AR23" s="381"/>
      <c r="AS23" s="255"/>
      <c r="AT23" s="255"/>
      <c r="AU23" s="255"/>
      <c r="AV23" s="255"/>
      <c r="AW23" s="255"/>
      <c r="AX23" s="267"/>
      <c r="BK23" s="370"/>
      <c r="BL23" s="366"/>
      <c r="BM23" s="363"/>
      <c r="BN23" s="366"/>
      <c r="BO23" s="363"/>
      <c r="BP23" s="363"/>
      <c r="BQ23" s="366"/>
      <c r="BS23" s="266"/>
    </row>
    <row r="24" spans="1:71" s="108" customFormat="1" ht="48.75" customHeight="1" x14ac:dyDescent="0.25">
      <c r="A24" s="359" t="s">
        <v>1142</v>
      </c>
      <c r="B24" s="357" t="s">
        <v>926</v>
      </c>
      <c r="C24" s="357" t="s">
        <v>927</v>
      </c>
      <c r="D24" s="355" t="s">
        <v>26</v>
      </c>
      <c r="E24" s="255"/>
      <c r="F24" s="255"/>
      <c r="G24" s="255"/>
      <c r="H24" s="360" t="s">
        <v>928</v>
      </c>
      <c r="I24" s="360" t="s">
        <v>929</v>
      </c>
      <c r="J24" s="381" t="s">
        <v>145</v>
      </c>
      <c r="K24" s="358">
        <f>VLOOKUP($J24,'[9]Listas Nuevas'!$L$2:$N$6,2,0)</f>
        <v>1</v>
      </c>
      <c r="L24" s="355" t="s">
        <v>30</v>
      </c>
      <c r="M24" s="358" t="str">
        <f>INDEX('[9]MATRIZ DE CALIFICACIÓN'!$D$4:$H$8,MID($K24,1,1),MID($L24,1,1))</f>
        <v>(4) ZONA DE RIESGO ALTA
Reducir, Evitar, Compartir o Transferir el Riesgo</v>
      </c>
      <c r="N24" s="254" t="s">
        <v>170</v>
      </c>
      <c r="O24" s="254" t="s">
        <v>236</v>
      </c>
      <c r="P24" s="255" t="s">
        <v>930</v>
      </c>
      <c r="Q24" s="255" t="s">
        <v>565</v>
      </c>
      <c r="R24" s="255" t="s">
        <v>592</v>
      </c>
      <c r="S24" s="255" t="s">
        <v>931</v>
      </c>
      <c r="T24" s="255" t="s">
        <v>932</v>
      </c>
      <c r="U24" s="255" t="s">
        <v>933</v>
      </c>
      <c r="V24" s="255" t="s">
        <v>930</v>
      </c>
      <c r="W24" s="254" t="s">
        <v>156</v>
      </c>
      <c r="X24" s="254" t="s">
        <v>154</v>
      </c>
      <c r="Y24" s="254" t="s">
        <v>155</v>
      </c>
      <c r="Z24" s="254" t="s">
        <v>157</v>
      </c>
      <c r="AA24" s="254" t="s">
        <v>158</v>
      </c>
      <c r="AB24" s="254" t="s">
        <v>160</v>
      </c>
      <c r="AC24" s="254" t="s">
        <v>161</v>
      </c>
      <c r="AD24" s="252">
        <f>SUM(IF($W24='[9]Evaluación Diseño Control'!$C$2,15)+IF($X24='[9]Evaluación Diseño Control'!$C$3,15)+IF($Y24='[9]Evaluación Diseño Control'!$C$4,15)+IF($Z24='[9]Evaluación Diseño Control'!$C$5,15,IF($Z24='[9]Evaluación Diseño Control'!$D$5,10))+IF($AA24='[9]Evaluación Diseño Control'!$C$6,15)+IF($AB24='[9]Evaluación Diseño Control'!$C$7,15)+IF($AC24='[9]Evaluación Diseño Control'!$C$8,10,IF($AC24='[9]Evaluación Diseño Control'!$D$8,5)))</f>
        <v>100</v>
      </c>
      <c r="AE24" s="252" t="str">
        <f t="shared" si="2"/>
        <v>FUERTE</v>
      </c>
      <c r="AF24" s="254" t="s">
        <v>200</v>
      </c>
      <c r="AG24" s="252" t="str">
        <f>VLOOKUP(CONCATENATE($AE24,$AF24),'[9]Listas Nuevas'!$X$3:$Z$11,2,0)</f>
        <v>FUERTE</v>
      </c>
      <c r="AH24" s="252">
        <f t="shared" si="3"/>
        <v>100</v>
      </c>
      <c r="AI24" s="115" t="str">
        <f>VLOOKUP(CONCATENATE($AE24,$AF24),'[9]Listas Nuevas'!$X$3:$Z$11,3,0)</f>
        <v>No</v>
      </c>
      <c r="AJ24" s="409" t="s">
        <v>200</v>
      </c>
      <c r="AK24" s="357" t="s">
        <v>201</v>
      </c>
      <c r="AL24" s="358">
        <f>IFERROR(VLOOKUP(CONCATENATE(AJ24,AK24),'[9]Listas Nuevas'!$AC$6:$AD$7,2,0),0)</f>
        <v>2</v>
      </c>
      <c r="AM24" s="357" t="s">
        <v>202</v>
      </c>
      <c r="AN24" s="358">
        <f>IFERROR(VLOOKUP(CONCATENATE(AJ24,AM24),'[9]Listas Nuevas'!$AE$6:AI99,2,0),0)</f>
        <v>0</v>
      </c>
      <c r="AO24" s="355" t="s">
        <v>146</v>
      </c>
      <c r="AP24" s="355" t="s">
        <v>30</v>
      </c>
      <c r="AQ24" s="358" t="str">
        <f>INDEX('[9]MATRIZ DE CALIFICACIÓN'!$D$4:$H$8,MID($AO24,1,1),MID($AP24,1,1))</f>
        <v>(4) ZONA DE RIESGO ALTA
Reducir, Evitar, Compartir o Transferir el Riesgo</v>
      </c>
      <c r="AR24" s="381" t="s">
        <v>218</v>
      </c>
      <c r="AS24" s="255"/>
      <c r="AT24" s="255"/>
      <c r="AU24" s="255"/>
      <c r="AV24" s="255"/>
      <c r="AW24" s="255"/>
      <c r="AX24" s="267"/>
      <c r="BK24" s="368" t="s">
        <v>1142</v>
      </c>
      <c r="BL24" s="358">
        <v>1</v>
      </c>
      <c r="BM24" s="355">
        <v>4</v>
      </c>
      <c r="BN24" s="358" t="str">
        <f>INDEX('[9]MATRIZ DE CALIFICACIÓN'!$D$4:$H$8,MID($K24,1,1),MID($L24,1,1))</f>
        <v>(4) ZONA DE RIESGO ALTA
Reducir, Evitar, Compartir o Transferir el Riesgo</v>
      </c>
      <c r="BO24" s="361">
        <v>1</v>
      </c>
      <c r="BP24" s="355">
        <v>4</v>
      </c>
      <c r="BQ24" s="358" t="str">
        <f>INDEX('[9]MATRIZ DE CALIFICACIÓN'!$D$4:$H$8,MID($AO24,1,1),MID($AP24,1,1))</f>
        <v>(4) ZONA DE RIESGO ALTA
Reducir, Evitar, Compartir o Transferir el Riesgo</v>
      </c>
      <c r="BS24" s="266"/>
    </row>
    <row r="25" spans="1:71" s="108" customFormat="1" ht="42" customHeight="1" x14ac:dyDescent="0.25">
      <c r="A25" s="359"/>
      <c r="B25" s="357"/>
      <c r="C25" s="357"/>
      <c r="D25" s="355"/>
      <c r="E25" s="255"/>
      <c r="F25" s="255"/>
      <c r="G25" s="255"/>
      <c r="H25" s="360"/>
      <c r="I25" s="360"/>
      <c r="J25" s="381"/>
      <c r="K25" s="358"/>
      <c r="L25" s="355"/>
      <c r="M25" s="358"/>
      <c r="N25" s="254" t="s">
        <v>170</v>
      </c>
      <c r="O25" s="254" t="s">
        <v>236</v>
      </c>
      <c r="P25" s="255" t="s">
        <v>934</v>
      </c>
      <c r="Q25" s="255" t="s">
        <v>935</v>
      </c>
      <c r="R25" s="255" t="s">
        <v>936</v>
      </c>
      <c r="S25" s="255" t="s">
        <v>937</v>
      </c>
      <c r="T25" s="255" t="s">
        <v>938</v>
      </c>
      <c r="U25" s="255" t="s">
        <v>939</v>
      </c>
      <c r="V25" s="255" t="s">
        <v>934</v>
      </c>
      <c r="W25" s="254" t="s">
        <v>156</v>
      </c>
      <c r="X25" s="254" t="s">
        <v>154</v>
      </c>
      <c r="Y25" s="254" t="s">
        <v>155</v>
      </c>
      <c r="Z25" s="254" t="s">
        <v>157</v>
      </c>
      <c r="AA25" s="254" t="s">
        <v>158</v>
      </c>
      <c r="AB25" s="254" t="s">
        <v>160</v>
      </c>
      <c r="AC25" s="254" t="s">
        <v>161</v>
      </c>
      <c r="AD25" s="252">
        <f>SUM(IF($W25='[9]Evaluación Diseño Control'!$C$2,15)+IF($X25='[9]Evaluación Diseño Control'!$C$3,15)+IF($Y25='[9]Evaluación Diseño Control'!$C$4,15)+IF($Z25='[9]Evaluación Diseño Control'!$C$5,15,IF($Z25='[9]Evaluación Diseño Control'!$D$5,10))+IF($AA25='[9]Evaluación Diseño Control'!$C$6,15)+IF($AB25='[9]Evaluación Diseño Control'!$C$7,15)+IF($AC25='[9]Evaluación Diseño Control'!$C$8,10,IF($AC25='[9]Evaluación Diseño Control'!$D$8,5)))</f>
        <v>100</v>
      </c>
      <c r="AE25" s="252" t="str">
        <f t="shared" si="2"/>
        <v>FUERTE</v>
      </c>
      <c r="AF25" s="254" t="s">
        <v>200</v>
      </c>
      <c r="AG25" s="252" t="str">
        <f>VLOOKUP(CONCATENATE($AE25,$AF25),'[9]Listas Nuevas'!$X$3:$Z$11,2,0)</f>
        <v>FUERTE</v>
      </c>
      <c r="AH25" s="252">
        <f t="shared" si="3"/>
        <v>100</v>
      </c>
      <c r="AI25" s="115" t="str">
        <f>VLOOKUP(CONCATENATE($AE25,$AF25),'[9]Listas Nuevas'!$X$3:$Z$11,3,0)</f>
        <v>No</v>
      </c>
      <c r="AJ25" s="409"/>
      <c r="AK25" s="357"/>
      <c r="AL25" s="358"/>
      <c r="AM25" s="357"/>
      <c r="AN25" s="358"/>
      <c r="AO25" s="355"/>
      <c r="AP25" s="355"/>
      <c r="AQ25" s="358"/>
      <c r="AR25" s="381"/>
      <c r="AS25" s="255"/>
      <c r="AT25" s="255"/>
      <c r="AU25" s="255"/>
      <c r="AV25" s="255"/>
      <c r="AW25" s="255"/>
      <c r="AX25" s="267"/>
      <c r="BK25" s="369"/>
      <c r="BL25" s="358"/>
      <c r="BM25" s="355"/>
      <c r="BN25" s="358"/>
      <c r="BO25" s="362"/>
      <c r="BP25" s="355"/>
      <c r="BQ25" s="358"/>
      <c r="BS25" s="266"/>
    </row>
    <row r="26" spans="1:71" s="108" customFormat="1" ht="47.25" customHeight="1" thickBot="1" x14ac:dyDescent="0.3">
      <c r="A26" s="359"/>
      <c r="B26" s="357"/>
      <c r="C26" s="357"/>
      <c r="D26" s="355"/>
      <c r="E26" s="255"/>
      <c r="F26" s="255"/>
      <c r="G26" s="255"/>
      <c r="H26" s="360"/>
      <c r="I26" s="360"/>
      <c r="J26" s="381"/>
      <c r="K26" s="358"/>
      <c r="L26" s="355"/>
      <c r="M26" s="358"/>
      <c r="N26" s="254" t="s">
        <v>170</v>
      </c>
      <c r="O26" s="254" t="s">
        <v>236</v>
      </c>
      <c r="P26" s="255" t="s">
        <v>940</v>
      </c>
      <c r="Q26" s="255" t="s">
        <v>935</v>
      </c>
      <c r="R26" s="255" t="s">
        <v>526</v>
      </c>
      <c r="S26" s="255" t="s">
        <v>931</v>
      </c>
      <c r="T26" s="255" t="s">
        <v>941</v>
      </c>
      <c r="U26" s="255" t="s">
        <v>939</v>
      </c>
      <c r="V26" s="255" t="s">
        <v>940</v>
      </c>
      <c r="W26" s="254" t="s">
        <v>156</v>
      </c>
      <c r="X26" s="254" t="s">
        <v>154</v>
      </c>
      <c r="Y26" s="254" t="s">
        <v>155</v>
      </c>
      <c r="Z26" s="254" t="s">
        <v>157</v>
      </c>
      <c r="AA26" s="254" t="s">
        <v>158</v>
      </c>
      <c r="AB26" s="254" t="s">
        <v>160</v>
      </c>
      <c r="AC26" s="254" t="s">
        <v>161</v>
      </c>
      <c r="AD26" s="252">
        <f>SUM(IF($W26='[9]Evaluación Diseño Control'!$C$2,15)+IF($X26='[9]Evaluación Diseño Control'!$C$3,15)+IF($Y26='[9]Evaluación Diseño Control'!$C$4,15)+IF($Z26='[9]Evaluación Diseño Control'!$C$5,15,IF($Z26='[9]Evaluación Diseño Control'!$D$5,10))+IF($AA26='[9]Evaluación Diseño Control'!$C$6,15)+IF($AB26='[9]Evaluación Diseño Control'!$C$7,15)+IF($AC26='[9]Evaluación Diseño Control'!$C$8,10,IF($AC26='[9]Evaluación Diseño Control'!$D$8,5)))</f>
        <v>100</v>
      </c>
      <c r="AE26" s="252" t="str">
        <f t="shared" si="2"/>
        <v>FUERTE</v>
      </c>
      <c r="AF26" s="254" t="s">
        <v>200</v>
      </c>
      <c r="AG26" s="252" t="str">
        <f>VLOOKUP(CONCATENATE($AE26,$AF26),'[9]Listas Nuevas'!$X$3:$Z$11,2,0)</f>
        <v>FUERTE</v>
      </c>
      <c r="AH26" s="252">
        <f t="shared" si="3"/>
        <v>100</v>
      </c>
      <c r="AI26" s="115" t="str">
        <f>VLOOKUP(CONCATENATE($AE26,$AF26),'[9]Listas Nuevas'!$X$3:$Z$11,3,0)</f>
        <v>No</v>
      </c>
      <c r="AJ26" s="409"/>
      <c r="AK26" s="357"/>
      <c r="AL26" s="358"/>
      <c r="AM26" s="357"/>
      <c r="AN26" s="358"/>
      <c r="AO26" s="355"/>
      <c r="AP26" s="355"/>
      <c r="AQ26" s="358"/>
      <c r="AR26" s="381"/>
      <c r="AS26" s="255"/>
      <c r="AT26" s="255"/>
      <c r="AU26" s="255"/>
      <c r="AV26" s="255"/>
      <c r="AW26" s="255"/>
      <c r="AX26" s="267"/>
      <c r="BK26" s="370"/>
      <c r="BL26" s="358"/>
      <c r="BM26" s="355"/>
      <c r="BN26" s="358"/>
      <c r="BO26" s="363"/>
      <c r="BP26" s="355"/>
      <c r="BQ26" s="358"/>
      <c r="BS26" s="266"/>
    </row>
    <row r="27" spans="1:71" s="108" customFormat="1" ht="56.25" customHeight="1" x14ac:dyDescent="0.25">
      <c r="A27" s="230" t="s">
        <v>1139</v>
      </c>
      <c r="B27" s="270" t="s">
        <v>962</v>
      </c>
      <c r="C27" s="255" t="s">
        <v>1141</v>
      </c>
      <c r="D27" s="253" t="s">
        <v>26</v>
      </c>
      <c r="E27" s="255"/>
      <c r="F27" s="255"/>
      <c r="G27" s="255"/>
      <c r="H27" s="269" t="s">
        <v>963</v>
      </c>
      <c r="I27" s="269" t="s">
        <v>964</v>
      </c>
      <c r="J27" s="254" t="s">
        <v>145</v>
      </c>
      <c r="K27" s="252">
        <f>VLOOKUP($J27,'[10]Listas Nuevas'!$L$2:$N$6,2,0)</f>
        <v>1</v>
      </c>
      <c r="L27" s="253" t="s">
        <v>30</v>
      </c>
      <c r="M27" s="252" t="str">
        <f>INDEX('[10]MATRIZ DE CALIFICACIÓN'!$D$4:$H$8,MID($K27,1,1),MID($L27,1,1))</f>
        <v>(4) ZONA DE RIESGO ALTA
Reducir, Evitar, Compartir o Transferir el Riesgo</v>
      </c>
      <c r="N27" s="254" t="s">
        <v>170</v>
      </c>
      <c r="O27" s="254" t="s">
        <v>236</v>
      </c>
      <c r="P27" s="255" t="s">
        <v>965</v>
      </c>
      <c r="Q27" s="255" t="s">
        <v>966</v>
      </c>
      <c r="R27" s="255" t="s">
        <v>967</v>
      </c>
      <c r="S27" s="255" t="s">
        <v>968</v>
      </c>
      <c r="T27" s="255" t="s">
        <v>969</v>
      </c>
      <c r="U27" s="255" t="s">
        <v>970</v>
      </c>
      <c r="V27" s="255" t="s">
        <v>971</v>
      </c>
      <c r="W27" s="254" t="s">
        <v>156</v>
      </c>
      <c r="X27" s="254" t="s">
        <v>154</v>
      </c>
      <c r="Y27" s="254" t="s">
        <v>155</v>
      </c>
      <c r="Z27" s="254" t="s">
        <v>157</v>
      </c>
      <c r="AA27" s="254" t="s">
        <v>158</v>
      </c>
      <c r="AB27" s="254" t="s">
        <v>160</v>
      </c>
      <c r="AC27" s="254" t="s">
        <v>161</v>
      </c>
      <c r="AD27" s="252">
        <f>SUM(IF($W27='[10]Evaluación Diseño Control'!$C$2,15)+IF($X27='[10]Evaluación Diseño Control'!$C$3,15)+IF($Y27='[10]Evaluación Diseño Control'!$C$4,15)+IF($Z27='[10]Evaluación Diseño Control'!$C$5,15,IF($Z27='[10]Evaluación Diseño Control'!$D$5,10))+IF($AA27='[10]Evaluación Diseño Control'!$C$6,15)+IF($AB27='[10]Evaluación Diseño Control'!$C$7,15)+IF($AC27='[10]Evaluación Diseño Control'!$C$8,10,IF($AC27='[10]Evaluación Diseño Control'!$D$8,5)))</f>
        <v>100</v>
      </c>
      <c r="AE27" s="252" t="str">
        <f t="shared" si="2"/>
        <v>FUERTE</v>
      </c>
      <c r="AF27" s="254" t="s">
        <v>200</v>
      </c>
      <c r="AG27" s="252" t="str">
        <f>VLOOKUP(CONCATENATE($AE27,$AF27),'[10]Listas Nuevas'!$X$3:$Z$11,2,0)</f>
        <v>FUERTE</v>
      </c>
      <c r="AH27" s="252">
        <f t="shared" si="3"/>
        <v>100</v>
      </c>
      <c r="AI27" s="115" t="str">
        <f>VLOOKUP(CONCATENATE($AE27,$AF27),'[10]Listas Nuevas'!$X$3:$Z$11,3,0)</f>
        <v>No</v>
      </c>
      <c r="AJ27" s="256" t="s">
        <v>200</v>
      </c>
      <c r="AK27" s="255" t="s">
        <v>201</v>
      </c>
      <c r="AL27" s="252">
        <f>IFERROR(VLOOKUP(CONCATENATE(AJ27,AK27),'[10]Listas Nuevas'!$AC$6:$AD$7,2,0),0)</f>
        <v>2</v>
      </c>
      <c r="AM27" s="255" t="s">
        <v>204</v>
      </c>
      <c r="AN27" s="252">
        <f>IFERROR(VLOOKUP(CONCATENATE(AJ27,AM27),'[10]Listas Nuevas'!$AE$6:AI220,2,0),0)</f>
        <v>1</v>
      </c>
      <c r="AO27" s="253" t="s">
        <v>146</v>
      </c>
      <c r="AP27" s="253" t="s">
        <v>30</v>
      </c>
      <c r="AQ27" s="252" t="str">
        <f>INDEX('[10]MATRIZ DE CALIFICACIÓN'!$D$4:$H$8,MID($AO27,1,1),MID($AP27,1,1))</f>
        <v>(4) ZONA DE RIESGO ALTA
Reducir, Evitar, Compartir o Transferir el Riesgo</v>
      </c>
      <c r="AR27" s="254" t="s">
        <v>218</v>
      </c>
      <c r="AS27" s="255"/>
      <c r="AT27" s="255"/>
      <c r="AU27" s="255"/>
      <c r="AV27" s="255"/>
      <c r="AW27" s="255"/>
      <c r="AX27" s="267"/>
      <c r="BK27" s="249" t="s">
        <v>1139</v>
      </c>
      <c r="BL27" s="232">
        <v>1</v>
      </c>
      <c r="BM27" s="231">
        <v>4</v>
      </c>
      <c r="BN27" s="232" t="str">
        <f>INDEX('[10]MATRIZ DE CALIFICACIÓN'!$D$4:$H$8,MID($K27,1,1),MID($L27,1,1))</f>
        <v>(4) ZONA DE RIESGO ALTA
Reducir, Evitar, Compartir o Transferir el Riesgo</v>
      </c>
      <c r="BO27" s="251">
        <v>1</v>
      </c>
      <c r="BP27" s="251">
        <v>4</v>
      </c>
      <c r="BQ27" s="248" t="str">
        <f>INDEX('[10]MATRIZ DE CALIFICACIÓN'!$D$4:$H$8,MID($AO27,1,1),MID($AP27,1,1))</f>
        <v>(4) ZONA DE RIESGO ALTA
Reducir, Evitar, Compartir o Transferir el Riesgo</v>
      </c>
      <c r="BS27" s="266"/>
    </row>
    <row r="28" spans="1:71" s="108" customFormat="1" ht="54" customHeight="1" x14ac:dyDescent="0.25">
      <c r="A28" s="230" t="s">
        <v>1139</v>
      </c>
      <c r="B28" s="255" t="s">
        <v>972</v>
      </c>
      <c r="C28" s="255" t="s">
        <v>973</v>
      </c>
      <c r="D28" s="253" t="s">
        <v>26</v>
      </c>
      <c r="E28" s="255"/>
      <c r="F28" s="255"/>
      <c r="G28" s="255"/>
      <c r="H28" s="269" t="s">
        <v>974</v>
      </c>
      <c r="I28" s="269" t="s">
        <v>975</v>
      </c>
      <c r="J28" s="254" t="s">
        <v>145</v>
      </c>
      <c r="K28" s="252">
        <f>VLOOKUP($J28,'[10]Listas Nuevas'!$L$2:$N$6,2,0)</f>
        <v>1</v>
      </c>
      <c r="L28" s="253" t="s">
        <v>31</v>
      </c>
      <c r="M28" s="252" t="str">
        <f>INDEX('[10]MATRIZ DE CALIFICACIÓN'!$D$4:$H$8,MID($K28,1,1),MID($L28,1,1))</f>
        <v>(5) ZONA DE RIESGO ALTA
Reducir, Evitar, Compartir o Transferir el Riesgo</v>
      </c>
      <c r="N28" s="254" t="s">
        <v>170</v>
      </c>
      <c r="O28" s="254" t="s">
        <v>236</v>
      </c>
      <c r="P28" s="255" t="s">
        <v>976</v>
      </c>
      <c r="Q28" s="255" t="s">
        <v>977</v>
      </c>
      <c r="R28" s="255" t="s">
        <v>967</v>
      </c>
      <c r="S28" s="255" t="s">
        <v>978</v>
      </c>
      <c r="T28" s="255" t="s">
        <v>979</v>
      </c>
      <c r="U28" s="255" t="s">
        <v>980</v>
      </c>
      <c r="V28" s="255" t="s">
        <v>981</v>
      </c>
      <c r="W28" s="254" t="s">
        <v>156</v>
      </c>
      <c r="X28" s="254" t="s">
        <v>154</v>
      </c>
      <c r="Y28" s="254" t="s">
        <v>155</v>
      </c>
      <c r="Z28" s="254" t="s">
        <v>157</v>
      </c>
      <c r="AA28" s="254" t="s">
        <v>158</v>
      </c>
      <c r="AB28" s="254" t="s">
        <v>160</v>
      </c>
      <c r="AC28" s="254" t="s">
        <v>161</v>
      </c>
      <c r="AD28" s="252">
        <f>SUM(IF($W28='[10]Evaluación Diseño Control'!$C$2,15)+IF($X28='[10]Evaluación Diseño Control'!$C$3,15)+IF($Y28='[10]Evaluación Diseño Control'!$C$4,15)+IF($Z28='[10]Evaluación Diseño Control'!$C$5,15,IF($Z28='[10]Evaluación Diseño Control'!$D$5,10))+IF($AA28='[10]Evaluación Diseño Control'!$C$6,15)+IF($AB28='[10]Evaluación Diseño Control'!$C$7,15)+IF($AC28='[10]Evaluación Diseño Control'!$C$8,10,IF($AC28='[10]Evaluación Diseño Control'!$D$8,5)))</f>
        <v>100</v>
      </c>
      <c r="AE28" s="252" t="str">
        <f t="shared" si="2"/>
        <v>FUERTE</v>
      </c>
      <c r="AF28" s="254" t="s">
        <v>200</v>
      </c>
      <c r="AG28" s="252" t="str">
        <f>VLOOKUP(CONCATENATE($AE28,$AF28),'[10]Listas Nuevas'!$X$3:$Z$11,2,0)</f>
        <v>FUERTE</v>
      </c>
      <c r="AH28" s="252">
        <f t="shared" si="3"/>
        <v>100</v>
      </c>
      <c r="AI28" s="115" t="str">
        <f>VLOOKUP(CONCATENATE($AE28,$AF28),'[10]Listas Nuevas'!$X$3:$Z$11,3,0)</f>
        <v>No</v>
      </c>
      <c r="AJ28" s="256" t="s">
        <v>200</v>
      </c>
      <c r="AK28" s="255" t="s">
        <v>201</v>
      </c>
      <c r="AL28" s="252">
        <f>IFERROR(VLOOKUP(CONCATENATE(AJ28,AK28),'[10]Listas Nuevas'!$AC$6:$AD$7,2,0),0)</f>
        <v>2</v>
      </c>
      <c r="AM28" s="255" t="s">
        <v>204</v>
      </c>
      <c r="AN28" s="252">
        <f>IFERROR(VLOOKUP(CONCATENATE(AJ28,AM28),'[10]Listas Nuevas'!$AE$6:AI221,2,0),0)</f>
        <v>1</v>
      </c>
      <c r="AO28" s="253" t="s">
        <v>146</v>
      </c>
      <c r="AP28" s="253" t="s">
        <v>31</v>
      </c>
      <c r="AQ28" s="252" t="str">
        <f>INDEX('[10]MATRIZ DE CALIFICACIÓN'!$D$4:$H$8,MID($AO28,1,1),MID($AP28,1,1))</f>
        <v>(5) ZONA DE RIESGO ALTA
Reducir, Evitar, Compartir o Transferir el Riesgo</v>
      </c>
      <c r="AR28" s="254" t="s">
        <v>218</v>
      </c>
      <c r="AS28" s="255"/>
      <c r="AT28" s="255"/>
      <c r="AU28" s="255"/>
      <c r="AV28" s="255"/>
      <c r="AW28" s="255"/>
      <c r="AX28" s="267"/>
      <c r="BK28" s="249" t="s">
        <v>1139</v>
      </c>
      <c r="BL28" s="247">
        <v>1</v>
      </c>
      <c r="BM28" s="250">
        <v>5</v>
      </c>
      <c r="BN28" s="247" t="str">
        <f>INDEX('[10]MATRIZ DE CALIFICACIÓN'!$D$4:$H$8,MID($K28,1,1),MID($L28,1,1))</f>
        <v>(5) ZONA DE RIESGO ALTA
Reducir, Evitar, Compartir o Transferir el Riesgo</v>
      </c>
      <c r="BO28" s="251">
        <v>1</v>
      </c>
      <c r="BP28" s="251">
        <v>5</v>
      </c>
      <c r="BQ28" s="248" t="str">
        <f>INDEX('[10]MATRIZ DE CALIFICACIÓN'!$D$4:$H$8,MID($AO28,1,1),MID($AP28,1,1))</f>
        <v>(5) ZONA DE RIESGO ALTA
Reducir, Evitar, Compartir o Transferir el Riesgo</v>
      </c>
      <c r="BS28" s="266"/>
    </row>
    <row r="29" spans="1:71" s="108" customFormat="1" ht="48" customHeight="1" x14ac:dyDescent="0.25">
      <c r="A29" s="230" t="s">
        <v>1139</v>
      </c>
      <c r="B29" s="255" t="s">
        <v>1140</v>
      </c>
      <c r="C29" s="255" t="s">
        <v>982</v>
      </c>
      <c r="D29" s="253" t="s">
        <v>26</v>
      </c>
      <c r="E29" s="255"/>
      <c r="F29" s="255"/>
      <c r="G29" s="255"/>
      <c r="H29" s="269" t="s">
        <v>983</v>
      </c>
      <c r="I29" s="269" t="s">
        <v>975</v>
      </c>
      <c r="J29" s="254" t="s">
        <v>145</v>
      </c>
      <c r="K29" s="252">
        <f>VLOOKUP($J29,'[10]Listas Nuevas'!$L$2:$N$6,2,0)</f>
        <v>1</v>
      </c>
      <c r="L29" s="253" t="s">
        <v>30</v>
      </c>
      <c r="M29" s="252" t="str">
        <f>INDEX('[10]MATRIZ DE CALIFICACIÓN'!$D$4:$H$8,MID($K29,1,1),MID($L29,1,1))</f>
        <v>(4) ZONA DE RIESGO ALTA
Reducir, Evitar, Compartir o Transferir el Riesgo</v>
      </c>
      <c r="N29" s="254" t="s">
        <v>170</v>
      </c>
      <c r="O29" s="254" t="s">
        <v>236</v>
      </c>
      <c r="P29" s="255" t="s">
        <v>984</v>
      </c>
      <c r="Q29" s="255" t="s">
        <v>985</v>
      </c>
      <c r="R29" s="255" t="s">
        <v>967</v>
      </c>
      <c r="S29" s="255" t="s">
        <v>986</v>
      </c>
      <c r="T29" s="255" t="s">
        <v>987</v>
      </c>
      <c r="U29" s="255" t="s">
        <v>988</v>
      </c>
      <c r="V29" s="255" t="s">
        <v>989</v>
      </c>
      <c r="W29" s="254" t="s">
        <v>156</v>
      </c>
      <c r="X29" s="254" t="s">
        <v>154</v>
      </c>
      <c r="Y29" s="254" t="s">
        <v>155</v>
      </c>
      <c r="Z29" s="254" t="s">
        <v>157</v>
      </c>
      <c r="AA29" s="254" t="s">
        <v>158</v>
      </c>
      <c r="AB29" s="254" t="s">
        <v>160</v>
      </c>
      <c r="AC29" s="254" t="s">
        <v>161</v>
      </c>
      <c r="AD29" s="252">
        <f>SUM(IF($W29='[10]Evaluación Diseño Control'!$C$2,15)+IF($X29='[10]Evaluación Diseño Control'!$C$3,15)+IF($Y29='[10]Evaluación Diseño Control'!$C$4,15)+IF($Z29='[10]Evaluación Diseño Control'!$C$5,15,IF($Z29='[10]Evaluación Diseño Control'!$D$5,10))+IF($AA29='[10]Evaluación Diseño Control'!$C$6,15)+IF($AB29='[10]Evaluación Diseño Control'!$C$7,15)+IF($AC29='[10]Evaluación Diseño Control'!$C$8,10,IF($AC29='[10]Evaluación Diseño Control'!$D$8,5)))</f>
        <v>100</v>
      </c>
      <c r="AE29" s="252" t="str">
        <f t="shared" si="2"/>
        <v>FUERTE</v>
      </c>
      <c r="AF29" s="254" t="s">
        <v>200</v>
      </c>
      <c r="AG29" s="252" t="str">
        <f>VLOOKUP(CONCATENATE($AE29,$AF29),'[10]Listas Nuevas'!$X$3:$Z$11,2,0)</f>
        <v>FUERTE</v>
      </c>
      <c r="AH29" s="252">
        <f t="shared" si="3"/>
        <v>100</v>
      </c>
      <c r="AI29" s="115" t="str">
        <f>VLOOKUP(CONCATENATE($AE29,$AF29),'[10]Listas Nuevas'!$X$3:$Z$11,3,0)</f>
        <v>No</v>
      </c>
      <c r="AJ29" s="256" t="s">
        <v>200</v>
      </c>
      <c r="AK29" s="255" t="s">
        <v>201</v>
      </c>
      <c r="AL29" s="252">
        <f>IFERROR(VLOOKUP(CONCATENATE(AJ29,AK29),'[10]Listas Nuevas'!$AC$6:$AD$7,2,0),0)</f>
        <v>2</v>
      </c>
      <c r="AM29" s="255" t="s">
        <v>204</v>
      </c>
      <c r="AN29" s="252">
        <f>IFERROR(VLOOKUP(CONCATENATE(AJ29,AM29),'[10]Listas Nuevas'!$AE$6:AI222,2,0),0)</f>
        <v>1</v>
      </c>
      <c r="AO29" s="253" t="s">
        <v>146</v>
      </c>
      <c r="AP29" s="253" t="s">
        <v>30</v>
      </c>
      <c r="AQ29" s="252" t="str">
        <f>INDEX('[10]MATRIZ DE CALIFICACIÓN'!$D$4:$H$8,MID($AO29,1,1),MID($AP29,1,1))</f>
        <v>(4) ZONA DE RIESGO ALTA
Reducir, Evitar, Compartir o Transferir el Riesgo</v>
      </c>
      <c r="AR29" s="254" t="s">
        <v>218</v>
      </c>
      <c r="AS29" s="255"/>
      <c r="AT29" s="255"/>
      <c r="AU29" s="255"/>
      <c r="AV29" s="255"/>
      <c r="AW29" s="255"/>
      <c r="AX29" s="267"/>
      <c r="BK29" s="249" t="s">
        <v>1139</v>
      </c>
      <c r="BL29" s="252">
        <v>1</v>
      </c>
      <c r="BM29" s="253">
        <v>4</v>
      </c>
      <c r="BN29" s="252" t="str">
        <f>INDEX('[10]MATRIZ DE CALIFICACIÓN'!$D$4:$H$8,MID($K29,1,1),MID($L29,1,1))</f>
        <v>(4) ZONA DE RIESGO ALTA
Reducir, Evitar, Compartir o Transferir el Riesgo</v>
      </c>
      <c r="BO29" s="251">
        <v>1</v>
      </c>
      <c r="BP29" s="251">
        <v>4</v>
      </c>
      <c r="BQ29" s="248" t="str">
        <f>INDEX('[10]MATRIZ DE CALIFICACIÓN'!$D$4:$H$8,MID($AO29,1,1),MID($AP29,1,1))</f>
        <v>(4) ZONA DE RIESGO ALTA
Reducir, Evitar, Compartir o Transferir el Riesgo</v>
      </c>
      <c r="BS29" s="266"/>
    </row>
    <row r="30" spans="1:71" s="108" customFormat="1" ht="50.25" customHeight="1" x14ac:dyDescent="0.25">
      <c r="A30" s="359" t="s">
        <v>1125</v>
      </c>
      <c r="B30" s="357" t="s">
        <v>1138</v>
      </c>
      <c r="C30" s="357" t="s">
        <v>1137</v>
      </c>
      <c r="D30" s="355" t="s">
        <v>26</v>
      </c>
      <c r="E30" s="255"/>
      <c r="F30" s="255"/>
      <c r="G30" s="255"/>
      <c r="H30" s="360" t="s">
        <v>990</v>
      </c>
      <c r="I30" s="360" t="s">
        <v>1127</v>
      </c>
      <c r="J30" s="381" t="s">
        <v>144</v>
      </c>
      <c r="K30" s="358">
        <f>VLOOKUP($J30,'[11]Listas Nuevas'!$L$2:$N$6,2,0)</f>
        <v>3</v>
      </c>
      <c r="L30" s="355" t="s">
        <v>31</v>
      </c>
      <c r="M30" s="358" t="str">
        <f>INDEX('[11]MATRIZ DE CALIFICACIÓN'!$D$4:$H$8,MID($K30,1,1),MID($L30,1,1))</f>
        <v>(15) ZONA DE RIESGO EXTREMA
Reducir, Evitar, Compartir o Transferir el Riesgo</v>
      </c>
      <c r="N30" s="254" t="s">
        <v>170</v>
      </c>
      <c r="O30" s="254" t="s">
        <v>236</v>
      </c>
      <c r="P30" s="255" t="s">
        <v>991</v>
      </c>
      <c r="Q30" s="255" t="s">
        <v>674</v>
      </c>
      <c r="R30" s="255" t="s">
        <v>526</v>
      </c>
      <c r="S30" s="255" t="s">
        <v>992</v>
      </c>
      <c r="T30" s="255" t="s">
        <v>993</v>
      </c>
      <c r="U30" s="255" t="s">
        <v>994</v>
      </c>
      <c r="V30" s="255" t="s">
        <v>995</v>
      </c>
      <c r="W30" s="254" t="s">
        <v>156</v>
      </c>
      <c r="X30" s="254" t="s">
        <v>154</v>
      </c>
      <c r="Y30" s="254" t="s">
        <v>155</v>
      </c>
      <c r="Z30" s="254" t="s">
        <v>157</v>
      </c>
      <c r="AA30" s="254" t="s">
        <v>158</v>
      </c>
      <c r="AB30" s="254" t="s">
        <v>160</v>
      </c>
      <c r="AC30" s="254" t="s">
        <v>161</v>
      </c>
      <c r="AD30" s="252">
        <f>SUM(IF($W30='[11]Evaluación Diseño Control'!$C$2,15)+IF($X30='[11]Evaluación Diseño Control'!$C$3,15)+IF($Y30='[11]Evaluación Diseño Control'!$C$4,15)+IF($Z30='[11]Evaluación Diseño Control'!$C$5,15,IF($Z30='[11]Evaluación Diseño Control'!$D$5,10))+IF($AA30='[11]Evaluación Diseño Control'!$C$6,15)+IF($AB30='[11]Evaluación Diseño Control'!$C$7,15)+IF($AC30='[11]Evaluación Diseño Control'!$C$8,10,IF($AC30='[11]Evaluación Diseño Control'!$D$8,5)))</f>
        <v>100</v>
      </c>
      <c r="AE30" s="252" t="str">
        <f t="shared" si="2"/>
        <v>FUERTE</v>
      </c>
      <c r="AF30" s="254" t="s">
        <v>200</v>
      </c>
      <c r="AG30" s="252" t="str">
        <f>VLOOKUP(CONCATENATE($AE30,$AF30),'[11]Listas Nuevas'!$X$3:$Z$11,2,0)</f>
        <v>FUERTE</v>
      </c>
      <c r="AH30" s="252">
        <f t="shared" si="3"/>
        <v>100</v>
      </c>
      <c r="AI30" s="115" t="str">
        <f>VLOOKUP(CONCATENATE($AE30,$AF30),'[11]Listas Nuevas'!$X$3:$Z$11,3,0)</f>
        <v>No</v>
      </c>
      <c r="AJ30" s="409" t="s">
        <v>200</v>
      </c>
      <c r="AK30" s="357" t="s">
        <v>201</v>
      </c>
      <c r="AL30" s="358">
        <f>IFERROR(VLOOKUP(CONCATENATE(AJ30,AK30),'[11]Listas Nuevas'!$AC$6:$AD$7,2,0),0)</f>
        <v>2</v>
      </c>
      <c r="AM30" s="357" t="s">
        <v>204</v>
      </c>
      <c r="AN30" s="358">
        <f>IFERROR(VLOOKUP(CONCATENATE(AJ30,AM30),'[11]Listas Nuevas'!$AE$6:AI248,2,0),0)</f>
        <v>1</v>
      </c>
      <c r="AO30" s="355" t="s">
        <v>146</v>
      </c>
      <c r="AP30" s="355" t="s">
        <v>31</v>
      </c>
      <c r="AQ30" s="358" t="str">
        <f>INDEX('[11]MATRIZ DE CALIFICACIÓN'!$D$4:$H$8,MID($AO30,1,1),MID($AP30,1,1))</f>
        <v>(5) ZONA DE RIESGO ALTA
Reducir, Evitar, Compartir o Transferir el Riesgo</v>
      </c>
      <c r="AR30" s="381" t="s">
        <v>218</v>
      </c>
      <c r="AS30" s="255"/>
      <c r="AT30" s="255"/>
      <c r="AU30" s="255"/>
      <c r="AV30" s="255"/>
      <c r="AW30" s="233"/>
      <c r="AX30" s="267"/>
      <c r="BK30" s="368" t="s">
        <v>1125</v>
      </c>
      <c r="BL30" s="364">
        <v>3</v>
      </c>
      <c r="BM30" s="361">
        <v>5</v>
      </c>
      <c r="BN30" s="364" t="str">
        <f>INDEX('[11]MATRIZ DE CALIFICACIÓN'!$D$4:$H$8,MID($K30,1,1),MID($L30,1,1))</f>
        <v>(15) ZONA DE RIESGO EXTREMA
Reducir, Evitar, Compartir o Transferir el Riesgo</v>
      </c>
      <c r="BO30" s="361">
        <v>1</v>
      </c>
      <c r="BP30" s="361">
        <v>5</v>
      </c>
      <c r="BQ30" s="364" t="str">
        <f>INDEX('[11]MATRIZ DE CALIFICACIÓN'!$D$4:$H$8,MID($AO30,1,1),MID($AP30,1,1))</f>
        <v>(5) ZONA DE RIESGO ALTA
Reducir, Evitar, Compartir o Transferir el Riesgo</v>
      </c>
      <c r="BS30" s="266"/>
    </row>
    <row r="31" spans="1:71" s="108" customFormat="1" ht="39" customHeight="1" x14ac:dyDescent="0.25">
      <c r="A31" s="359"/>
      <c r="B31" s="357"/>
      <c r="C31" s="357"/>
      <c r="D31" s="355"/>
      <c r="E31" s="255"/>
      <c r="F31" s="255"/>
      <c r="G31" s="255"/>
      <c r="H31" s="360"/>
      <c r="I31" s="360"/>
      <c r="J31" s="381"/>
      <c r="K31" s="358"/>
      <c r="L31" s="355"/>
      <c r="M31" s="358"/>
      <c r="N31" s="254" t="s">
        <v>170</v>
      </c>
      <c r="O31" s="254" t="s">
        <v>236</v>
      </c>
      <c r="P31" s="255" t="s">
        <v>996</v>
      </c>
      <c r="Q31" s="255" t="s">
        <v>997</v>
      </c>
      <c r="R31" s="255" t="s">
        <v>675</v>
      </c>
      <c r="S31" s="255" t="s">
        <v>1136</v>
      </c>
      <c r="T31" s="255" t="s">
        <v>1135</v>
      </c>
      <c r="U31" s="255" t="s">
        <v>998</v>
      </c>
      <c r="V31" s="255" t="s">
        <v>999</v>
      </c>
      <c r="W31" s="254" t="s">
        <v>156</v>
      </c>
      <c r="X31" s="254" t="s">
        <v>154</v>
      </c>
      <c r="Y31" s="254" t="s">
        <v>155</v>
      </c>
      <c r="Z31" s="254" t="s">
        <v>157</v>
      </c>
      <c r="AA31" s="254" t="s">
        <v>158</v>
      </c>
      <c r="AB31" s="254" t="s">
        <v>160</v>
      </c>
      <c r="AC31" s="254" t="s">
        <v>161</v>
      </c>
      <c r="AD31" s="252">
        <f>SUM(IF($W31='[11]Evaluación Diseño Control'!$C$2,15)+IF($X31='[11]Evaluación Diseño Control'!$C$3,15)+IF($Y31='[11]Evaluación Diseño Control'!$C$4,15)+IF($Z31='[11]Evaluación Diseño Control'!$C$5,15,IF($Z31='[11]Evaluación Diseño Control'!$D$5,10))+IF($AA31='[11]Evaluación Diseño Control'!$C$6,15)+IF($AB31='[11]Evaluación Diseño Control'!$C$7,15)+IF($AC31='[11]Evaluación Diseño Control'!$C$8,10,IF($AC31='[11]Evaluación Diseño Control'!$D$8,5)))</f>
        <v>100</v>
      </c>
      <c r="AE31" s="252" t="str">
        <f t="shared" si="2"/>
        <v>FUERTE</v>
      </c>
      <c r="AF31" s="254" t="s">
        <v>200</v>
      </c>
      <c r="AG31" s="252" t="str">
        <f>VLOOKUP(CONCATENATE($AE31,$AF31),'[11]Listas Nuevas'!$X$3:$Z$11,2,0)</f>
        <v>FUERTE</v>
      </c>
      <c r="AH31" s="252">
        <f t="shared" si="3"/>
        <v>100</v>
      </c>
      <c r="AI31" s="115" t="str">
        <f>VLOOKUP(CONCATENATE($AE31,$AF31),'[11]Listas Nuevas'!$X$3:$Z$11,3,0)</f>
        <v>No</v>
      </c>
      <c r="AJ31" s="409"/>
      <c r="AK31" s="357"/>
      <c r="AL31" s="358"/>
      <c r="AM31" s="357"/>
      <c r="AN31" s="358"/>
      <c r="AO31" s="355"/>
      <c r="AP31" s="355"/>
      <c r="AQ31" s="358"/>
      <c r="AR31" s="381"/>
      <c r="AS31" s="255"/>
      <c r="AT31" s="255"/>
      <c r="AU31" s="255"/>
      <c r="AV31" s="255"/>
      <c r="AW31" s="233"/>
      <c r="AX31" s="267"/>
      <c r="BK31" s="369"/>
      <c r="BL31" s="365"/>
      <c r="BM31" s="362"/>
      <c r="BN31" s="365"/>
      <c r="BO31" s="362"/>
      <c r="BP31" s="362"/>
      <c r="BQ31" s="365"/>
      <c r="BS31" s="266"/>
    </row>
    <row r="32" spans="1:71" s="108" customFormat="1" ht="42" customHeight="1" x14ac:dyDescent="0.25">
      <c r="A32" s="359"/>
      <c r="B32" s="357"/>
      <c r="C32" s="357"/>
      <c r="D32" s="355"/>
      <c r="E32" s="255"/>
      <c r="F32" s="255"/>
      <c r="G32" s="255"/>
      <c r="H32" s="360"/>
      <c r="I32" s="360"/>
      <c r="J32" s="381"/>
      <c r="K32" s="358"/>
      <c r="L32" s="355"/>
      <c r="M32" s="358"/>
      <c r="N32" s="254" t="s">
        <v>170</v>
      </c>
      <c r="O32" s="254" t="s">
        <v>236</v>
      </c>
      <c r="P32" s="255" t="s">
        <v>1000</v>
      </c>
      <c r="Q32" s="255" t="s">
        <v>674</v>
      </c>
      <c r="R32" s="255" t="s">
        <v>526</v>
      </c>
      <c r="S32" s="255" t="s">
        <v>1001</v>
      </c>
      <c r="T32" s="255" t="s">
        <v>1002</v>
      </c>
      <c r="U32" s="255" t="s">
        <v>1003</v>
      </c>
      <c r="V32" s="255" t="s">
        <v>1134</v>
      </c>
      <c r="W32" s="254" t="s">
        <v>156</v>
      </c>
      <c r="X32" s="254" t="s">
        <v>154</v>
      </c>
      <c r="Y32" s="254" t="s">
        <v>155</v>
      </c>
      <c r="Z32" s="254" t="s">
        <v>157</v>
      </c>
      <c r="AA32" s="254" t="s">
        <v>158</v>
      </c>
      <c r="AB32" s="254" t="s">
        <v>160</v>
      </c>
      <c r="AC32" s="254" t="s">
        <v>161</v>
      </c>
      <c r="AD32" s="252">
        <f>SUM(IF($W32='[11]Evaluación Diseño Control'!$C$2,15)+IF($X32='[11]Evaluación Diseño Control'!$C$3,15)+IF($Y32='[11]Evaluación Diseño Control'!$C$4,15)+IF($Z32='[11]Evaluación Diseño Control'!$C$5,15,IF($Z32='[11]Evaluación Diseño Control'!$D$5,10))+IF($AA32='[11]Evaluación Diseño Control'!$C$6,15)+IF($AB32='[11]Evaluación Diseño Control'!$C$7,15)+IF($AC32='[11]Evaluación Diseño Control'!$C$8,10,IF($AC32='[11]Evaluación Diseño Control'!$D$8,5)))</f>
        <v>100</v>
      </c>
      <c r="AE32" s="252" t="str">
        <f t="shared" si="2"/>
        <v>FUERTE</v>
      </c>
      <c r="AF32" s="254" t="s">
        <v>200</v>
      </c>
      <c r="AG32" s="252" t="str">
        <f>VLOOKUP(CONCATENATE($AE32,$AF32),'[11]Listas Nuevas'!$X$3:$Z$11,2,0)</f>
        <v>FUERTE</v>
      </c>
      <c r="AH32" s="252">
        <f t="shared" si="3"/>
        <v>100</v>
      </c>
      <c r="AI32" s="115" t="str">
        <f>VLOOKUP(CONCATENATE($AE32,$AF32),'[11]Listas Nuevas'!$X$3:$Z$11,3,0)</f>
        <v>No</v>
      </c>
      <c r="AJ32" s="409"/>
      <c r="AK32" s="357"/>
      <c r="AL32" s="358"/>
      <c r="AM32" s="357"/>
      <c r="AN32" s="358"/>
      <c r="AO32" s="355"/>
      <c r="AP32" s="355"/>
      <c r="AQ32" s="358"/>
      <c r="AR32" s="381"/>
      <c r="AS32" s="255"/>
      <c r="AT32" s="255"/>
      <c r="AU32" s="255"/>
      <c r="AV32" s="255"/>
      <c r="AW32" s="233"/>
      <c r="AX32" s="267"/>
      <c r="BK32" s="369"/>
      <c r="BL32" s="365"/>
      <c r="BM32" s="362"/>
      <c r="BN32" s="365"/>
      <c r="BO32" s="362"/>
      <c r="BP32" s="362"/>
      <c r="BQ32" s="365"/>
      <c r="BS32" s="266"/>
    </row>
    <row r="33" spans="1:71" s="108" customFormat="1" ht="42.75" customHeight="1" x14ac:dyDescent="0.25">
      <c r="A33" s="359"/>
      <c r="B33" s="357"/>
      <c r="C33" s="357"/>
      <c r="D33" s="355"/>
      <c r="E33" s="255"/>
      <c r="F33" s="255"/>
      <c r="G33" s="255"/>
      <c r="H33" s="360"/>
      <c r="I33" s="360"/>
      <c r="J33" s="381"/>
      <c r="K33" s="358"/>
      <c r="L33" s="355"/>
      <c r="M33" s="358"/>
      <c r="N33" s="254" t="s">
        <v>170</v>
      </c>
      <c r="O33" s="254" t="s">
        <v>236</v>
      </c>
      <c r="P33" s="255" t="s">
        <v>1004</v>
      </c>
      <c r="Q33" s="255" t="s">
        <v>1005</v>
      </c>
      <c r="R33" s="255" t="s">
        <v>526</v>
      </c>
      <c r="S33" s="255" t="s">
        <v>1126</v>
      </c>
      <c r="T33" s="255" t="s">
        <v>1006</v>
      </c>
      <c r="U33" s="255" t="s">
        <v>1007</v>
      </c>
      <c r="V33" s="255" t="s">
        <v>1008</v>
      </c>
      <c r="W33" s="254" t="s">
        <v>156</v>
      </c>
      <c r="X33" s="254" t="s">
        <v>154</v>
      </c>
      <c r="Y33" s="254" t="s">
        <v>155</v>
      </c>
      <c r="Z33" s="254" t="s">
        <v>157</v>
      </c>
      <c r="AA33" s="254" t="s">
        <v>158</v>
      </c>
      <c r="AB33" s="254" t="s">
        <v>160</v>
      </c>
      <c r="AC33" s="254" t="s">
        <v>161</v>
      </c>
      <c r="AD33" s="252">
        <f>SUM(IF($W33='[11]Evaluación Diseño Control'!$C$2,15)+IF($X33='[11]Evaluación Diseño Control'!$C$3,15)+IF($Y33='[11]Evaluación Diseño Control'!$C$4,15)+IF($Z33='[11]Evaluación Diseño Control'!$C$5,15,IF($Z33='[11]Evaluación Diseño Control'!$D$5,10))+IF($AA33='[11]Evaluación Diseño Control'!$C$6,15)+IF($AB33='[11]Evaluación Diseño Control'!$C$7,15)+IF($AC33='[11]Evaluación Diseño Control'!$C$8,10,IF($AC33='[11]Evaluación Diseño Control'!$D$8,5)))</f>
        <v>100</v>
      </c>
      <c r="AE33" s="252" t="str">
        <f t="shared" si="2"/>
        <v>FUERTE</v>
      </c>
      <c r="AF33" s="254" t="s">
        <v>200</v>
      </c>
      <c r="AG33" s="252" t="str">
        <f>VLOOKUP(CONCATENATE($AE33,$AF33),'[11]Listas Nuevas'!$X$3:$Z$11,2,0)</f>
        <v>FUERTE</v>
      </c>
      <c r="AH33" s="252">
        <f t="shared" si="3"/>
        <v>100</v>
      </c>
      <c r="AI33" s="115" t="str">
        <f>VLOOKUP(CONCATENATE($AE33,$AF33),'[11]Listas Nuevas'!$X$3:$Z$11,3,0)</f>
        <v>No</v>
      </c>
      <c r="AJ33" s="409"/>
      <c r="AK33" s="357"/>
      <c r="AL33" s="358"/>
      <c r="AM33" s="357"/>
      <c r="AN33" s="358"/>
      <c r="AO33" s="355"/>
      <c r="AP33" s="355"/>
      <c r="AQ33" s="358"/>
      <c r="AR33" s="381"/>
      <c r="AS33" s="255"/>
      <c r="AT33" s="255"/>
      <c r="AU33" s="255"/>
      <c r="AV33" s="255"/>
      <c r="AW33" s="233"/>
      <c r="AX33" s="267"/>
      <c r="BK33" s="369"/>
      <c r="BL33" s="365"/>
      <c r="BM33" s="362"/>
      <c r="BN33" s="365"/>
      <c r="BO33" s="362"/>
      <c r="BP33" s="362"/>
      <c r="BQ33" s="365"/>
      <c r="BS33" s="266"/>
    </row>
    <row r="34" spans="1:71" s="108" customFormat="1" ht="50.25" customHeight="1" x14ac:dyDescent="0.25">
      <c r="A34" s="359"/>
      <c r="B34" s="357"/>
      <c r="C34" s="357"/>
      <c r="D34" s="355"/>
      <c r="E34" s="255"/>
      <c r="F34" s="255"/>
      <c r="G34" s="255"/>
      <c r="H34" s="360"/>
      <c r="I34" s="360"/>
      <c r="J34" s="381"/>
      <c r="K34" s="358"/>
      <c r="L34" s="355"/>
      <c r="M34" s="358"/>
      <c r="N34" s="254" t="s">
        <v>170</v>
      </c>
      <c r="O34" s="254" t="s">
        <v>236</v>
      </c>
      <c r="P34" s="255" t="s">
        <v>1009</v>
      </c>
      <c r="Q34" s="255" t="s">
        <v>1010</v>
      </c>
      <c r="R34" s="255" t="s">
        <v>526</v>
      </c>
      <c r="S34" s="255" t="s">
        <v>1133</v>
      </c>
      <c r="T34" s="255" t="s">
        <v>1011</v>
      </c>
      <c r="U34" s="255" t="s">
        <v>1012</v>
      </c>
      <c r="V34" s="255" t="s">
        <v>1013</v>
      </c>
      <c r="W34" s="254" t="s">
        <v>156</v>
      </c>
      <c r="X34" s="254" t="s">
        <v>154</v>
      </c>
      <c r="Y34" s="254" t="s">
        <v>155</v>
      </c>
      <c r="Z34" s="254" t="s">
        <v>157</v>
      </c>
      <c r="AA34" s="254" t="s">
        <v>158</v>
      </c>
      <c r="AB34" s="254" t="s">
        <v>160</v>
      </c>
      <c r="AC34" s="254" t="s">
        <v>161</v>
      </c>
      <c r="AD34" s="252">
        <f>SUM(IF($W34='[11]Evaluación Diseño Control'!$C$2,15)+IF($X34='[11]Evaluación Diseño Control'!$C$3,15)+IF($Y34='[11]Evaluación Diseño Control'!$C$4,15)+IF($Z34='[11]Evaluación Diseño Control'!$C$5,15,IF($Z34='[11]Evaluación Diseño Control'!$D$5,10))+IF($AA34='[11]Evaluación Diseño Control'!$C$6,15)+IF($AB34='[11]Evaluación Diseño Control'!$C$7,15)+IF($AC34='[11]Evaluación Diseño Control'!$C$8,10,IF($AC34='[11]Evaluación Diseño Control'!$D$8,5)))</f>
        <v>100</v>
      </c>
      <c r="AE34" s="252" t="str">
        <f t="shared" si="2"/>
        <v>FUERTE</v>
      </c>
      <c r="AF34" s="254" t="s">
        <v>200</v>
      </c>
      <c r="AG34" s="252" t="str">
        <f>VLOOKUP(CONCATENATE($AE34,$AF34),'[11]Listas Nuevas'!$X$3:$Z$11,2,0)</f>
        <v>FUERTE</v>
      </c>
      <c r="AH34" s="252">
        <f t="shared" si="3"/>
        <v>100</v>
      </c>
      <c r="AI34" s="115" t="str">
        <f>VLOOKUP(CONCATENATE($AE34,$AF34),'[11]Listas Nuevas'!$X$3:$Z$11,3,0)</f>
        <v>No</v>
      </c>
      <c r="AJ34" s="409"/>
      <c r="AK34" s="357"/>
      <c r="AL34" s="358"/>
      <c r="AM34" s="357"/>
      <c r="AN34" s="358"/>
      <c r="AO34" s="355"/>
      <c r="AP34" s="355"/>
      <c r="AQ34" s="358"/>
      <c r="AR34" s="381"/>
      <c r="AS34" s="255"/>
      <c r="AT34" s="255"/>
      <c r="AU34" s="255"/>
      <c r="AV34" s="255"/>
      <c r="AW34" s="233"/>
      <c r="AX34" s="267"/>
      <c r="BK34" s="369"/>
      <c r="BL34" s="365"/>
      <c r="BM34" s="362"/>
      <c r="BN34" s="365"/>
      <c r="BO34" s="362"/>
      <c r="BP34" s="362"/>
      <c r="BQ34" s="365"/>
      <c r="BS34" s="266"/>
    </row>
    <row r="35" spans="1:71" s="108" customFormat="1" ht="58.5" customHeight="1" x14ac:dyDescent="0.25">
      <c r="A35" s="359"/>
      <c r="B35" s="357"/>
      <c r="C35" s="357"/>
      <c r="D35" s="355"/>
      <c r="E35" s="255"/>
      <c r="F35" s="255"/>
      <c r="G35" s="255"/>
      <c r="H35" s="360"/>
      <c r="I35" s="360"/>
      <c r="J35" s="381"/>
      <c r="K35" s="358"/>
      <c r="L35" s="355"/>
      <c r="M35" s="358"/>
      <c r="N35" s="254" t="s">
        <v>170</v>
      </c>
      <c r="O35" s="254" t="s">
        <v>236</v>
      </c>
      <c r="P35" s="255" t="s">
        <v>1014</v>
      </c>
      <c r="Q35" s="255" t="s">
        <v>674</v>
      </c>
      <c r="R35" s="255" t="s">
        <v>1015</v>
      </c>
      <c r="S35" s="255" t="s">
        <v>1016</v>
      </c>
      <c r="T35" s="255" t="s">
        <v>1132</v>
      </c>
      <c r="U35" s="255" t="s">
        <v>1131</v>
      </c>
      <c r="V35" s="255" t="s">
        <v>1017</v>
      </c>
      <c r="W35" s="254" t="s">
        <v>156</v>
      </c>
      <c r="X35" s="254" t="s">
        <v>154</v>
      </c>
      <c r="Y35" s="254" t="s">
        <v>155</v>
      </c>
      <c r="Z35" s="254" t="s">
        <v>157</v>
      </c>
      <c r="AA35" s="254" t="s">
        <v>158</v>
      </c>
      <c r="AB35" s="254" t="s">
        <v>160</v>
      </c>
      <c r="AC35" s="254" t="s">
        <v>161</v>
      </c>
      <c r="AD35" s="252">
        <f>SUM(IF($W35='[11]Evaluación Diseño Control'!$C$2,15)+IF($X35='[11]Evaluación Diseño Control'!$C$3,15)+IF($Y35='[11]Evaluación Diseño Control'!$C$4,15)+IF($Z35='[11]Evaluación Diseño Control'!$C$5,15,IF($Z35='[11]Evaluación Diseño Control'!$D$5,10))+IF($AA35='[11]Evaluación Diseño Control'!$C$6,15)+IF($AB35='[11]Evaluación Diseño Control'!$C$7,15)+IF($AC35='[11]Evaluación Diseño Control'!$C$8,10,IF($AC35='[11]Evaluación Diseño Control'!$D$8,5)))</f>
        <v>100</v>
      </c>
      <c r="AE35" s="252" t="str">
        <f t="shared" si="2"/>
        <v>FUERTE</v>
      </c>
      <c r="AF35" s="254" t="s">
        <v>200</v>
      </c>
      <c r="AG35" s="252" t="str">
        <f>VLOOKUP(CONCATENATE($AE35,$AF35),'[11]Listas Nuevas'!$X$3:$Z$11,2,0)</f>
        <v>FUERTE</v>
      </c>
      <c r="AH35" s="252">
        <f t="shared" si="3"/>
        <v>100</v>
      </c>
      <c r="AI35" s="115" t="str">
        <f>VLOOKUP(CONCATENATE($AE35,$AF35),'[11]Listas Nuevas'!$X$3:$Z$11,3,0)</f>
        <v>No</v>
      </c>
      <c r="AJ35" s="409"/>
      <c r="AK35" s="357"/>
      <c r="AL35" s="358"/>
      <c r="AM35" s="357"/>
      <c r="AN35" s="358"/>
      <c r="AO35" s="355"/>
      <c r="AP35" s="355"/>
      <c r="AQ35" s="358"/>
      <c r="AR35" s="381"/>
      <c r="AS35" s="255"/>
      <c r="AT35" s="255"/>
      <c r="AU35" s="255"/>
      <c r="AV35" s="255"/>
      <c r="AW35" s="233"/>
      <c r="AX35" s="267"/>
      <c r="BK35" s="370"/>
      <c r="BL35" s="366"/>
      <c r="BM35" s="363"/>
      <c r="BN35" s="366"/>
      <c r="BO35" s="363"/>
      <c r="BP35" s="363"/>
      <c r="BQ35" s="366"/>
      <c r="BS35" s="266"/>
    </row>
    <row r="36" spans="1:71" s="108" customFormat="1" ht="58.5" customHeight="1" x14ac:dyDescent="0.25">
      <c r="A36" s="359" t="s">
        <v>1125</v>
      </c>
      <c r="B36" s="357" t="s">
        <v>1130</v>
      </c>
      <c r="C36" s="357" t="s">
        <v>1129</v>
      </c>
      <c r="D36" s="355" t="s">
        <v>26</v>
      </c>
      <c r="E36" s="255"/>
      <c r="F36" s="255"/>
      <c r="G36" s="255"/>
      <c r="H36" s="360" t="s">
        <v>1128</v>
      </c>
      <c r="I36" s="360" t="s">
        <v>1127</v>
      </c>
      <c r="J36" s="381" t="s">
        <v>141</v>
      </c>
      <c r="K36" s="358">
        <f>VLOOKUP($J36,'[11]Listas Nuevas'!$L$2:$N$6,2,0)</f>
        <v>2</v>
      </c>
      <c r="L36" s="355" t="s">
        <v>31</v>
      </c>
      <c r="M36" s="358" t="str">
        <f>INDEX('[11]MATRIZ DE CALIFICACIÓN'!$D$4:$H$8,MID($K36,1,1),MID($L36,1,1))</f>
        <v>(10) ZONA DE RIESGO EXTREMA
Reducir, Evitar, Compartir o Transferir el Riesgo</v>
      </c>
      <c r="N36" s="254" t="s">
        <v>170</v>
      </c>
      <c r="O36" s="254" t="s">
        <v>236</v>
      </c>
      <c r="P36" s="255" t="s">
        <v>1004</v>
      </c>
      <c r="Q36" s="255" t="s">
        <v>1005</v>
      </c>
      <c r="R36" s="255" t="s">
        <v>526</v>
      </c>
      <c r="S36" s="255" t="s">
        <v>1126</v>
      </c>
      <c r="T36" s="255" t="s">
        <v>1006</v>
      </c>
      <c r="U36" s="255" t="s">
        <v>1007</v>
      </c>
      <c r="V36" s="255" t="s">
        <v>1008</v>
      </c>
      <c r="W36" s="254" t="s">
        <v>156</v>
      </c>
      <c r="X36" s="254" t="s">
        <v>154</v>
      </c>
      <c r="Y36" s="254" t="s">
        <v>155</v>
      </c>
      <c r="Z36" s="254" t="s">
        <v>157</v>
      </c>
      <c r="AA36" s="254" t="s">
        <v>158</v>
      </c>
      <c r="AB36" s="254" t="s">
        <v>160</v>
      </c>
      <c r="AC36" s="254" t="s">
        <v>161</v>
      </c>
      <c r="AD36" s="252">
        <f>SUM(IF($W36='[11]Evaluación Diseño Control'!$C$2,15)+IF($X36='[11]Evaluación Diseño Control'!$C$3,15)+IF($Y36='[11]Evaluación Diseño Control'!$C$4,15)+IF($Z36='[11]Evaluación Diseño Control'!$C$5,15,IF($Z36='[11]Evaluación Diseño Control'!$D$5,10))+IF($AA36='[11]Evaluación Diseño Control'!$C$6,15)+IF($AB36='[11]Evaluación Diseño Control'!$C$7,15)+IF($AC36='[11]Evaluación Diseño Control'!$C$8,10,IF($AC36='[11]Evaluación Diseño Control'!$D$8,5)))</f>
        <v>100</v>
      </c>
      <c r="AE36" s="252" t="str">
        <f t="shared" si="2"/>
        <v>FUERTE</v>
      </c>
      <c r="AF36" s="254" t="s">
        <v>200</v>
      </c>
      <c r="AG36" s="252" t="str">
        <f>VLOOKUP(CONCATENATE($AE36,$AF36),'[11]Listas Nuevas'!$X$3:$Z$11,2,0)</f>
        <v>FUERTE</v>
      </c>
      <c r="AH36" s="252">
        <f t="shared" si="3"/>
        <v>100</v>
      </c>
      <c r="AI36" s="115" t="str">
        <f>VLOOKUP(CONCATENATE($AE36,$AF36),'[11]Listas Nuevas'!$X$3:$Z$11,3,0)</f>
        <v>No</v>
      </c>
      <c r="AJ36" s="409" t="s">
        <v>200</v>
      </c>
      <c r="AK36" s="357" t="s">
        <v>201</v>
      </c>
      <c r="AL36" s="358">
        <f>IFERROR(VLOOKUP(CONCATENATE(AJ36,AK36),'[11]Listas Nuevas'!$AC$6:$AD$7,2,0),0)</f>
        <v>2</v>
      </c>
      <c r="AM36" s="357" t="s">
        <v>204</v>
      </c>
      <c r="AN36" s="358">
        <f>IFERROR(VLOOKUP(CONCATENATE(AJ36,AM36),'[11]Listas Nuevas'!$AE$6:AI254,2,0),0)</f>
        <v>1</v>
      </c>
      <c r="AO36" s="355" t="s">
        <v>146</v>
      </c>
      <c r="AP36" s="355" t="s">
        <v>31</v>
      </c>
      <c r="AQ36" s="358" t="str">
        <f>INDEX('[11]MATRIZ DE CALIFICACIÓN'!$D$4:$H$8,MID($AO36,1,1),MID($AP36,1,1))</f>
        <v>(5) ZONA DE RIESGO ALTA
Reducir, Evitar, Compartir o Transferir el Riesgo</v>
      </c>
      <c r="AR36" s="381" t="s">
        <v>218</v>
      </c>
      <c r="AS36" s="255"/>
      <c r="AT36" s="255"/>
      <c r="AU36" s="255"/>
      <c r="AV36" s="255"/>
      <c r="AW36" s="233"/>
      <c r="AX36" s="267"/>
      <c r="BK36" s="368" t="s">
        <v>1125</v>
      </c>
      <c r="BL36" s="364">
        <v>2</v>
      </c>
      <c r="BM36" s="361">
        <v>5</v>
      </c>
      <c r="BN36" s="364" t="str">
        <f>INDEX('[11]MATRIZ DE CALIFICACIÓN'!$D$4:$H$8,MID($K36,1,1),MID($L36,1,1))</f>
        <v>(10) ZONA DE RIESGO EXTREMA
Reducir, Evitar, Compartir o Transferir el Riesgo</v>
      </c>
      <c r="BO36" s="361">
        <v>1</v>
      </c>
      <c r="BP36" s="361">
        <v>5</v>
      </c>
      <c r="BQ36" s="364" t="str">
        <f>INDEX('[11]MATRIZ DE CALIFICACIÓN'!$D$4:$H$8,MID($AO36,1,1),MID($AP36,1,1))</f>
        <v>(5) ZONA DE RIESGO ALTA
Reducir, Evitar, Compartir o Transferir el Riesgo</v>
      </c>
      <c r="BS36" s="266"/>
    </row>
    <row r="37" spans="1:71" s="108" customFormat="1" ht="48.75" customHeight="1" x14ac:dyDescent="0.25">
      <c r="A37" s="359"/>
      <c r="B37" s="357"/>
      <c r="C37" s="357"/>
      <c r="D37" s="355"/>
      <c r="E37" s="255"/>
      <c r="F37" s="255"/>
      <c r="G37" s="255"/>
      <c r="H37" s="360"/>
      <c r="I37" s="360"/>
      <c r="J37" s="381"/>
      <c r="K37" s="358"/>
      <c r="L37" s="355"/>
      <c r="M37" s="358"/>
      <c r="N37" s="254" t="s">
        <v>170</v>
      </c>
      <c r="O37" s="254" t="s">
        <v>236</v>
      </c>
      <c r="P37" s="255" t="s">
        <v>1018</v>
      </c>
      <c r="Q37" s="255" t="s">
        <v>674</v>
      </c>
      <c r="R37" s="255" t="s">
        <v>526</v>
      </c>
      <c r="S37" s="255" t="s">
        <v>1019</v>
      </c>
      <c r="T37" s="255" t="s">
        <v>1020</v>
      </c>
      <c r="U37" s="255" t="s">
        <v>1021</v>
      </c>
      <c r="V37" s="255" t="s">
        <v>1022</v>
      </c>
      <c r="W37" s="254" t="s">
        <v>156</v>
      </c>
      <c r="X37" s="254" t="s">
        <v>154</v>
      </c>
      <c r="Y37" s="254" t="s">
        <v>155</v>
      </c>
      <c r="Z37" s="254" t="s">
        <v>157</v>
      </c>
      <c r="AA37" s="254" t="s">
        <v>158</v>
      </c>
      <c r="AB37" s="254" t="s">
        <v>160</v>
      </c>
      <c r="AC37" s="254" t="s">
        <v>161</v>
      </c>
      <c r="AD37" s="252">
        <f>SUM(IF($W37='[11]Evaluación Diseño Control'!$C$2,15)+IF($X37='[11]Evaluación Diseño Control'!$C$3,15)+IF($Y37='[11]Evaluación Diseño Control'!$C$4,15)+IF($Z37='[11]Evaluación Diseño Control'!$C$5,15,IF($Z37='[11]Evaluación Diseño Control'!$D$5,10))+IF($AA37='[11]Evaluación Diseño Control'!$C$6,15)+IF($AB37='[11]Evaluación Diseño Control'!$C$7,15)+IF($AC37='[11]Evaluación Diseño Control'!$C$8,10,IF($AC37='[11]Evaluación Diseño Control'!$D$8,5)))</f>
        <v>100</v>
      </c>
      <c r="AE37" s="252" t="str">
        <f t="shared" si="2"/>
        <v>FUERTE</v>
      </c>
      <c r="AF37" s="254" t="s">
        <v>200</v>
      </c>
      <c r="AG37" s="252" t="str">
        <f>VLOOKUP(CONCATENATE($AE37,$AF37),'[11]Listas Nuevas'!$X$3:$Z$11,2,0)</f>
        <v>FUERTE</v>
      </c>
      <c r="AH37" s="252">
        <f t="shared" si="3"/>
        <v>100</v>
      </c>
      <c r="AI37" s="115" t="str">
        <f>VLOOKUP(CONCATENATE($AE37,$AF37),'[11]Listas Nuevas'!$X$3:$Z$11,3,0)</f>
        <v>No</v>
      </c>
      <c r="AJ37" s="409"/>
      <c r="AK37" s="357"/>
      <c r="AL37" s="358"/>
      <c r="AM37" s="357"/>
      <c r="AN37" s="358"/>
      <c r="AO37" s="355"/>
      <c r="AP37" s="355"/>
      <c r="AQ37" s="358"/>
      <c r="AR37" s="381"/>
      <c r="AS37" s="255"/>
      <c r="AT37" s="255"/>
      <c r="AU37" s="255"/>
      <c r="AV37" s="255"/>
      <c r="AW37" s="233"/>
      <c r="AX37" s="267"/>
      <c r="BK37" s="369"/>
      <c r="BL37" s="365"/>
      <c r="BM37" s="362"/>
      <c r="BN37" s="365"/>
      <c r="BO37" s="362"/>
      <c r="BP37" s="362"/>
      <c r="BQ37" s="365"/>
      <c r="BS37" s="266"/>
    </row>
    <row r="38" spans="1:71" s="108" customFormat="1" ht="42" customHeight="1" x14ac:dyDescent="0.25">
      <c r="A38" s="359"/>
      <c r="B38" s="357"/>
      <c r="C38" s="357"/>
      <c r="D38" s="355"/>
      <c r="E38" s="255"/>
      <c r="F38" s="255"/>
      <c r="G38" s="255"/>
      <c r="H38" s="360"/>
      <c r="I38" s="360"/>
      <c r="J38" s="381"/>
      <c r="K38" s="358"/>
      <c r="L38" s="355"/>
      <c r="M38" s="358"/>
      <c r="N38" s="254" t="s">
        <v>170</v>
      </c>
      <c r="O38" s="254" t="s">
        <v>236</v>
      </c>
      <c r="P38" s="255" t="s">
        <v>1023</v>
      </c>
      <c r="Q38" s="255" t="s">
        <v>1024</v>
      </c>
      <c r="R38" s="255" t="s">
        <v>526</v>
      </c>
      <c r="S38" s="255" t="s">
        <v>1025</v>
      </c>
      <c r="T38" s="255" t="s">
        <v>1026</v>
      </c>
      <c r="U38" s="255" t="s">
        <v>1027</v>
      </c>
      <c r="V38" s="255" t="s">
        <v>1124</v>
      </c>
      <c r="W38" s="254" t="s">
        <v>156</v>
      </c>
      <c r="X38" s="254" t="s">
        <v>154</v>
      </c>
      <c r="Y38" s="254" t="s">
        <v>155</v>
      </c>
      <c r="Z38" s="254" t="s">
        <v>157</v>
      </c>
      <c r="AA38" s="254" t="s">
        <v>158</v>
      </c>
      <c r="AB38" s="254" t="s">
        <v>160</v>
      </c>
      <c r="AC38" s="254" t="s">
        <v>161</v>
      </c>
      <c r="AD38" s="252">
        <f>SUM(IF($W38='[11]Evaluación Diseño Control'!$C$2,15)+IF($X38='[11]Evaluación Diseño Control'!$C$3,15)+IF($Y38='[11]Evaluación Diseño Control'!$C$4,15)+IF($Z38='[11]Evaluación Diseño Control'!$C$5,15,IF($Z38='[11]Evaluación Diseño Control'!$D$5,10))+IF($AA38='[11]Evaluación Diseño Control'!$C$6,15)+IF($AB38='[11]Evaluación Diseño Control'!$C$7,15)+IF($AC38='[11]Evaluación Diseño Control'!$C$8,10,IF($AC38='[11]Evaluación Diseño Control'!$D$8,5)))</f>
        <v>100</v>
      </c>
      <c r="AE38" s="252" t="str">
        <f t="shared" si="2"/>
        <v>FUERTE</v>
      </c>
      <c r="AF38" s="254" t="s">
        <v>200</v>
      </c>
      <c r="AG38" s="252" t="str">
        <f>VLOOKUP(CONCATENATE($AE38,$AF38),'[11]Listas Nuevas'!$X$3:$Z$11,2,0)</f>
        <v>FUERTE</v>
      </c>
      <c r="AH38" s="252">
        <f t="shared" si="3"/>
        <v>100</v>
      </c>
      <c r="AI38" s="115" t="str">
        <f>VLOOKUP(CONCATENATE($AE38,$AF38),'[11]Listas Nuevas'!$X$3:$Z$11,3,0)</f>
        <v>No</v>
      </c>
      <c r="AJ38" s="409"/>
      <c r="AK38" s="357"/>
      <c r="AL38" s="358"/>
      <c r="AM38" s="357"/>
      <c r="AN38" s="358"/>
      <c r="AO38" s="355"/>
      <c r="AP38" s="355"/>
      <c r="AQ38" s="358"/>
      <c r="AR38" s="381"/>
      <c r="AS38" s="255"/>
      <c r="AT38" s="255"/>
      <c r="AU38" s="255"/>
      <c r="AV38" s="255"/>
      <c r="AW38" s="233"/>
      <c r="AX38" s="267"/>
      <c r="BK38" s="369"/>
      <c r="BL38" s="365"/>
      <c r="BM38" s="362"/>
      <c r="BN38" s="365"/>
      <c r="BO38" s="362"/>
      <c r="BP38" s="362"/>
      <c r="BQ38" s="365"/>
      <c r="BS38" s="266"/>
    </row>
    <row r="39" spans="1:71" s="108" customFormat="1" ht="39" customHeight="1" x14ac:dyDescent="0.25">
      <c r="A39" s="359"/>
      <c r="B39" s="357"/>
      <c r="C39" s="357"/>
      <c r="D39" s="355"/>
      <c r="E39" s="255"/>
      <c r="F39" s="255"/>
      <c r="G39" s="255"/>
      <c r="H39" s="360"/>
      <c r="I39" s="360"/>
      <c r="J39" s="381"/>
      <c r="K39" s="358"/>
      <c r="L39" s="355"/>
      <c r="M39" s="358"/>
      <c r="N39" s="254" t="s">
        <v>170</v>
      </c>
      <c r="O39" s="254" t="s">
        <v>236</v>
      </c>
      <c r="P39" s="255" t="s">
        <v>1028</v>
      </c>
      <c r="Q39" s="255" t="s">
        <v>1024</v>
      </c>
      <c r="R39" s="255" t="s">
        <v>526</v>
      </c>
      <c r="S39" s="255" t="s">
        <v>1029</v>
      </c>
      <c r="T39" s="255" t="s">
        <v>1123</v>
      </c>
      <c r="U39" s="255" t="s">
        <v>1030</v>
      </c>
      <c r="V39" s="255" t="s">
        <v>1031</v>
      </c>
      <c r="W39" s="254" t="s">
        <v>156</v>
      </c>
      <c r="X39" s="254" t="s">
        <v>154</v>
      </c>
      <c r="Y39" s="254" t="s">
        <v>155</v>
      </c>
      <c r="Z39" s="254" t="s">
        <v>157</v>
      </c>
      <c r="AA39" s="254" t="s">
        <v>158</v>
      </c>
      <c r="AB39" s="254" t="s">
        <v>160</v>
      </c>
      <c r="AC39" s="254" t="s">
        <v>161</v>
      </c>
      <c r="AD39" s="252">
        <f>SUM(IF($W39='[11]Evaluación Diseño Control'!$C$2,15)+IF($X39='[11]Evaluación Diseño Control'!$C$3,15)+IF($Y39='[11]Evaluación Diseño Control'!$C$4,15)+IF($Z39='[11]Evaluación Diseño Control'!$C$5,15,IF($Z39='[11]Evaluación Diseño Control'!$D$5,10))+IF($AA39='[11]Evaluación Diseño Control'!$C$6,15)+IF($AB39='[11]Evaluación Diseño Control'!$C$7,15)+IF($AC39='[11]Evaluación Diseño Control'!$C$8,10,IF($AC39='[11]Evaluación Diseño Control'!$D$8,5)))</f>
        <v>100</v>
      </c>
      <c r="AE39" s="252" t="str">
        <f t="shared" si="2"/>
        <v>FUERTE</v>
      </c>
      <c r="AF39" s="254" t="s">
        <v>200</v>
      </c>
      <c r="AG39" s="252" t="str">
        <f>VLOOKUP(CONCATENATE($AE39,$AF39),'[11]Listas Nuevas'!$X$3:$Z$11,2,0)</f>
        <v>FUERTE</v>
      </c>
      <c r="AH39" s="252">
        <f t="shared" si="3"/>
        <v>100</v>
      </c>
      <c r="AI39" s="115" t="str">
        <f>VLOOKUP(CONCATENATE($AE39,$AF39),'[11]Listas Nuevas'!$X$3:$Z$11,3,0)</f>
        <v>No</v>
      </c>
      <c r="AJ39" s="409"/>
      <c r="AK39" s="357"/>
      <c r="AL39" s="358"/>
      <c r="AM39" s="357"/>
      <c r="AN39" s="358"/>
      <c r="AO39" s="355"/>
      <c r="AP39" s="355"/>
      <c r="AQ39" s="358"/>
      <c r="AR39" s="381"/>
      <c r="AS39" s="255"/>
      <c r="AT39" s="255"/>
      <c r="AU39" s="255"/>
      <c r="AV39" s="255"/>
      <c r="AW39" s="233"/>
      <c r="AX39" s="267"/>
      <c r="BK39" s="370"/>
      <c r="BL39" s="366"/>
      <c r="BM39" s="363"/>
      <c r="BN39" s="366"/>
      <c r="BO39" s="363"/>
      <c r="BP39" s="363"/>
      <c r="BQ39" s="366"/>
      <c r="BS39" s="266"/>
    </row>
    <row r="40" spans="1:71" s="108" customFormat="1" ht="41.25" customHeight="1" x14ac:dyDescent="0.25">
      <c r="A40" s="359" t="s">
        <v>1122</v>
      </c>
      <c r="B40" s="357" t="s">
        <v>942</v>
      </c>
      <c r="C40" s="357" t="s">
        <v>943</v>
      </c>
      <c r="D40" s="355" t="s">
        <v>26</v>
      </c>
      <c r="E40" s="255"/>
      <c r="F40" s="255"/>
      <c r="G40" s="255"/>
      <c r="H40" s="360" t="s">
        <v>944</v>
      </c>
      <c r="I40" s="360" t="s">
        <v>945</v>
      </c>
      <c r="J40" s="381" t="s">
        <v>141</v>
      </c>
      <c r="K40" s="358">
        <f>VLOOKUP($J40,'[12]Listas Nuevas'!$L$2:$N$6,2,0)</f>
        <v>2</v>
      </c>
      <c r="L40" s="355" t="s">
        <v>30</v>
      </c>
      <c r="M40" s="358" t="str">
        <f>INDEX('[12]MATRIZ DE CALIFICACIÓN'!$D$4:$H$8,MID($K40,1,1),MID($L40,1,1))</f>
        <v>(8) ZONA DE RIESGO ALTA
Reducir, Evitar, Compartir o Transferir el Riesgo</v>
      </c>
      <c r="N40" s="254" t="s">
        <v>170</v>
      </c>
      <c r="O40" s="254" t="s">
        <v>236</v>
      </c>
      <c r="P40" s="255" t="s">
        <v>946</v>
      </c>
      <c r="Q40" s="255" t="s">
        <v>947</v>
      </c>
      <c r="R40" s="255" t="s">
        <v>526</v>
      </c>
      <c r="S40" s="255" t="s">
        <v>948</v>
      </c>
      <c r="T40" s="255" t="s">
        <v>949</v>
      </c>
      <c r="U40" s="255" t="s">
        <v>950</v>
      </c>
      <c r="V40" s="255" t="s">
        <v>951</v>
      </c>
      <c r="W40" s="254" t="s">
        <v>156</v>
      </c>
      <c r="X40" s="254" t="s">
        <v>154</v>
      </c>
      <c r="Y40" s="254" t="s">
        <v>155</v>
      </c>
      <c r="Z40" s="254" t="s">
        <v>157</v>
      </c>
      <c r="AA40" s="254" t="s">
        <v>158</v>
      </c>
      <c r="AB40" s="254" t="s">
        <v>160</v>
      </c>
      <c r="AC40" s="254" t="s">
        <v>161</v>
      </c>
      <c r="AD40" s="252">
        <f>SUM(IF($W40='[12]Evaluación Diseño Control'!$C$2,15)+IF($X40='[12]Evaluación Diseño Control'!$C$3,15)+IF($Y40='[12]Evaluación Diseño Control'!$C$4,15)+IF($Z40='[12]Evaluación Diseño Control'!$C$5,15,IF($Z40='[12]Evaluación Diseño Control'!$D$5,10))+IF($AA40='[12]Evaluación Diseño Control'!$C$6,15)+IF($AB40='[12]Evaluación Diseño Control'!$C$7,15)+IF($AC40='[12]Evaluación Diseño Control'!$C$8,10,IF($AC40='[12]Evaluación Diseño Control'!$D$8,5)))</f>
        <v>100</v>
      </c>
      <c r="AE40" s="252" t="str">
        <f t="shared" si="2"/>
        <v>FUERTE</v>
      </c>
      <c r="AF40" s="254" t="s">
        <v>200</v>
      </c>
      <c r="AG40" s="252" t="str">
        <f>VLOOKUP(CONCATENATE($AE40,$AF40),'[12]Listas Nuevas'!$X$3:$Z$11,2,0)</f>
        <v>FUERTE</v>
      </c>
      <c r="AH40" s="252">
        <f t="shared" si="3"/>
        <v>100</v>
      </c>
      <c r="AI40" s="115" t="str">
        <f>VLOOKUP(CONCATENATE($AE40,$AF40),'[12]Listas Nuevas'!$X$3:$Z$11,3,0)</f>
        <v>No</v>
      </c>
      <c r="AJ40" s="256" t="s">
        <v>200</v>
      </c>
      <c r="AK40" s="255" t="s">
        <v>201</v>
      </c>
      <c r="AL40" s="252">
        <f>IFERROR(VLOOKUP(CONCATENATE(AJ40,AK40),'[12]Listas Nuevas'!$AC$6:$AD$7,2,0),0)</f>
        <v>2</v>
      </c>
      <c r="AM40" s="255" t="s">
        <v>204</v>
      </c>
      <c r="AN40" s="252">
        <f>IFERROR(VLOOKUP(CONCATENATE(AJ40,AM40),'[12]Listas Nuevas'!$AE$6:AI198,2,0),0)</f>
        <v>1</v>
      </c>
      <c r="AO40" s="355" t="s">
        <v>146</v>
      </c>
      <c r="AP40" s="355" t="s">
        <v>30</v>
      </c>
      <c r="AQ40" s="358" t="str">
        <f>INDEX('[12]MATRIZ DE CALIFICACIÓN'!$D$4:$H$8,MID($AO40,1,1),MID($AP40,1,1))</f>
        <v>(4) ZONA DE RIESGO ALTA
Reducir, Evitar, Compartir o Transferir el Riesgo</v>
      </c>
      <c r="AR40" s="381" t="s">
        <v>218</v>
      </c>
      <c r="AS40" s="255"/>
      <c r="AT40" s="255"/>
      <c r="AU40" s="255"/>
      <c r="AV40" s="255"/>
      <c r="AW40" s="255"/>
      <c r="AX40" s="267"/>
      <c r="BK40" s="368" t="s">
        <v>1122</v>
      </c>
      <c r="BL40" s="364">
        <v>2</v>
      </c>
      <c r="BM40" s="361">
        <v>4</v>
      </c>
      <c r="BN40" s="364" t="str">
        <f>INDEX('[12]MATRIZ DE CALIFICACIÓN'!$D$4:$H$8,MID($K40,1,1),MID($L40,1,1))</f>
        <v>(8) ZONA DE RIESGO ALTA
Reducir, Evitar, Compartir o Transferir el Riesgo</v>
      </c>
      <c r="BO40" s="361">
        <v>1</v>
      </c>
      <c r="BP40" s="361">
        <v>4</v>
      </c>
      <c r="BQ40" s="364" t="str">
        <f>INDEX('[12]MATRIZ DE CALIFICACIÓN'!$D$4:$H$8,MID($AO40,1,1),MID($AP40,1,1))</f>
        <v>(4) ZONA DE RIESGO ALTA
Reducir, Evitar, Compartir o Transferir el Riesgo</v>
      </c>
      <c r="BS40" s="266"/>
    </row>
    <row r="41" spans="1:71" s="108" customFormat="1" ht="41.25" customHeight="1" x14ac:dyDescent="0.25">
      <c r="A41" s="359"/>
      <c r="B41" s="357"/>
      <c r="C41" s="357"/>
      <c r="D41" s="355"/>
      <c r="E41" s="255"/>
      <c r="F41" s="255"/>
      <c r="G41" s="255"/>
      <c r="H41" s="360"/>
      <c r="I41" s="360"/>
      <c r="J41" s="381"/>
      <c r="K41" s="358"/>
      <c r="L41" s="355"/>
      <c r="M41" s="358"/>
      <c r="N41" s="254" t="s">
        <v>170</v>
      </c>
      <c r="O41" s="254" t="s">
        <v>236</v>
      </c>
      <c r="P41" s="255" t="s">
        <v>952</v>
      </c>
      <c r="Q41" s="255" t="s">
        <v>953</v>
      </c>
      <c r="R41" s="255" t="s">
        <v>526</v>
      </c>
      <c r="S41" s="255" t="s">
        <v>954</v>
      </c>
      <c r="T41" s="255" t="s">
        <v>955</v>
      </c>
      <c r="U41" s="255" t="s">
        <v>956</v>
      </c>
      <c r="V41" s="255" t="s">
        <v>957</v>
      </c>
      <c r="W41" s="254" t="s">
        <v>156</v>
      </c>
      <c r="X41" s="254" t="s">
        <v>154</v>
      </c>
      <c r="Y41" s="254" t="s">
        <v>155</v>
      </c>
      <c r="Z41" s="254" t="s">
        <v>157</v>
      </c>
      <c r="AA41" s="254" t="s">
        <v>158</v>
      </c>
      <c r="AB41" s="254" t="s">
        <v>160</v>
      </c>
      <c r="AC41" s="254" t="s">
        <v>161</v>
      </c>
      <c r="AD41" s="252">
        <f>SUM(IF($W41='[12]Evaluación Diseño Control'!$C$2,15)+IF($X41='[12]Evaluación Diseño Control'!$C$3,15)+IF($Y41='[12]Evaluación Diseño Control'!$C$4,15)+IF($Z41='[12]Evaluación Diseño Control'!$C$5,15,IF($Z41='[12]Evaluación Diseño Control'!$D$5,10))+IF($AA41='[12]Evaluación Diseño Control'!$C$6,15)+IF($AB41='[12]Evaluación Diseño Control'!$C$7,15)+IF($AC41='[12]Evaluación Diseño Control'!$C$8,10,IF($AC41='[12]Evaluación Diseño Control'!$D$8,5)))</f>
        <v>100</v>
      </c>
      <c r="AE41" s="252" t="str">
        <f t="shared" si="2"/>
        <v>FUERTE</v>
      </c>
      <c r="AF41" s="254" t="s">
        <v>200</v>
      </c>
      <c r="AG41" s="252" t="str">
        <f>VLOOKUP(CONCATENATE($AE41,$AF41),'[12]Listas Nuevas'!$X$3:$Z$11,2,0)</f>
        <v>FUERTE</v>
      </c>
      <c r="AH41" s="252">
        <f t="shared" si="3"/>
        <v>100</v>
      </c>
      <c r="AI41" s="115" t="str">
        <f>VLOOKUP(CONCATENATE($AE41,$AF41),'[12]Listas Nuevas'!$X$3:$Z$11,3,0)</f>
        <v>No</v>
      </c>
      <c r="AJ41" s="256" t="s">
        <v>200</v>
      </c>
      <c r="AK41" s="255" t="s">
        <v>201</v>
      </c>
      <c r="AL41" s="252">
        <f>IFERROR(VLOOKUP(CONCATENATE(AJ41,AK41),'[12]Listas Nuevas'!$AC$6:$AD$7,2,0),0)</f>
        <v>2</v>
      </c>
      <c r="AM41" s="255" t="s">
        <v>204</v>
      </c>
      <c r="AN41" s="252">
        <f>IFERROR(VLOOKUP(CONCATENATE(AJ41,AM41),'[12]Listas Nuevas'!$AE$6:AI199,2,0),0)</f>
        <v>1</v>
      </c>
      <c r="AO41" s="355"/>
      <c r="AP41" s="355"/>
      <c r="AQ41" s="358"/>
      <c r="AR41" s="381"/>
      <c r="AS41" s="255"/>
      <c r="AT41" s="255"/>
      <c r="AU41" s="255"/>
      <c r="AV41" s="255"/>
      <c r="AW41" s="255"/>
      <c r="AX41" s="267"/>
      <c r="BK41" s="369"/>
      <c r="BL41" s="365"/>
      <c r="BM41" s="362"/>
      <c r="BN41" s="365"/>
      <c r="BO41" s="362"/>
      <c r="BP41" s="362"/>
      <c r="BQ41" s="365"/>
      <c r="BS41" s="266"/>
    </row>
    <row r="42" spans="1:71" s="108" customFormat="1" ht="55.5" customHeight="1" x14ac:dyDescent="0.25">
      <c r="A42" s="359"/>
      <c r="B42" s="357"/>
      <c r="C42" s="357"/>
      <c r="D42" s="355"/>
      <c r="E42" s="255"/>
      <c r="F42" s="255"/>
      <c r="G42" s="255"/>
      <c r="H42" s="360"/>
      <c r="I42" s="360"/>
      <c r="J42" s="381"/>
      <c r="K42" s="358"/>
      <c r="L42" s="355"/>
      <c r="M42" s="358"/>
      <c r="N42" s="254" t="s">
        <v>170</v>
      </c>
      <c r="O42" s="254" t="s">
        <v>236</v>
      </c>
      <c r="P42" s="255" t="s">
        <v>630</v>
      </c>
      <c r="Q42" s="255" t="s">
        <v>958</v>
      </c>
      <c r="R42" s="255" t="s">
        <v>671</v>
      </c>
      <c r="S42" s="255" t="s">
        <v>959</v>
      </c>
      <c r="T42" s="255" t="s">
        <v>960</v>
      </c>
      <c r="U42" s="255" t="s">
        <v>961</v>
      </c>
      <c r="V42" s="255" t="s">
        <v>1097</v>
      </c>
      <c r="W42" s="254" t="s">
        <v>156</v>
      </c>
      <c r="X42" s="254" t="s">
        <v>154</v>
      </c>
      <c r="Y42" s="254" t="s">
        <v>155</v>
      </c>
      <c r="Z42" s="254" t="s">
        <v>157</v>
      </c>
      <c r="AA42" s="254" t="s">
        <v>158</v>
      </c>
      <c r="AB42" s="254" t="s">
        <v>160</v>
      </c>
      <c r="AC42" s="254" t="s">
        <v>161</v>
      </c>
      <c r="AD42" s="252">
        <f>SUM(IF($W42='[12]Evaluación Diseño Control'!$C$2,15)+IF($X42='[12]Evaluación Diseño Control'!$C$3,15)+IF($Y42='[12]Evaluación Diseño Control'!$C$4,15)+IF($Z42='[12]Evaluación Diseño Control'!$C$5,15,IF($Z42='[12]Evaluación Diseño Control'!$D$5,10))+IF($AA42='[12]Evaluación Diseño Control'!$C$6,15)+IF($AB42='[12]Evaluación Diseño Control'!$C$7,15)+IF($AC42='[12]Evaluación Diseño Control'!$C$8,10,IF($AC42='[12]Evaluación Diseño Control'!$D$8,5)))</f>
        <v>100</v>
      </c>
      <c r="AE42" s="252" t="str">
        <f t="shared" si="2"/>
        <v>FUERTE</v>
      </c>
      <c r="AF42" s="254" t="s">
        <v>200</v>
      </c>
      <c r="AG42" s="252" t="str">
        <f>VLOOKUP(CONCATENATE($AE42,$AF42),'[12]Listas Nuevas'!$X$3:$Z$11,2,0)</f>
        <v>FUERTE</v>
      </c>
      <c r="AH42" s="252">
        <f t="shared" si="3"/>
        <v>100</v>
      </c>
      <c r="AI42" s="115" t="str">
        <f>VLOOKUP(CONCATENATE($AE42,$AF42),'[12]Listas Nuevas'!$X$3:$Z$11,3,0)</f>
        <v>No</v>
      </c>
      <c r="AJ42" s="256" t="s">
        <v>200</v>
      </c>
      <c r="AK42" s="255" t="s">
        <v>201</v>
      </c>
      <c r="AL42" s="252">
        <f>IFERROR(VLOOKUP(CONCATENATE(AJ42,AK42),'[12]Listas Nuevas'!$AC$6:$AD$7,2,0),0)</f>
        <v>2</v>
      </c>
      <c r="AM42" s="255" t="s">
        <v>204</v>
      </c>
      <c r="AN42" s="252">
        <f>IFERROR(VLOOKUP(CONCATENATE(AJ42,AM42),'[12]Listas Nuevas'!$AE$6:AI200,2,0),0)</f>
        <v>1</v>
      </c>
      <c r="AO42" s="355"/>
      <c r="AP42" s="355"/>
      <c r="AQ42" s="358"/>
      <c r="AR42" s="381"/>
      <c r="AS42" s="255"/>
      <c r="AT42" s="255"/>
      <c r="AU42" s="255"/>
      <c r="AV42" s="255"/>
      <c r="AW42" s="255"/>
      <c r="AX42" s="267"/>
      <c r="BK42" s="370"/>
      <c r="BL42" s="366"/>
      <c r="BM42" s="363"/>
      <c r="BN42" s="366"/>
      <c r="BO42" s="363"/>
      <c r="BP42" s="363"/>
      <c r="BQ42" s="366"/>
      <c r="BS42" s="266"/>
    </row>
    <row r="43" spans="1:71" s="108" customFormat="1" ht="33.75" x14ac:dyDescent="0.25">
      <c r="A43" s="359" t="s">
        <v>1102</v>
      </c>
      <c r="B43" s="357" t="s">
        <v>1121</v>
      </c>
      <c r="C43" s="357" t="s">
        <v>1120</v>
      </c>
      <c r="D43" s="355" t="s">
        <v>26</v>
      </c>
      <c r="E43" s="255"/>
      <c r="F43" s="255"/>
      <c r="G43" s="255"/>
      <c r="H43" s="360" t="s">
        <v>1119</v>
      </c>
      <c r="I43" s="360" t="s">
        <v>1118</v>
      </c>
      <c r="J43" s="357" t="s">
        <v>145</v>
      </c>
      <c r="K43" s="357">
        <v>1</v>
      </c>
      <c r="L43" s="357" t="s">
        <v>30</v>
      </c>
      <c r="M43" s="358" t="s">
        <v>42</v>
      </c>
      <c r="N43" s="357" t="s">
        <v>170</v>
      </c>
      <c r="O43" s="357" t="s">
        <v>236</v>
      </c>
      <c r="P43" s="255" t="s">
        <v>1117</v>
      </c>
      <c r="Q43" s="255" t="s">
        <v>1116</v>
      </c>
      <c r="R43" s="255" t="s">
        <v>1088</v>
      </c>
      <c r="S43" s="255" t="s">
        <v>1115</v>
      </c>
      <c r="T43" s="255" t="s">
        <v>1114</v>
      </c>
      <c r="U43" s="255" t="s">
        <v>1113</v>
      </c>
      <c r="V43" s="255" t="s">
        <v>1112</v>
      </c>
      <c r="W43" s="255" t="s">
        <v>156</v>
      </c>
      <c r="X43" s="255" t="s">
        <v>154</v>
      </c>
      <c r="Y43" s="255" t="s">
        <v>155</v>
      </c>
      <c r="Z43" s="255" t="s">
        <v>157</v>
      </c>
      <c r="AA43" s="255" t="s">
        <v>158</v>
      </c>
      <c r="AB43" s="255" t="s">
        <v>160</v>
      </c>
      <c r="AC43" s="255" t="s">
        <v>161</v>
      </c>
      <c r="AD43" s="255">
        <v>100</v>
      </c>
      <c r="AE43" s="255" t="str">
        <f t="shared" si="2"/>
        <v>FUERTE</v>
      </c>
      <c r="AF43" s="255" t="s">
        <v>200</v>
      </c>
      <c r="AG43" s="255" t="s">
        <v>200</v>
      </c>
      <c r="AH43" s="255">
        <f t="shared" si="3"/>
        <v>100</v>
      </c>
      <c r="AI43" s="268" t="s">
        <v>13</v>
      </c>
      <c r="AJ43" s="367" t="s">
        <v>200</v>
      </c>
      <c r="AK43" s="357" t="s">
        <v>201</v>
      </c>
      <c r="AL43" s="357">
        <v>2</v>
      </c>
      <c r="AM43" s="357" t="s">
        <v>204</v>
      </c>
      <c r="AN43" s="357">
        <v>1</v>
      </c>
      <c r="AO43" s="357" t="s">
        <v>146</v>
      </c>
      <c r="AP43" s="357" t="s">
        <v>30</v>
      </c>
      <c r="AQ43" s="358" t="s">
        <v>42</v>
      </c>
      <c r="AR43" s="357" t="s">
        <v>218</v>
      </c>
      <c r="AS43" s="255"/>
      <c r="AT43" s="255"/>
      <c r="AU43" s="255"/>
      <c r="AV43" s="255"/>
      <c r="AW43" s="255"/>
      <c r="AX43" s="267"/>
      <c r="BS43" s="266"/>
    </row>
    <row r="44" spans="1:71" s="108" customFormat="1" ht="33.75" x14ac:dyDescent="0.25">
      <c r="A44" s="359"/>
      <c r="B44" s="357"/>
      <c r="C44" s="357"/>
      <c r="D44" s="355"/>
      <c r="E44" s="255"/>
      <c r="F44" s="255"/>
      <c r="G44" s="255"/>
      <c r="H44" s="360"/>
      <c r="I44" s="360"/>
      <c r="J44" s="357"/>
      <c r="K44" s="357"/>
      <c r="L44" s="357"/>
      <c r="M44" s="358"/>
      <c r="N44" s="357"/>
      <c r="O44" s="357"/>
      <c r="P44" s="255" t="s">
        <v>1111</v>
      </c>
      <c r="Q44" s="255" t="s">
        <v>1107</v>
      </c>
      <c r="R44" s="255" t="s">
        <v>671</v>
      </c>
      <c r="S44" s="255" t="s">
        <v>1110</v>
      </c>
      <c r="T44" s="269" t="s">
        <v>1109</v>
      </c>
      <c r="U44" s="269" t="s">
        <v>1104</v>
      </c>
      <c r="V44" s="255" t="s">
        <v>1103</v>
      </c>
      <c r="W44" s="255" t="s">
        <v>156</v>
      </c>
      <c r="X44" s="255" t="s">
        <v>154</v>
      </c>
      <c r="Y44" s="255" t="s">
        <v>155</v>
      </c>
      <c r="Z44" s="255" t="s">
        <v>157</v>
      </c>
      <c r="AA44" s="255" t="s">
        <v>158</v>
      </c>
      <c r="AB44" s="255" t="s">
        <v>160</v>
      </c>
      <c r="AC44" s="255" t="s">
        <v>161</v>
      </c>
      <c r="AD44" s="255">
        <v>100</v>
      </c>
      <c r="AE44" s="255" t="str">
        <f t="shared" si="2"/>
        <v>FUERTE</v>
      </c>
      <c r="AF44" s="255" t="s">
        <v>200</v>
      </c>
      <c r="AG44" s="255" t="s">
        <v>200</v>
      </c>
      <c r="AH44" s="255">
        <f t="shared" si="3"/>
        <v>100</v>
      </c>
      <c r="AI44" s="268" t="s">
        <v>13</v>
      </c>
      <c r="AJ44" s="367"/>
      <c r="AK44" s="357"/>
      <c r="AL44" s="357"/>
      <c r="AM44" s="357"/>
      <c r="AN44" s="357"/>
      <c r="AO44" s="357"/>
      <c r="AP44" s="357"/>
      <c r="AQ44" s="358"/>
      <c r="AR44" s="357"/>
      <c r="AS44" s="255"/>
      <c r="AT44" s="255"/>
      <c r="AU44" s="255"/>
      <c r="AV44" s="255"/>
      <c r="AW44" s="255"/>
      <c r="AX44" s="267"/>
      <c r="BS44" s="266"/>
    </row>
    <row r="45" spans="1:71" s="108" customFormat="1" ht="33.75" x14ac:dyDescent="0.25">
      <c r="A45" s="359"/>
      <c r="B45" s="357"/>
      <c r="C45" s="357"/>
      <c r="D45" s="355"/>
      <c r="E45" s="255"/>
      <c r="F45" s="255"/>
      <c r="G45" s="255"/>
      <c r="H45" s="360"/>
      <c r="I45" s="360"/>
      <c r="J45" s="357"/>
      <c r="K45" s="357"/>
      <c r="L45" s="357"/>
      <c r="M45" s="358"/>
      <c r="N45" s="357"/>
      <c r="O45" s="357"/>
      <c r="P45" s="255" t="s">
        <v>1108</v>
      </c>
      <c r="Q45" s="255" t="s">
        <v>1107</v>
      </c>
      <c r="R45" s="255" t="s">
        <v>671</v>
      </c>
      <c r="S45" s="255" t="s">
        <v>1106</v>
      </c>
      <c r="T45" s="269" t="s">
        <v>1105</v>
      </c>
      <c r="U45" s="269" t="s">
        <v>1104</v>
      </c>
      <c r="V45" s="255" t="s">
        <v>1103</v>
      </c>
      <c r="W45" s="255" t="s">
        <v>156</v>
      </c>
      <c r="X45" s="255" t="s">
        <v>154</v>
      </c>
      <c r="Y45" s="255" t="s">
        <v>155</v>
      </c>
      <c r="Z45" s="255" t="s">
        <v>157</v>
      </c>
      <c r="AA45" s="255" t="s">
        <v>158</v>
      </c>
      <c r="AB45" s="255" t="s">
        <v>160</v>
      </c>
      <c r="AC45" s="255" t="s">
        <v>161</v>
      </c>
      <c r="AD45" s="255">
        <v>100</v>
      </c>
      <c r="AE45" s="255" t="str">
        <f t="shared" si="2"/>
        <v>FUERTE</v>
      </c>
      <c r="AF45" s="255" t="s">
        <v>200</v>
      </c>
      <c r="AG45" s="255" t="s">
        <v>200</v>
      </c>
      <c r="AH45" s="255">
        <f t="shared" si="3"/>
        <v>100</v>
      </c>
      <c r="AI45" s="268" t="s">
        <v>13</v>
      </c>
      <c r="AJ45" s="367"/>
      <c r="AK45" s="357"/>
      <c r="AL45" s="357"/>
      <c r="AM45" s="357"/>
      <c r="AN45" s="357"/>
      <c r="AO45" s="357"/>
      <c r="AP45" s="357"/>
      <c r="AQ45" s="358"/>
      <c r="AR45" s="357"/>
      <c r="AS45" s="255"/>
      <c r="AT45" s="255"/>
      <c r="AU45" s="255"/>
      <c r="AV45" s="255"/>
      <c r="AW45" s="255"/>
      <c r="AX45" s="267"/>
      <c r="BS45" s="266"/>
    </row>
    <row r="46" spans="1:71" s="108" customFormat="1" ht="22.5" x14ac:dyDescent="0.25">
      <c r="A46" s="359" t="s">
        <v>1102</v>
      </c>
      <c r="B46" s="357" t="s">
        <v>1101</v>
      </c>
      <c r="C46" s="357" t="s">
        <v>1100</v>
      </c>
      <c r="D46" s="355" t="s">
        <v>26</v>
      </c>
      <c r="E46" s="255"/>
      <c r="F46" s="255"/>
      <c r="G46" s="255"/>
      <c r="H46" s="360" t="s">
        <v>1099</v>
      </c>
      <c r="I46" s="360" t="s">
        <v>1098</v>
      </c>
      <c r="J46" s="357" t="s">
        <v>145</v>
      </c>
      <c r="K46" s="357">
        <v>1</v>
      </c>
      <c r="L46" s="357" t="s">
        <v>30</v>
      </c>
      <c r="M46" s="358" t="s">
        <v>42</v>
      </c>
      <c r="N46" s="255" t="s">
        <v>170</v>
      </c>
      <c r="O46" s="255" t="s">
        <v>236</v>
      </c>
      <c r="P46" s="255" t="s">
        <v>630</v>
      </c>
      <c r="Q46" s="255" t="s">
        <v>958</v>
      </c>
      <c r="R46" s="255" t="s">
        <v>671</v>
      </c>
      <c r="S46" s="255" t="s">
        <v>959</v>
      </c>
      <c r="T46" s="255" t="s">
        <v>960</v>
      </c>
      <c r="U46" s="255" t="s">
        <v>961</v>
      </c>
      <c r="V46" s="255" t="s">
        <v>1097</v>
      </c>
      <c r="W46" s="255" t="s">
        <v>156</v>
      </c>
      <c r="X46" s="255" t="s">
        <v>154</v>
      </c>
      <c r="Y46" s="255" t="s">
        <v>155</v>
      </c>
      <c r="Z46" s="255" t="s">
        <v>157</v>
      </c>
      <c r="AA46" s="255" t="s">
        <v>158</v>
      </c>
      <c r="AB46" s="255" t="s">
        <v>160</v>
      </c>
      <c r="AC46" s="255" t="s">
        <v>161</v>
      </c>
      <c r="AD46" s="255">
        <v>100</v>
      </c>
      <c r="AE46" s="255" t="str">
        <f t="shared" si="2"/>
        <v>FUERTE</v>
      </c>
      <c r="AF46" s="255" t="s">
        <v>200</v>
      </c>
      <c r="AG46" s="255" t="s">
        <v>200</v>
      </c>
      <c r="AH46" s="255">
        <f t="shared" si="3"/>
        <v>100</v>
      </c>
      <c r="AI46" s="268" t="s">
        <v>13</v>
      </c>
      <c r="AJ46" s="367" t="s">
        <v>200</v>
      </c>
      <c r="AK46" s="357" t="s">
        <v>201</v>
      </c>
      <c r="AL46" s="357">
        <v>2</v>
      </c>
      <c r="AM46" s="357" t="s">
        <v>204</v>
      </c>
      <c r="AN46" s="357">
        <v>1</v>
      </c>
      <c r="AO46" s="357" t="s">
        <v>146</v>
      </c>
      <c r="AP46" s="357" t="s">
        <v>30</v>
      </c>
      <c r="AQ46" s="358" t="s">
        <v>42</v>
      </c>
      <c r="AR46" s="357" t="s">
        <v>218</v>
      </c>
      <c r="AS46" s="255"/>
      <c r="AT46" s="255"/>
      <c r="AU46" s="255"/>
      <c r="AV46" s="255"/>
      <c r="AW46" s="255"/>
      <c r="AX46" s="267"/>
      <c r="BS46" s="266"/>
    </row>
    <row r="47" spans="1:71" s="108" customFormat="1" ht="33.75" x14ac:dyDescent="0.25">
      <c r="A47" s="359"/>
      <c r="B47" s="357"/>
      <c r="C47" s="357"/>
      <c r="D47" s="355"/>
      <c r="E47" s="255"/>
      <c r="F47" s="255"/>
      <c r="G47" s="255"/>
      <c r="H47" s="360"/>
      <c r="I47" s="360"/>
      <c r="J47" s="357"/>
      <c r="K47" s="357"/>
      <c r="L47" s="357"/>
      <c r="M47" s="358"/>
      <c r="N47" s="255" t="s">
        <v>170</v>
      </c>
      <c r="O47" s="255" t="s">
        <v>236</v>
      </c>
      <c r="P47" s="255" t="s">
        <v>1096</v>
      </c>
      <c r="Q47" s="255" t="s">
        <v>1095</v>
      </c>
      <c r="R47" s="255" t="s">
        <v>526</v>
      </c>
      <c r="S47" s="255" t="s">
        <v>1094</v>
      </c>
      <c r="T47" s="255" t="s">
        <v>1093</v>
      </c>
      <c r="U47" s="255" t="s">
        <v>1092</v>
      </c>
      <c r="V47" s="255" t="s">
        <v>1091</v>
      </c>
      <c r="W47" s="255" t="s">
        <v>156</v>
      </c>
      <c r="X47" s="255" t="s">
        <v>154</v>
      </c>
      <c r="Y47" s="255" t="s">
        <v>155</v>
      </c>
      <c r="Z47" s="255" t="s">
        <v>157</v>
      </c>
      <c r="AA47" s="255" t="s">
        <v>158</v>
      </c>
      <c r="AB47" s="255" t="s">
        <v>160</v>
      </c>
      <c r="AC47" s="255" t="s">
        <v>161</v>
      </c>
      <c r="AD47" s="255">
        <v>100</v>
      </c>
      <c r="AE47" s="255" t="str">
        <f t="shared" si="2"/>
        <v>FUERTE</v>
      </c>
      <c r="AF47" s="255" t="s">
        <v>200</v>
      </c>
      <c r="AG47" s="255" t="s">
        <v>200</v>
      </c>
      <c r="AH47" s="255">
        <f t="shared" si="3"/>
        <v>100</v>
      </c>
      <c r="AI47" s="268" t="s">
        <v>13</v>
      </c>
      <c r="AJ47" s="367"/>
      <c r="AK47" s="357"/>
      <c r="AL47" s="357"/>
      <c r="AM47" s="357"/>
      <c r="AN47" s="357"/>
      <c r="AO47" s="357"/>
      <c r="AP47" s="357"/>
      <c r="AQ47" s="358"/>
      <c r="AR47" s="357"/>
      <c r="AS47" s="255"/>
      <c r="AT47" s="255"/>
      <c r="AU47" s="255"/>
      <c r="AV47" s="255"/>
      <c r="AW47" s="255"/>
      <c r="AX47" s="267"/>
      <c r="BS47" s="266"/>
    </row>
    <row r="48" spans="1:71" s="108" customFormat="1" ht="33.75" x14ac:dyDescent="0.25">
      <c r="A48" s="359"/>
      <c r="B48" s="357"/>
      <c r="C48" s="357"/>
      <c r="D48" s="355"/>
      <c r="E48" s="255"/>
      <c r="F48" s="255"/>
      <c r="G48" s="255"/>
      <c r="H48" s="360"/>
      <c r="I48" s="360"/>
      <c r="J48" s="357"/>
      <c r="K48" s="357"/>
      <c r="L48" s="357"/>
      <c r="M48" s="358"/>
      <c r="N48" s="255" t="s">
        <v>170</v>
      </c>
      <c r="O48" s="255" t="s">
        <v>236</v>
      </c>
      <c r="P48" s="255" t="s">
        <v>1090</v>
      </c>
      <c r="Q48" s="255" t="s">
        <v>1089</v>
      </c>
      <c r="R48" s="255" t="s">
        <v>1088</v>
      </c>
      <c r="S48" s="255" t="s">
        <v>1087</v>
      </c>
      <c r="T48" s="255" t="s">
        <v>1086</v>
      </c>
      <c r="U48" s="255" t="s">
        <v>1085</v>
      </c>
      <c r="V48" s="255" t="s">
        <v>1084</v>
      </c>
      <c r="W48" s="255" t="s">
        <v>156</v>
      </c>
      <c r="X48" s="255" t="s">
        <v>154</v>
      </c>
      <c r="Y48" s="255" t="s">
        <v>155</v>
      </c>
      <c r="Z48" s="255" t="s">
        <v>157</v>
      </c>
      <c r="AA48" s="255" t="s">
        <v>158</v>
      </c>
      <c r="AB48" s="255" t="s">
        <v>160</v>
      </c>
      <c r="AC48" s="255" t="s">
        <v>161</v>
      </c>
      <c r="AD48" s="255">
        <v>100</v>
      </c>
      <c r="AE48" s="255" t="str">
        <f t="shared" si="2"/>
        <v>FUERTE</v>
      </c>
      <c r="AF48" s="255" t="s">
        <v>200</v>
      </c>
      <c r="AG48" s="255" t="s">
        <v>200</v>
      </c>
      <c r="AH48" s="255">
        <f t="shared" si="3"/>
        <v>100</v>
      </c>
      <c r="AI48" s="268" t="s">
        <v>13</v>
      </c>
      <c r="AJ48" s="367"/>
      <c r="AK48" s="357"/>
      <c r="AL48" s="357"/>
      <c r="AM48" s="357"/>
      <c r="AN48" s="357"/>
      <c r="AO48" s="357"/>
      <c r="AP48" s="357"/>
      <c r="AQ48" s="358"/>
      <c r="AR48" s="357"/>
      <c r="AS48" s="255"/>
      <c r="AT48" s="255"/>
      <c r="AU48" s="255"/>
      <c r="AV48" s="255"/>
      <c r="AW48" s="255"/>
      <c r="AX48" s="267"/>
      <c r="BS48" s="266"/>
    </row>
    <row r="49" spans="1:71" s="259" customFormat="1" ht="53.25" customHeight="1" x14ac:dyDescent="0.25">
      <c r="A49" s="346" t="s">
        <v>1083</v>
      </c>
      <c r="B49" s="346" t="s">
        <v>1082</v>
      </c>
      <c r="C49" s="346" t="s">
        <v>1081</v>
      </c>
      <c r="D49" s="355" t="s">
        <v>26</v>
      </c>
      <c r="E49" s="265"/>
      <c r="F49" s="265"/>
      <c r="G49" s="265"/>
      <c r="H49" s="351" t="s">
        <v>1080</v>
      </c>
      <c r="I49" s="351" t="s">
        <v>1079</v>
      </c>
      <c r="J49" s="346" t="s">
        <v>141</v>
      </c>
      <c r="K49" s="346">
        <v>2</v>
      </c>
      <c r="L49" s="346" t="s">
        <v>29</v>
      </c>
      <c r="M49" s="346" t="s">
        <v>45</v>
      </c>
      <c r="N49" s="265" t="s">
        <v>170</v>
      </c>
      <c r="O49" s="265" t="s">
        <v>236</v>
      </c>
      <c r="P49" s="265" t="s">
        <v>1078</v>
      </c>
      <c r="Q49" s="265" t="s">
        <v>1077</v>
      </c>
      <c r="R49" s="265" t="s">
        <v>673</v>
      </c>
      <c r="S49" s="265" t="s">
        <v>1076</v>
      </c>
      <c r="T49" s="265" t="s">
        <v>1075</v>
      </c>
      <c r="U49" s="265" t="s">
        <v>1074</v>
      </c>
      <c r="V49" s="265" t="s">
        <v>1073</v>
      </c>
      <c r="W49" s="265" t="s">
        <v>156</v>
      </c>
      <c r="X49" s="265" t="s">
        <v>154</v>
      </c>
      <c r="Y49" s="265" t="s">
        <v>155</v>
      </c>
      <c r="Z49" s="265" t="s">
        <v>157</v>
      </c>
      <c r="AA49" s="265" t="s">
        <v>158</v>
      </c>
      <c r="AB49" s="265" t="s">
        <v>160</v>
      </c>
      <c r="AC49" s="265" t="s">
        <v>161</v>
      </c>
      <c r="AD49" s="265">
        <v>100</v>
      </c>
      <c r="AE49" s="265" t="str">
        <f t="shared" si="2"/>
        <v>FUERTE</v>
      </c>
      <c r="AF49" s="265" t="s">
        <v>200</v>
      </c>
      <c r="AG49" s="265" t="s">
        <v>200</v>
      </c>
      <c r="AH49" s="265">
        <f t="shared" si="3"/>
        <v>100</v>
      </c>
      <c r="AI49" s="264" t="s">
        <v>13</v>
      </c>
      <c r="AJ49" s="353" t="s">
        <v>200</v>
      </c>
      <c r="AK49" s="346" t="s">
        <v>201</v>
      </c>
      <c r="AL49" s="346">
        <v>2</v>
      </c>
      <c r="AM49" s="346" t="s">
        <v>202</v>
      </c>
      <c r="AN49" s="346">
        <v>0</v>
      </c>
      <c r="AO49" s="346" t="s">
        <v>146</v>
      </c>
      <c r="AP49" s="346" t="s">
        <v>29</v>
      </c>
      <c r="AQ49" s="346" t="s">
        <v>41</v>
      </c>
      <c r="AR49" s="346" t="s">
        <v>218</v>
      </c>
      <c r="AS49" s="346" t="s">
        <v>1072</v>
      </c>
      <c r="AT49" s="346" t="s">
        <v>1071</v>
      </c>
      <c r="AU49" s="346" t="s">
        <v>1070</v>
      </c>
      <c r="AV49" s="348">
        <v>44013</v>
      </c>
      <c r="AW49" s="348">
        <v>44196</v>
      </c>
      <c r="AX49" s="349" t="s">
        <v>1069</v>
      </c>
      <c r="BS49" s="263"/>
    </row>
    <row r="50" spans="1:71" s="259" customFormat="1" ht="53.25" customHeight="1" x14ac:dyDescent="0.25">
      <c r="A50" s="346"/>
      <c r="B50" s="346"/>
      <c r="C50" s="346"/>
      <c r="D50" s="355"/>
      <c r="E50" s="265"/>
      <c r="F50" s="265"/>
      <c r="G50" s="265"/>
      <c r="H50" s="351"/>
      <c r="I50" s="351"/>
      <c r="J50" s="346"/>
      <c r="K50" s="346"/>
      <c r="L50" s="346"/>
      <c r="M50" s="346"/>
      <c r="N50" s="265" t="s">
        <v>170</v>
      </c>
      <c r="O50" s="265" t="s">
        <v>236</v>
      </c>
      <c r="P50" s="265" t="s">
        <v>1068</v>
      </c>
      <c r="Q50" s="265" t="s">
        <v>1062</v>
      </c>
      <c r="R50" s="265" t="s">
        <v>526</v>
      </c>
      <c r="S50" s="265" t="s">
        <v>1067</v>
      </c>
      <c r="T50" s="265" t="s">
        <v>1066</v>
      </c>
      <c r="U50" s="265" t="s">
        <v>1065</v>
      </c>
      <c r="V50" s="265" t="s">
        <v>1064</v>
      </c>
      <c r="W50" s="265" t="s">
        <v>156</v>
      </c>
      <c r="X50" s="265" t="s">
        <v>154</v>
      </c>
      <c r="Y50" s="265" t="s">
        <v>155</v>
      </c>
      <c r="Z50" s="265" t="s">
        <v>157</v>
      </c>
      <c r="AA50" s="265" t="s">
        <v>158</v>
      </c>
      <c r="AB50" s="265" t="s">
        <v>160</v>
      </c>
      <c r="AC50" s="265" t="s">
        <v>161</v>
      </c>
      <c r="AD50" s="265">
        <v>100</v>
      </c>
      <c r="AE50" s="265" t="str">
        <f t="shared" si="2"/>
        <v>FUERTE</v>
      </c>
      <c r="AF50" s="265" t="s">
        <v>200</v>
      </c>
      <c r="AG50" s="265" t="s">
        <v>200</v>
      </c>
      <c r="AH50" s="265">
        <f t="shared" si="3"/>
        <v>100</v>
      </c>
      <c r="AI50" s="264" t="s">
        <v>13</v>
      </c>
      <c r="AJ50" s="353"/>
      <c r="AK50" s="346"/>
      <c r="AL50" s="346"/>
      <c r="AM50" s="346"/>
      <c r="AN50" s="346"/>
      <c r="AO50" s="346"/>
      <c r="AP50" s="346"/>
      <c r="AQ50" s="346"/>
      <c r="AR50" s="346"/>
      <c r="AS50" s="346"/>
      <c r="AT50" s="346"/>
      <c r="AU50" s="346"/>
      <c r="AV50" s="346"/>
      <c r="AW50" s="346"/>
      <c r="AX50" s="349"/>
      <c r="BS50" s="263"/>
    </row>
    <row r="51" spans="1:71" s="259" customFormat="1" ht="53.25" customHeight="1" x14ac:dyDescent="0.25">
      <c r="A51" s="346"/>
      <c r="B51" s="346"/>
      <c r="C51" s="346"/>
      <c r="D51" s="355"/>
      <c r="E51" s="265"/>
      <c r="F51" s="265"/>
      <c r="G51" s="265"/>
      <c r="H51" s="351"/>
      <c r="I51" s="351"/>
      <c r="J51" s="346"/>
      <c r="K51" s="346"/>
      <c r="L51" s="346"/>
      <c r="M51" s="346"/>
      <c r="N51" s="265" t="s">
        <v>170</v>
      </c>
      <c r="O51" s="265" t="s">
        <v>236</v>
      </c>
      <c r="P51" s="265" t="s">
        <v>1063</v>
      </c>
      <c r="Q51" s="265" t="s">
        <v>1062</v>
      </c>
      <c r="R51" s="265" t="s">
        <v>526</v>
      </c>
      <c r="S51" s="265" t="s">
        <v>1061</v>
      </c>
      <c r="T51" s="265" t="s">
        <v>1060</v>
      </c>
      <c r="U51" s="265" t="s">
        <v>1059</v>
      </c>
      <c r="V51" s="265" t="s">
        <v>1058</v>
      </c>
      <c r="W51" s="265" t="s">
        <v>156</v>
      </c>
      <c r="X51" s="265" t="s">
        <v>154</v>
      </c>
      <c r="Y51" s="265" t="s">
        <v>155</v>
      </c>
      <c r="Z51" s="265" t="s">
        <v>157</v>
      </c>
      <c r="AA51" s="265" t="s">
        <v>158</v>
      </c>
      <c r="AB51" s="265" t="s">
        <v>160</v>
      </c>
      <c r="AC51" s="265" t="s">
        <v>161</v>
      </c>
      <c r="AD51" s="265">
        <v>100</v>
      </c>
      <c r="AE51" s="265" t="str">
        <f t="shared" si="2"/>
        <v>FUERTE</v>
      </c>
      <c r="AF51" s="265" t="s">
        <v>200</v>
      </c>
      <c r="AG51" s="265" t="s">
        <v>200</v>
      </c>
      <c r="AH51" s="265">
        <f t="shared" si="3"/>
        <v>100</v>
      </c>
      <c r="AI51" s="264" t="s">
        <v>13</v>
      </c>
      <c r="AJ51" s="353"/>
      <c r="AK51" s="346"/>
      <c r="AL51" s="346"/>
      <c r="AM51" s="346"/>
      <c r="AN51" s="346"/>
      <c r="AO51" s="346"/>
      <c r="AP51" s="346"/>
      <c r="AQ51" s="346"/>
      <c r="AR51" s="346"/>
      <c r="AS51" s="346"/>
      <c r="AT51" s="346"/>
      <c r="AU51" s="346"/>
      <c r="AV51" s="346"/>
      <c r="AW51" s="346"/>
      <c r="AX51" s="349"/>
      <c r="BS51" s="263"/>
    </row>
    <row r="52" spans="1:71" s="259" customFormat="1" ht="58.5" customHeight="1" thickBot="1" x14ac:dyDescent="0.3">
      <c r="A52" s="347"/>
      <c r="B52" s="347"/>
      <c r="C52" s="347"/>
      <c r="D52" s="356"/>
      <c r="E52" s="262"/>
      <c r="F52" s="262"/>
      <c r="G52" s="262"/>
      <c r="H52" s="352"/>
      <c r="I52" s="352"/>
      <c r="J52" s="347"/>
      <c r="K52" s="347"/>
      <c r="L52" s="347"/>
      <c r="M52" s="347"/>
      <c r="N52" s="262" t="s">
        <v>171</v>
      </c>
      <c r="O52" s="262" t="s">
        <v>236</v>
      </c>
      <c r="P52" s="262" t="s">
        <v>1057</v>
      </c>
      <c r="Q52" s="262" t="s">
        <v>1056</v>
      </c>
      <c r="R52" s="262" t="s">
        <v>526</v>
      </c>
      <c r="S52" s="262" t="s">
        <v>1055</v>
      </c>
      <c r="T52" s="262" t="s">
        <v>1054</v>
      </c>
      <c r="U52" s="262" t="s">
        <v>1053</v>
      </c>
      <c r="V52" s="262" t="s">
        <v>1052</v>
      </c>
      <c r="W52" s="262" t="s">
        <v>156</v>
      </c>
      <c r="X52" s="262" t="s">
        <v>154</v>
      </c>
      <c r="Y52" s="262" t="s">
        <v>155</v>
      </c>
      <c r="Z52" s="262" t="s">
        <v>157</v>
      </c>
      <c r="AA52" s="262" t="s">
        <v>158</v>
      </c>
      <c r="AB52" s="262" t="s">
        <v>160</v>
      </c>
      <c r="AC52" s="262" t="s">
        <v>161</v>
      </c>
      <c r="AD52" s="262">
        <v>100</v>
      </c>
      <c r="AE52" s="262" t="str">
        <f t="shared" si="2"/>
        <v>FUERTE</v>
      </c>
      <c r="AF52" s="262" t="s">
        <v>200</v>
      </c>
      <c r="AG52" s="262" t="s">
        <v>200</v>
      </c>
      <c r="AH52" s="262">
        <f t="shared" si="3"/>
        <v>100</v>
      </c>
      <c r="AI52" s="261" t="s">
        <v>13</v>
      </c>
      <c r="AJ52" s="354"/>
      <c r="AK52" s="347"/>
      <c r="AL52" s="347"/>
      <c r="AM52" s="347"/>
      <c r="AN52" s="347"/>
      <c r="AO52" s="347"/>
      <c r="AP52" s="347"/>
      <c r="AQ52" s="347"/>
      <c r="AR52" s="347"/>
      <c r="AS52" s="347"/>
      <c r="AT52" s="347"/>
      <c r="AU52" s="347"/>
      <c r="AV52" s="347"/>
      <c r="AW52" s="347"/>
      <c r="AX52" s="350"/>
      <c r="BS52" s="260"/>
    </row>
  </sheetData>
  <sheetProtection algorithmName="SHA-512" hashValue="Wx0Jl2XWfgOt1ULVfcapb/h5RI8/hI0WeobtIkZJZVCn7okpwnlYDgZJ4eiAcI402lNNofCl9+CJpKp+u8zoaA==" saltValue="X2hR8jzEqOv2ra6nUxk1zA==" spinCount="100000" sheet="1" objects="1" scenarios="1"/>
  <autoFilter ref="A3:BQ52" xr:uid="{A91BBFA6-DB98-4A4B-BB88-B797E7DFF03D}"/>
  <dataConsolidate/>
  <mergeCells count="363">
    <mergeCell ref="AR22:AR23"/>
    <mergeCell ref="M22:M23"/>
    <mergeCell ref="AJ22:AJ23"/>
    <mergeCell ref="AK22:AK23"/>
    <mergeCell ref="AL22:AL23"/>
    <mergeCell ref="AM22:AM23"/>
    <mergeCell ref="AN22:AN23"/>
    <mergeCell ref="AO22:AO23"/>
    <mergeCell ref="AP22:AP23"/>
    <mergeCell ref="AQ22:AQ23"/>
    <mergeCell ref="BO40:BO42"/>
    <mergeCell ref="AP40:AP42"/>
    <mergeCell ref="AK30:AK35"/>
    <mergeCell ref="AL30:AL35"/>
    <mergeCell ref="AM30:AM35"/>
    <mergeCell ref="AN30:AN35"/>
    <mergeCell ref="J36:J39"/>
    <mergeCell ref="K36:K39"/>
    <mergeCell ref="L36:L39"/>
    <mergeCell ref="M36:M39"/>
    <mergeCell ref="AO30:AO35"/>
    <mergeCell ref="AM36:AM39"/>
    <mergeCell ref="AN36:AN39"/>
    <mergeCell ref="M40:M42"/>
    <mergeCell ref="AO40:AO42"/>
    <mergeCell ref="AJ36:AJ39"/>
    <mergeCell ref="AK36:AK39"/>
    <mergeCell ref="AL36:AL39"/>
    <mergeCell ref="L30:L35"/>
    <mergeCell ref="M30:M35"/>
    <mergeCell ref="AJ30:AJ35"/>
    <mergeCell ref="J40:J42"/>
    <mergeCell ref="K40:K42"/>
    <mergeCell ref="L40:L42"/>
    <mergeCell ref="BM24:BM26"/>
    <mergeCell ref="BN24:BN26"/>
    <mergeCell ref="A40:A42"/>
    <mergeCell ref="B40:B42"/>
    <mergeCell ref="C40:C42"/>
    <mergeCell ref="D40:D42"/>
    <mergeCell ref="H40:H42"/>
    <mergeCell ref="I40:I42"/>
    <mergeCell ref="BK30:BK35"/>
    <mergeCell ref="BK36:BK39"/>
    <mergeCell ref="AQ40:AQ42"/>
    <mergeCell ref="AR40:AR42"/>
    <mergeCell ref="C24:C26"/>
    <mergeCell ref="D24:D26"/>
    <mergeCell ref="H24:H26"/>
    <mergeCell ref="I24:I26"/>
    <mergeCell ref="K30:K35"/>
    <mergeCell ref="C30:C35"/>
    <mergeCell ref="I30:I35"/>
    <mergeCell ref="J30:J35"/>
    <mergeCell ref="A24:A26"/>
    <mergeCell ref="A30:A35"/>
    <mergeCell ref="B30:B35"/>
    <mergeCell ref="D30:D35"/>
    <mergeCell ref="BM36:BM39"/>
    <mergeCell ref="AO36:AO39"/>
    <mergeCell ref="BP36:BP39"/>
    <mergeCell ref="AP30:AP35"/>
    <mergeCell ref="AQ30:AQ35"/>
    <mergeCell ref="AR30:AR35"/>
    <mergeCell ref="AQ36:AQ39"/>
    <mergeCell ref="AR36:AR39"/>
    <mergeCell ref="AP36:AP39"/>
    <mergeCell ref="BO36:BO39"/>
    <mergeCell ref="BN36:BN39"/>
    <mergeCell ref="BK24:BK26"/>
    <mergeCell ref="BL24:BL26"/>
    <mergeCell ref="AR24:AR26"/>
    <mergeCell ref="A36:A39"/>
    <mergeCell ref="B36:B39"/>
    <mergeCell ref="C36:C39"/>
    <mergeCell ref="D36:D39"/>
    <mergeCell ref="H36:H39"/>
    <mergeCell ref="I36:I39"/>
    <mergeCell ref="AL24:AL26"/>
    <mergeCell ref="AM24:AM26"/>
    <mergeCell ref="AN24:AN26"/>
    <mergeCell ref="AO24:AO26"/>
    <mergeCell ref="AP24:AP26"/>
    <mergeCell ref="AQ24:AQ26"/>
    <mergeCell ref="J24:J26"/>
    <mergeCell ref="K24:K26"/>
    <mergeCell ref="L24:L26"/>
    <mergeCell ref="M24:M26"/>
    <mergeCell ref="AJ24:AJ26"/>
    <mergeCell ref="AK24:AK26"/>
    <mergeCell ref="H30:H35"/>
    <mergeCell ref="B24:B26"/>
    <mergeCell ref="AO20:AO21"/>
    <mergeCell ref="AN17:AN19"/>
    <mergeCell ref="I17:I19"/>
    <mergeCell ref="J17:J19"/>
    <mergeCell ref="K17:K19"/>
    <mergeCell ref="L17:L19"/>
    <mergeCell ref="AX17:AX19"/>
    <mergeCell ref="AO17:AO19"/>
    <mergeCell ref="BQ17:BQ19"/>
    <mergeCell ref="BO20:BO21"/>
    <mergeCell ref="BQ20:BQ21"/>
    <mergeCell ref="BL17:BL19"/>
    <mergeCell ref="BM17:BM19"/>
    <mergeCell ref="BN17:BN19"/>
    <mergeCell ref="BL20:BL21"/>
    <mergeCell ref="BM20:BM21"/>
    <mergeCell ref="BN20:BN21"/>
    <mergeCell ref="AP20:AP21"/>
    <mergeCell ref="AQ20:AQ21"/>
    <mergeCell ref="AR20:AR21"/>
    <mergeCell ref="AP17:AP19"/>
    <mergeCell ref="AR17:AR19"/>
    <mergeCell ref="AQ17:AQ19"/>
    <mergeCell ref="AS17:AS19"/>
    <mergeCell ref="AK7:AK9"/>
    <mergeCell ref="AL7:AL9"/>
    <mergeCell ref="AM7:AM9"/>
    <mergeCell ref="L22:L23"/>
    <mergeCell ref="A20:A21"/>
    <mergeCell ref="B20:B21"/>
    <mergeCell ref="C20:C21"/>
    <mergeCell ref="D20:D21"/>
    <mergeCell ref="H20:H21"/>
    <mergeCell ref="I20:I21"/>
    <mergeCell ref="J20:J21"/>
    <mergeCell ref="K20:K21"/>
    <mergeCell ref="L20:L21"/>
    <mergeCell ref="I22:I23"/>
    <mergeCell ref="K22:K23"/>
    <mergeCell ref="K7:K9"/>
    <mergeCell ref="A22:A23"/>
    <mergeCell ref="B22:B23"/>
    <mergeCell ref="C22:C23"/>
    <mergeCell ref="D22:D23"/>
    <mergeCell ref="H22:H23"/>
    <mergeCell ref="J22:J23"/>
    <mergeCell ref="A7:A9"/>
    <mergeCell ref="B7:B9"/>
    <mergeCell ref="AN10:AN11"/>
    <mergeCell ref="M20:M21"/>
    <mergeCell ref="AJ20:AJ21"/>
    <mergeCell ref="AK20:AK21"/>
    <mergeCell ref="AL20:AL21"/>
    <mergeCell ref="AM20:AM21"/>
    <mergeCell ref="AN20:AN21"/>
    <mergeCell ref="M17:M19"/>
    <mergeCell ref="AJ17:AJ19"/>
    <mergeCell ref="AK13:AK14"/>
    <mergeCell ref="A17:A19"/>
    <mergeCell ref="B17:B19"/>
    <mergeCell ref="C17:C19"/>
    <mergeCell ref="D17:D19"/>
    <mergeCell ref="H17:H19"/>
    <mergeCell ref="J2:M2"/>
    <mergeCell ref="M10:M11"/>
    <mergeCell ref="AJ10:AJ11"/>
    <mergeCell ref="AJ13:AJ14"/>
    <mergeCell ref="A13:A14"/>
    <mergeCell ref="B13:B14"/>
    <mergeCell ref="C13:C14"/>
    <mergeCell ref="D13:D14"/>
    <mergeCell ref="H13:H14"/>
    <mergeCell ref="I13:I14"/>
    <mergeCell ref="M7:M9"/>
    <mergeCell ref="AJ7:AJ9"/>
    <mergeCell ref="A1:A2"/>
    <mergeCell ref="C7:C9"/>
    <mergeCell ref="D7:D9"/>
    <mergeCell ref="H7:H9"/>
    <mergeCell ref="I7:I9"/>
    <mergeCell ref="J7:J9"/>
    <mergeCell ref="AT17:AT19"/>
    <mergeCell ref="AU17:AU19"/>
    <mergeCell ref="AV17:AV19"/>
    <mergeCell ref="AW17:AW19"/>
    <mergeCell ref="AK17:AK19"/>
    <mergeCell ref="AL17:AL19"/>
    <mergeCell ref="AM17:AM19"/>
    <mergeCell ref="B1:D1"/>
    <mergeCell ref="AR1:AX1"/>
    <mergeCell ref="AK1:AQ1"/>
    <mergeCell ref="E1:M1"/>
    <mergeCell ref="N1:V1"/>
    <mergeCell ref="N2:V2"/>
    <mergeCell ref="AD2:AE2"/>
    <mergeCell ref="AG2:AH2"/>
    <mergeCell ref="AK2:AL2"/>
    <mergeCell ref="W1:AJ1"/>
    <mergeCell ref="AT7:AT9"/>
    <mergeCell ref="AU7:AU9"/>
    <mergeCell ref="AV7:AV9"/>
    <mergeCell ref="J10:J11"/>
    <mergeCell ref="K10:K11"/>
    <mergeCell ref="L10:L11"/>
    <mergeCell ref="AU13:AU14"/>
    <mergeCell ref="BL2:BN2"/>
    <mergeCell ref="BO2:BQ2"/>
    <mergeCell ref="E2:I2"/>
    <mergeCell ref="AR2:AX2"/>
    <mergeCell ref="AM2:AN2"/>
    <mergeCell ref="W2:X2"/>
    <mergeCell ref="AO2:AQ2"/>
    <mergeCell ref="AR10:AR11"/>
    <mergeCell ref="AS10:AS11"/>
    <mergeCell ref="AT10:AT11"/>
    <mergeCell ref="AU10:AU11"/>
    <mergeCell ref="L7:L9"/>
    <mergeCell ref="AO7:AO9"/>
    <mergeCell ref="AP7:AP9"/>
    <mergeCell ref="AQ7:AQ9"/>
    <mergeCell ref="AR7:AR9"/>
    <mergeCell ref="AS7:AS9"/>
    <mergeCell ref="AK10:AK11"/>
    <mergeCell ref="AL10:AL11"/>
    <mergeCell ref="AM10:AM11"/>
    <mergeCell ref="AO10:AO11"/>
    <mergeCell ref="AP10:AP11"/>
    <mergeCell ref="AQ10:AQ11"/>
    <mergeCell ref="I10:I11"/>
    <mergeCell ref="AV13:AV14"/>
    <mergeCell ref="AX7:AX9"/>
    <mergeCell ref="AW7:AW9"/>
    <mergeCell ref="AW10:AW11"/>
    <mergeCell ref="A10:A11"/>
    <mergeCell ref="B10:B11"/>
    <mergeCell ref="C10:C11"/>
    <mergeCell ref="D10:D11"/>
    <mergeCell ref="H10:H11"/>
    <mergeCell ref="AL13:AL14"/>
    <mergeCell ref="AM13:AM14"/>
    <mergeCell ref="AV10:AV11"/>
    <mergeCell ref="AN13:AN14"/>
    <mergeCell ref="AO13:AO14"/>
    <mergeCell ref="AP13:AP14"/>
    <mergeCell ref="AQ13:AQ14"/>
    <mergeCell ref="AR13:AR14"/>
    <mergeCell ref="AS13:AS14"/>
    <mergeCell ref="AT13:AT14"/>
    <mergeCell ref="J13:J14"/>
    <mergeCell ref="K13:K14"/>
    <mergeCell ref="L13:L14"/>
    <mergeCell ref="M13:M14"/>
    <mergeCell ref="AN7:AN9"/>
    <mergeCell ref="BL22:BL23"/>
    <mergeCell ref="BM22:BM23"/>
    <mergeCell ref="BN22:BN23"/>
    <mergeCell ref="BK17:BK19"/>
    <mergeCell ref="BK20:BK21"/>
    <mergeCell ref="BK22:BK23"/>
    <mergeCell ref="BO7:BO9"/>
    <mergeCell ref="BP7:BP9"/>
    <mergeCell ref="BQ7:BQ9"/>
    <mergeCell ref="BP20:BP21"/>
    <mergeCell ref="BM7:BM9"/>
    <mergeCell ref="BM10:BM11"/>
    <mergeCell ref="BM13:BM14"/>
    <mergeCell ref="BL10:BL11"/>
    <mergeCell ref="AW13:AW14"/>
    <mergeCell ref="AX13:AX14"/>
    <mergeCell ref="BK7:BK9"/>
    <mergeCell ref="BL7:BL9"/>
    <mergeCell ref="BK10:BK11"/>
    <mergeCell ref="BK13:BK14"/>
    <mergeCell ref="AX10:AX11"/>
    <mergeCell ref="BL13:BL14"/>
    <mergeCell ref="BN7:BN9"/>
    <mergeCell ref="BN10:BN11"/>
    <mergeCell ref="BQ36:BQ39"/>
    <mergeCell ref="BN13:BN14"/>
    <mergeCell ref="BO22:BO23"/>
    <mergeCell ref="BO10:BO11"/>
    <mergeCell ref="BP10:BP11"/>
    <mergeCell ref="BQ10:BQ11"/>
    <mergeCell ref="BO13:BO14"/>
    <mergeCell ref="BP13:BP14"/>
    <mergeCell ref="BQ13:BQ14"/>
    <mergeCell ref="BO17:BO19"/>
    <mergeCell ref="BP17:BP19"/>
    <mergeCell ref="BP22:BP23"/>
    <mergeCell ref="BQ22:BQ23"/>
    <mergeCell ref="BQ24:BQ26"/>
    <mergeCell ref="BO24:BO26"/>
    <mergeCell ref="BP24:BP26"/>
    <mergeCell ref="J43:J45"/>
    <mergeCell ref="K43:K45"/>
    <mergeCell ref="L43:L45"/>
    <mergeCell ref="M43:M45"/>
    <mergeCell ref="N43:N45"/>
    <mergeCell ref="O43:O45"/>
    <mergeCell ref="A43:A45"/>
    <mergeCell ref="B43:B45"/>
    <mergeCell ref="C43:C45"/>
    <mergeCell ref="D43:D45"/>
    <mergeCell ref="H43:H45"/>
    <mergeCell ref="I43:I45"/>
    <mergeCell ref="BP40:BP42"/>
    <mergeCell ref="BQ40:BQ42"/>
    <mergeCell ref="BO30:BO35"/>
    <mergeCell ref="BP30:BP35"/>
    <mergeCell ref="BQ30:BQ35"/>
    <mergeCell ref="M46:M48"/>
    <mergeCell ref="AJ46:AJ48"/>
    <mergeCell ref="AK46:AK48"/>
    <mergeCell ref="AL46:AL48"/>
    <mergeCell ref="AM46:AM48"/>
    <mergeCell ref="AN46:AN48"/>
    <mergeCell ref="AJ43:AJ45"/>
    <mergeCell ref="BL40:BL42"/>
    <mergeCell ref="BM40:BM42"/>
    <mergeCell ref="BN40:BN42"/>
    <mergeCell ref="BL30:BL35"/>
    <mergeCell ref="BM30:BM35"/>
    <mergeCell ref="BN30:BN35"/>
    <mergeCell ref="AK43:AK45"/>
    <mergeCell ref="AL43:AL45"/>
    <mergeCell ref="AM43:AM45"/>
    <mergeCell ref="BK40:BK42"/>
    <mergeCell ref="BL36:BL39"/>
    <mergeCell ref="AN43:AN45"/>
    <mergeCell ref="A46:A48"/>
    <mergeCell ref="B46:B48"/>
    <mergeCell ref="C46:C48"/>
    <mergeCell ref="D46:D48"/>
    <mergeCell ref="H46:H48"/>
    <mergeCell ref="I46:I48"/>
    <mergeCell ref="J46:J48"/>
    <mergeCell ref="K46:K48"/>
    <mergeCell ref="L46:L48"/>
    <mergeCell ref="AO43:AO45"/>
    <mergeCell ref="AP43:AP45"/>
    <mergeCell ref="L49:L52"/>
    <mergeCell ref="AO46:AO48"/>
    <mergeCell ref="AP46:AP48"/>
    <mergeCell ref="AQ43:AQ45"/>
    <mergeCell ref="AR43:AR45"/>
    <mergeCell ref="AQ46:AQ48"/>
    <mergeCell ref="AR46:AR48"/>
    <mergeCell ref="M49:M52"/>
    <mergeCell ref="AL49:AL52"/>
    <mergeCell ref="AM49:AM52"/>
    <mergeCell ref="AS49:AS52"/>
    <mergeCell ref="AT49:AT52"/>
    <mergeCell ref="AU49:AU52"/>
    <mergeCell ref="AV49:AV52"/>
    <mergeCell ref="AW49:AW52"/>
    <mergeCell ref="AX49:AX52"/>
    <mergeCell ref="A49:A52"/>
    <mergeCell ref="B49:B52"/>
    <mergeCell ref="H49:H52"/>
    <mergeCell ref="I49:I52"/>
    <mergeCell ref="AJ49:AJ52"/>
    <mergeCell ref="AK49:AK52"/>
    <mergeCell ref="C49:C52"/>
    <mergeCell ref="D49:D52"/>
    <mergeCell ref="J49:J52"/>
    <mergeCell ref="K49:K52"/>
    <mergeCell ref="AN49:AN52"/>
    <mergeCell ref="AO49:AO52"/>
    <mergeCell ref="AP49:AP52"/>
    <mergeCell ref="AQ49:AQ52"/>
    <mergeCell ref="AR49:AR52"/>
  </mergeCells>
  <conditionalFormatting sqref="G30:G35 E30:F39 E12:G12 E19:F19 E50:G51 E4:G4 E7:G9 E20:G26 E43:G48">
    <cfRule type="expression" dxfId="192" priority="189">
      <formula>$D4&lt;&gt;"Riesgo_Seguridad_Digital"</formula>
    </cfRule>
  </conditionalFormatting>
  <conditionalFormatting sqref="M4 AQ4">
    <cfRule type="containsText" dxfId="191" priority="185" operator="containsText" text="BAJA">
      <formula>NOT(ISERROR(SEARCH("BAJA",M4)))</formula>
    </cfRule>
    <cfRule type="containsText" dxfId="190" priority="186" operator="containsText" text="EXTREMA">
      <formula>NOT(ISERROR(SEARCH("EXTREMA",M4)))</formula>
    </cfRule>
    <cfRule type="containsText" dxfId="189" priority="187" operator="containsText" text="ALTA">
      <formula>NOT(ISERROR(SEARCH("ALTA",M4)))</formula>
    </cfRule>
    <cfRule type="containsText" dxfId="188" priority="188" operator="containsText" text="MODERADA">
      <formula>NOT(ISERROR(SEARCH("MODERADA",M4)))</formula>
    </cfRule>
  </conditionalFormatting>
  <conditionalFormatting sqref="E5:G5">
    <cfRule type="expression" dxfId="187" priority="184">
      <formula>$D5&lt;&gt;"Riesgo_Seguridad_Digital"</formula>
    </cfRule>
  </conditionalFormatting>
  <conditionalFormatting sqref="M5 AQ5">
    <cfRule type="containsText" dxfId="186" priority="180" operator="containsText" text="BAJA">
      <formula>NOT(ISERROR(SEARCH("BAJA",M5)))</formula>
    </cfRule>
    <cfRule type="containsText" dxfId="185" priority="181" operator="containsText" text="EXTREMA">
      <formula>NOT(ISERROR(SEARCH("EXTREMA",M5)))</formula>
    </cfRule>
    <cfRule type="containsText" dxfId="184" priority="182" operator="containsText" text="ALTA">
      <formula>NOT(ISERROR(SEARCH("ALTA",M5)))</formula>
    </cfRule>
    <cfRule type="containsText" dxfId="183" priority="183" operator="containsText" text="MODERADA">
      <formula>NOT(ISERROR(SEARCH("MODERADA",M5)))</formula>
    </cfRule>
  </conditionalFormatting>
  <conditionalFormatting sqref="E6:G6">
    <cfRule type="expression" dxfId="182" priority="179">
      <formula>$D6&lt;&gt;"Riesgo_Seguridad_Digital"</formula>
    </cfRule>
  </conditionalFormatting>
  <conditionalFormatting sqref="M6 AQ6">
    <cfRule type="containsText" dxfId="181" priority="175" operator="containsText" text="BAJA">
      <formula>NOT(ISERROR(SEARCH("BAJA",M6)))</formula>
    </cfRule>
    <cfRule type="containsText" dxfId="180" priority="176" operator="containsText" text="EXTREMA">
      <formula>NOT(ISERROR(SEARCH("EXTREMA",M6)))</formula>
    </cfRule>
    <cfRule type="containsText" dxfId="179" priority="177" operator="containsText" text="ALTA">
      <formula>NOT(ISERROR(SEARCH("ALTA",M6)))</formula>
    </cfRule>
    <cfRule type="containsText" dxfId="178" priority="178" operator="containsText" text="MODERADA">
      <formula>NOT(ISERROR(SEARCH("MODERADA",M6)))</formula>
    </cfRule>
  </conditionalFormatting>
  <conditionalFormatting sqref="BN4">
    <cfRule type="containsText" dxfId="177" priority="171" operator="containsText" text="BAJA">
      <formula>NOT(ISERROR(SEARCH("BAJA",BN4)))</formula>
    </cfRule>
    <cfRule type="containsText" dxfId="176" priority="172" operator="containsText" text="EXTREMA">
      <formula>NOT(ISERROR(SEARCH("EXTREMA",BN4)))</formula>
    </cfRule>
    <cfRule type="containsText" dxfId="175" priority="173" operator="containsText" text="ALTA">
      <formula>NOT(ISERROR(SEARCH("ALTA",BN4)))</formula>
    </cfRule>
    <cfRule type="containsText" dxfId="174" priority="174" operator="containsText" text="MODERADA">
      <formula>NOT(ISERROR(SEARCH("MODERADA",BN4)))</formula>
    </cfRule>
  </conditionalFormatting>
  <conditionalFormatting sqref="BN5">
    <cfRule type="containsText" dxfId="173" priority="167" operator="containsText" text="BAJA">
      <formula>NOT(ISERROR(SEARCH("BAJA",BN5)))</formula>
    </cfRule>
    <cfRule type="containsText" dxfId="172" priority="168" operator="containsText" text="EXTREMA">
      <formula>NOT(ISERROR(SEARCH("EXTREMA",BN5)))</formula>
    </cfRule>
    <cfRule type="containsText" dxfId="171" priority="169" operator="containsText" text="ALTA">
      <formula>NOT(ISERROR(SEARCH("ALTA",BN5)))</formula>
    </cfRule>
    <cfRule type="containsText" dxfId="170" priority="170" operator="containsText" text="MODERADA">
      <formula>NOT(ISERROR(SEARCH("MODERADA",BN5)))</formula>
    </cfRule>
  </conditionalFormatting>
  <conditionalFormatting sqref="BN6">
    <cfRule type="containsText" dxfId="169" priority="163" operator="containsText" text="BAJA">
      <formula>NOT(ISERROR(SEARCH("BAJA",BN6)))</formula>
    </cfRule>
    <cfRule type="containsText" dxfId="168" priority="164" operator="containsText" text="EXTREMA">
      <formula>NOT(ISERROR(SEARCH("EXTREMA",BN6)))</formula>
    </cfRule>
    <cfRule type="containsText" dxfId="167" priority="165" operator="containsText" text="ALTA">
      <formula>NOT(ISERROR(SEARCH("ALTA",BN6)))</formula>
    </cfRule>
    <cfRule type="containsText" dxfId="166" priority="166" operator="containsText" text="MODERADA">
      <formula>NOT(ISERROR(SEARCH("MODERADA",BN6)))</formula>
    </cfRule>
  </conditionalFormatting>
  <conditionalFormatting sqref="BQ4">
    <cfRule type="containsText" dxfId="165" priority="159" operator="containsText" text="BAJA">
      <formula>NOT(ISERROR(SEARCH("BAJA",BQ4)))</formula>
    </cfRule>
    <cfRule type="containsText" dxfId="164" priority="160" operator="containsText" text="EXTREMA">
      <formula>NOT(ISERROR(SEARCH("EXTREMA",BQ4)))</formula>
    </cfRule>
    <cfRule type="containsText" dxfId="163" priority="161" operator="containsText" text="ALTA">
      <formula>NOT(ISERROR(SEARCH("ALTA",BQ4)))</formula>
    </cfRule>
    <cfRule type="containsText" dxfId="162" priority="162" operator="containsText" text="MODERADA">
      <formula>NOT(ISERROR(SEARCH("MODERADA",BQ4)))</formula>
    </cfRule>
  </conditionalFormatting>
  <conditionalFormatting sqref="BQ5">
    <cfRule type="containsText" dxfId="161" priority="155" operator="containsText" text="BAJA">
      <formula>NOT(ISERROR(SEARCH("BAJA",BQ5)))</formula>
    </cfRule>
    <cfRule type="containsText" dxfId="160" priority="156" operator="containsText" text="EXTREMA">
      <formula>NOT(ISERROR(SEARCH("EXTREMA",BQ5)))</formula>
    </cfRule>
    <cfRule type="containsText" dxfId="159" priority="157" operator="containsText" text="ALTA">
      <formula>NOT(ISERROR(SEARCH("ALTA",BQ5)))</formula>
    </cfRule>
    <cfRule type="containsText" dxfId="158" priority="158" operator="containsText" text="MODERADA">
      <formula>NOT(ISERROR(SEARCH("MODERADA",BQ5)))</formula>
    </cfRule>
  </conditionalFormatting>
  <conditionalFormatting sqref="BQ6">
    <cfRule type="containsText" dxfId="157" priority="151" operator="containsText" text="BAJA">
      <formula>NOT(ISERROR(SEARCH("BAJA",BQ6)))</formula>
    </cfRule>
    <cfRule type="containsText" dxfId="156" priority="152" operator="containsText" text="EXTREMA">
      <formula>NOT(ISERROR(SEARCH("EXTREMA",BQ6)))</formula>
    </cfRule>
    <cfRule type="containsText" dxfId="155" priority="153" operator="containsText" text="ALTA">
      <formula>NOT(ISERROR(SEARCH("ALTA",BQ6)))</formula>
    </cfRule>
    <cfRule type="containsText" dxfId="154" priority="154" operator="containsText" text="MODERADA">
      <formula>NOT(ISERROR(SEARCH("MODERADA",BQ6)))</formula>
    </cfRule>
  </conditionalFormatting>
  <conditionalFormatting sqref="M7 AQ7">
    <cfRule type="containsText" dxfId="153" priority="147" operator="containsText" text="BAJA">
      <formula>NOT(ISERROR(SEARCH("BAJA",M7)))</formula>
    </cfRule>
    <cfRule type="containsText" dxfId="152" priority="148" operator="containsText" text="EXTREMA">
      <formula>NOT(ISERROR(SEARCH("EXTREMA",M7)))</formula>
    </cfRule>
    <cfRule type="containsText" dxfId="151" priority="149" operator="containsText" text="ALTA">
      <formula>NOT(ISERROR(SEARCH("ALTA",M7)))</formula>
    </cfRule>
    <cfRule type="containsText" dxfId="150" priority="150" operator="containsText" text="MODERADA">
      <formula>NOT(ISERROR(SEARCH("MODERADA",M7)))</formula>
    </cfRule>
  </conditionalFormatting>
  <conditionalFormatting sqref="M10 AQ12 M12">
    <cfRule type="containsText" dxfId="149" priority="142" operator="containsText" text="BAJA">
      <formula>NOT(ISERROR(SEARCH("BAJA",M10)))</formula>
    </cfRule>
    <cfRule type="containsText" dxfId="148" priority="143" operator="containsText" text="EXTREMA">
      <formula>NOT(ISERROR(SEARCH("EXTREMA",M10)))</formula>
    </cfRule>
    <cfRule type="containsText" dxfId="147" priority="144" operator="containsText" text="ALTA">
      <formula>NOT(ISERROR(SEARCH("ALTA",M10)))</formula>
    </cfRule>
    <cfRule type="containsText" dxfId="146" priority="145" operator="containsText" text="MODERADA">
      <formula>NOT(ISERROR(SEARCH("MODERADA",M10)))</formula>
    </cfRule>
  </conditionalFormatting>
  <conditionalFormatting sqref="E10:G11">
    <cfRule type="expression" dxfId="145" priority="146">
      <formula>#REF!&lt;&gt;"Riesgo_Seguridad_Digital"</formula>
    </cfRule>
  </conditionalFormatting>
  <conditionalFormatting sqref="AQ10">
    <cfRule type="containsText" dxfId="144" priority="138" operator="containsText" text="BAJA">
      <formula>NOT(ISERROR(SEARCH("BAJA",AQ10)))</formula>
    </cfRule>
    <cfRule type="containsText" dxfId="143" priority="139" operator="containsText" text="EXTREMA">
      <formula>NOT(ISERROR(SEARCH("EXTREMA",AQ10)))</formula>
    </cfRule>
    <cfRule type="containsText" dxfId="142" priority="140" operator="containsText" text="ALTA">
      <formula>NOT(ISERROR(SEARCH("ALTA",AQ10)))</formula>
    </cfRule>
    <cfRule type="containsText" dxfId="141" priority="141" operator="containsText" text="MODERADA">
      <formula>NOT(ISERROR(SEARCH("MODERADA",AQ10)))</formula>
    </cfRule>
  </conditionalFormatting>
  <conditionalFormatting sqref="BN13 BN15:BN16">
    <cfRule type="containsText" dxfId="140" priority="126" operator="containsText" text="BAJA">
      <formula>NOT(ISERROR(SEARCH("BAJA",BN13)))</formula>
    </cfRule>
    <cfRule type="containsText" dxfId="139" priority="127" operator="containsText" text="EXTREMA">
      <formula>NOT(ISERROR(SEARCH("EXTREMA",BN13)))</formula>
    </cfRule>
    <cfRule type="containsText" dxfId="138" priority="128" operator="containsText" text="ALTA">
      <formula>NOT(ISERROR(SEARCH("ALTA",BN13)))</formula>
    </cfRule>
    <cfRule type="containsText" dxfId="137" priority="129" operator="containsText" text="MODERADA">
      <formula>NOT(ISERROR(SEARCH("MODERADA",BN13)))</formula>
    </cfRule>
  </conditionalFormatting>
  <conditionalFormatting sqref="BN7">
    <cfRule type="containsText" dxfId="136" priority="134" operator="containsText" text="BAJA">
      <formula>NOT(ISERROR(SEARCH("BAJA",BN7)))</formula>
    </cfRule>
    <cfRule type="containsText" dxfId="135" priority="135" operator="containsText" text="EXTREMA">
      <formula>NOT(ISERROR(SEARCH("EXTREMA",BN7)))</formula>
    </cfRule>
    <cfRule type="containsText" dxfId="134" priority="136" operator="containsText" text="ALTA">
      <formula>NOT(ISERROR(SEARCH("ALTA",BN7)))</formula>
    </cfRule>
    <cfRule type="containsText" dxfId="133" priority="137" operator="containsText" text="MODERADA">
      <formula>NOT(ISERROR(SEARCH("MODERADA",BN7)))</formula>
    </cfRule>
  </conditionalFormatting>
  <conditionalFormatting sqref="BN10 BN12">
    <cfRule type="containsText" dxfId="132" priority="130" operator="containsText" text="BAJA">
      <formula>NOT(ISERROR(SEARCH("BAJA",BN10)))</formula>
    </cfRule>
    <cfRule type="containsText" dxfId="131" priority="131" operator="containsText" text="EXTREMA">
      <formula>NOT(ISERROR(SEARCH("EXTREMA",BN10)))</formula>
    </cfRule>
    <cfRule type="containsText" dxfId="130" priority="132" operator="containsText" text="ALTA">
      <formula>NOT(ISERROR(SEARCH("ALTA",BN10)))</formula>
    </cfRule>
    <cfRule type="containsText" dxfId="129" priority="133" operator="containsText" text="MODERADA">
      <formula>NOT(ISERROR(SEARCH("MODERADA",BN10)))</formula>
    </cfRule>
  </conditionalFormatting>
  <conditionalFormatting sqref="BQ7">
    <cfRule type="containsText" dxfId="128" priority="122" operator="containsText" text="BAJA">
      <formula>NOT(ISERROR(SEARCH("BAJA",BQ7)))</formula>
    </cfRule>
    <cfRule type="containsText" dxfId="127" priority="123" operator="containsText" text="EXTREMA">
      <formula>NOT(ISERROR(SEARCH("EXTREMA",BQ7)))</formula>
    </cfRule>
    <cfRule type="containsText" dxfId="126" priority="124" operator="containsText" text="ALTA">
      <formula>NOT(ISERROR(SEARCH("ALTA",BQ7)))</formula>
    </cfRule>
    <cfRule type="containsText" dxfId="125" priority="125" operator="containsText" text="MODERADA">
      <formula>NOT(ISERROR(SEARCH("MODERADA",BQ7)))</formula>
    </cfRule>
  </conditionalFormatting>
  <conditionalFormatting sqref="BQ12">
    <cfRule type="containsText" dxfId="124" priority="118" operator="containsText" text="BAJA">
      <formula>NOT(ISERROR(SEARCH("BAJA",BQ12)))</formula>
    </cfRule>
    <cfRule type="containsText" dxfId="123" priority="119" operator="containsText" text="EXTREMA">
      <formula>NOT(ISERROR(SEARCH("EXTREMA",BQ12)))</formula>
    </cfRule>
    <cfRule type="containsText" dxfId="122" priority="120" operator="containsText" text="ALTA">
      <formula>NOT(ISERROR(SEARCH("ALTA",BQ12)))</formula>
    </cfRule>
    <cfRule type="containsText" dxfId="121" priority="121" operator="containsText" text="MODERADA">
      <formula>NOT(ISERROR(SEARCH("MODERADA",BQ12)))</formula>
    </cfRule>
  </conditionalFormatting>
  <conditionalFormatting sqref="BQ10">
    <cfRule type="containsText" dxfId="120" priority="114" operator="containsText" text="BAJA">
      <formula>NOT(ISERROR(SEARCH("BAJA",BQ10)))</formula>
    </cfRule>
    <cfRule type="containsText" dxfId="119" priority="115" operator="containsText" text="EXTREMA">
      <formula>NOT(ISERROR(SEARCH("EXTREMA",BQ10)))</formula>
    </cfRule>
    <cfRule type="containsText" dxfId="118" priority="116" operator="containsText" text="ALTA">
      <formula>NOT(ISERROR(SEARCH("ALTA",BQ10)))</formula>
    </cfRule>
    <cfRule type="containsText" dxfId="117" priority="117" operator="containsText" text="MODERADA">
      <formula>NOT(ISERROR(SEARCH("MODERADA",BQ10)))</formula>
    </cfRule>
  </conditionalFormatting>
  <conditionalFormatting sqref="BQ13 BQ15:BQ16">
    <cfRule type="containsText" dxfId="116" priority="110" operator="containsText" text="BAJA">
      <formula>NOT(ISERROR(SEARCH("BAJA",BQ13)))</formula>
    </cfRule>
    <cfRule type="containsText" dxfId="115" priority="111" operator="containsText" text="EXTREMA">
      <formula>NOT(ISERROR(SEARCH("EXTREMA",BQ13)))</formula>
    </cfRule>
    <cfRule type="containsText" dxfId="114" priority="112" operator="containsText" text="ALTA">
      <formula>NOT(ISERROR(SEARCH("ALTA",BQ13)))</formula>
    </cfRule>
    <cfRule type="containsText" dxfId="113" priority="113" operator="containsText" text="MODERADA">
      <formula>NOT(ISERROR(SEARCH("MODERADA",BQ13)))</formula>
    </cfRule>
  </conditionalFormatting>
  <conditionalFormatting sqref="G19">
    <cfRule type="expression" dxfId="112" priority="109">
      <formula>$D19&lt;&gt;"Riesgo_Seguridad_Digital"</formula>
    </cfRule>
  </conditionalFormatting>
  <conditionalFormatting sqref="AQ17 M17">
    <cfRule type="containsText" dxfId="111" priority="104" operator="containsText" text="BAJA">
      <formula>NOT(ISERROR(SEARCH("BAJA",M17)))</formula>
    </cfRule>
    <cfRule type="containsText" dxfId="110" priority="105" operator="containsText" text="EXTREMA">
      <formula>NOT(ISERROR(SEARCH("EXTREMA",M17)))</formula>
    </cfRule>
    <cfRule type="containsText" dxfId="109" priority="106" operator="containsText" text="ALTA">
      <formula>NOT(ISERROR(SEARCH("ALTA",M17)))</formula>
    </cfRule>
    <cfRule type="containsText" dxfId="108" priority="107" operator="containsText" text="MODERADA">
      <formula>NOT(ISERROR(SEARCH("MODERADA",M17)))</formula>
    </cfRule>
  </conditionalFormatting>
  <conditionalFormatting sqref="E17:F17">
    <cfRule type="expression" dxfId="107" priority="108">
      <formula>$D17&lt;&gt;"Riesgo_Seguridad_Digital"</formula>
    </cfRule>
  </conditionalFormatting>
  <conditionalFormatting sqref="G17">
    <cfRule type="expression" dxfId="106" priority="103">
      <formula>$D17&lt;&gt;"Riesgo_Seguridad_Digital"</formula>
    </cfRule>
  </conditionalFormatting>
  <conditionalFormatting sqref="E18:F18">
    <cfRule type="expression" dxfId="105" priority="102">
      <formula>$D18&lt;&gt;"Riesgo_Seguridad_Digital"</formula>
    </cfRule>
  </conditionalFormatting>
  <conditionalFormatting sqref="G18">
    <cfRule type="expression" dxfId="104" priority="101">
      <formula>$D18&lt;&gt;"Riesgo_Seguridad_Digital"</formula>
    </cfRule>
  </conditionalFormatting>
  <conditionalFormatting sqref="M20 M22 AQ20 AQ22">
    <cfRule type="containsText" dxfId="103" priority="97" operator="containsText" text="BAJA">
      <formula>NOT(ISERROR(SEARCH("BAJA",M20)))</formula>
    </cfRule>
    <cfRule type="containsText" dxfId="102" priority="98" operator="containsText" text="EXTREMA">
      <formula>NOT(ISERROR(SEARCH("EXTREMA",M20)))</formula>
    </cfRule>
    <cfRule type="containsText" dxfId="101" priority="99" operator="containsText" text="ALTA">
      <formula>NOT(ISERROR(SEARCH("ALTA",M20)))</formula>
    </cfRule>
    <cfRule type="containsText" dxfId="100" priority="100" operator="containsText" text="MODERADA">
      <formula>NOT(ISERROR(SEARCH("MODERADA",M20)))</formula>
    </cfRule>
  </conditionalFormatting>
  <conditionalFormatting sqref="M24">
    <cfRule type="containsText" dxfId="99" priority="93" operator="containsText" text="BAJA">
      <formula>NOT(ISERROR(SEARCH("BAJA",M24)))</formula>
    </cfRule>
    <cfRule type="containsText" dxfId="98" priority="94" operator="containsText" text="EXTREMA">
      <formula>NOT(ISERROR(SEARCH("EXTREMA",M24)))</formula>
    </cfRule>
    <cfRule type="containsText" dxfId="97" priority="95" operator="containsText" text="ALTA">
      <formula>NOT(ISERROR(SEARCH("ALTA",M24)))</formula>
    </cfRule>
    <cfRule type="containsText" dxfId="96" priority="96" operator="containsText" text="MODERADA">
      <formula>NOT(ISERROR(SEARCH("MODERADA",M24)))</formula>
    </cfRule>
  </conditionalFormatting>
  <conditionalFormatting sqref="AQ24">
    <cfRule type="containsText" dxfId="95" priority="89" operator="containsText" text="BAJA">
      <formula>NOT(ISERROR(SEARCH("BAJA",AQ24)))</formula>
    </cfRule>
    <cfRule type="containsText" dxfId="94" priority="90" operator="containsText" text="EXTREMA">
      <formula>NOT(ISERROR(SEARCH("EXTREMA",AQ24)))</formula>
    </cfRule>
    <cfRule type="containsText" dxfId="93" priority="91" operator="containsText" text="ALTA">
      <formula>NOT(ISERROR(SEARCH("ALTA",AQ24)))</formula>
    </cfRule>
    <cfRule type="containsText" dxfId="92" priority="92" operator="containsText" text="MODERADA">
      <formula>NOT(ISERROR(SEARCH("MODERADA",AQ24)))</formula>
    </cfRule>
  </conditionalFormatting>
  <conditionalFormatting sqref="BN17">
    <cfRule type="containsText" dxfId="91" priority="85" operator="containsText" text="BAJA">
      <formula>NOT(ISERROR(SEARCH("BAJA",BN17)))</formula>
    </cfRule>
    <cfRule type="containsText" dxfId="90" priority="86" operator="containsText" text="EXTREMA">
      <formula>NOT(ISERROR(SEARCH("EXTREMA",BN17)))</formula>
    </cfRule>
    <cfRule type="containsText" dxfId="89" priority="87" operator="containsText" text="ALTA">
      <formula>NOT(ISERROR(SEARCH("ALTA",BN17)))</formula>
    </cfRule>
    <cfRule type="containsText" dxfId="88" priority="88" operator="containsText" text="MODERADA">
      <formula>NOT(ISERROR(SEARCH("MODERADA",BN17)))</formula>
    </cfRule>
  </conditionalFormatting>
  <conditionalFormatting sqref="BN20 BN22">
    <cfRule type="containsText" dxfId="87" priority="81" operator="containsText" text="BAJA">
      <formula>NOT(ISERROR(SEARCH("BAJA",BN20)))</formula>
    </cfRule>
    <cfRule type="containsText" dxfId="86" priority="82" operator="containsText" text="EXTREMA">
      <formula>NOT(ISERROR(SEARCH("EXTREMA",BN20)))</formula>
    </cfRule>
    <cfRule type="containsText" dxfId="85" priority="83" operator="containsText" text="ALTA">
      <formula>NOT(ISERROR(SEARCH("ALTA",BN20)))</formula>
    </cfRule>
    <cfRule type="containsText" dxfId="84" priority="84" operator="containsText" text="MODERADA">
      <formula>NOT(ISERROR(SEARCH("MODERADA",BN20)))</formula>
    </cfRule>
  </conditionalFormatting>
  <conditionalFormatting sqref="BN24">
    <cfRule type="containsText" dxfId="83" priority="77" operator="containsText" text="BAJA">
      <formula>NOT(ISERROR(SEARCH("BAJA",BN24)))</formula>
    </cfRule>
    <cfRule type="containsText" dxfId="82" priority="78" operator="containsText" text="EXTREMA">
      <formula>NOT(ISERROR(SEARCH("EXTREMA",BN24)))</formula>
    </cfRule>
    <cfRule type="containsText" dxfId="81" priority="79" operator="containsText" text="ALTA">
      <formula>NOT(ISERROR(SEARCH("ALTA",BN24)))</formula>
    </cfRule>
    <cfRule type="containsText" dxfId="80" priority="80" operator="containsText" text="MODERADA">
      <formula>NOT(ISERROR(SEARCH("MODERADA",BN24)))</formula>
    </cfRule>
  </conditionalFormatting>
  <conditionalFormatting sqref="BQ17">
    <cfRule type="containsText" dxfId="79" priority="73" operator="containsText" text="BAJA">
      <formula>NOT(ISERROR(SEARCH("BAJA",BQ17)))</formula>
    </cfRule>
    <cfRule type="containsText" dxfId="78" priority="74" operator="containsText" text="EXTREMA">
      <formula>NOT(ISERROR(SEARCH("EXTREMA",BQ17)))</formula>
    </cfRule>
    <cfRule type="containsText" dxfId="77" priority="75" operator="containsText" text="ALTA">
      <formula>NOT(ISERROR(SEARCH("ALTA",BQ17)))</formula>
    </cfRule>
    <cfRule type="containsText" dxfId="76" priority="76" operator="containsText" text="MODERADA">
      <formula>NOT(ISERROR(SEARCH("MODERADA",BQ17)))</formula>
    </cfRule>
  </conditionalFormatting>
  <conditionalFormatting sqref="BQ20 BQ22">
    <cfRule type="containsText" dxfId="75" priority="69" operator="containsText" text="BAJA">
      <formula>NOT(ISERROR(SEARCH("BAJA",BQ20)))</formula>
    </cfRule>
    <cfRule type="containsText" dxfId="74" priority="70" operator="containsText" text="EXTREMA">
      <formula>NOT(ISERROR(SEARCH("EXTREMA",BQ20)))</formula>
    </cfRule>
    <cfRule type="containsText" dxfId="73" priority="71" operator="containsText" text="ALTA">
      <formula>NOT(ISERROR(SEARCH("ALTA",BQ20)))</formula>
    </cfRule>
    <cfRule type="containsText" dxfId="72" priority="72" operator="containsText" text="MODERADA">
      <formula>NOT(ISERROR(SEARCH("MODERADA",BQ20)))</formula>
    </cfRule>
  </conditionalFormatting>
  <conditionalFormatting sqref="BQ24">
    <cfRule type="containsText" dxfId="71" priority="65" operator="containsText" text="BAJA">
      <formula>NOT(ISERROR(SEARCH("BAJA",BQ24)))</formula>
    </cfRule>
    <cfRule type="containsText" dxfId="70" priority="66" operator="containsText" text="EXTREMA">
      <formula>NOT(ISERROR(SEARCH("EXTREMA",BQ24)))</formula>
    </cfRule>
    <cfRule type="containsText" dxfId="69" priority="67" operator="containsText" text="ALTA">
      <formula>NOT(ISERROR(SEARCH("ALTA",BQ24)))</formula>
    </cfRule>
    <cfRule type="containsText" dxfId="68" priority="68" operator="containsText" text="MODERADA">
      <formula>NOT(ISERROR(SEARCH("MODERADA",BQ24)))</formula>
    </cfRule>
  </conditionalFormatting>
  <conditionalFormatting sqref="E40:G42">
    <cfRule type="expression" dxfId="67" priority="64">
      <formula>$D40&lt;&gt;"Riesgo_Seguridad_Digital"</formula>
    </cfRule>
  </conditionalFormatting>
  <conditionalFormatting sqref="M40">
    <cfRule type="containsText" dxfId="66" priority="60" operator="containsText" text="BAJA">
      <formula>NOT(ISERROR(SEARCH("BAJA",M40)))</formula>
    </cfRule>
    <cfRule type="containsText" dxfId="65" priority="61" operator="containsText" text="EXTREMA">
      <formula>NOT(ISERROR(SEARCH("EXTREMA",M40)))</formula>
    </cfRule>
    <cfRule type="containsText" dxfId="64" priority="62" operator="containsText" text="ALTA">
      <formula>NOT(ISERROR(SEARCH("ALTA",M40)))</formula>
    </cfRule>
    <cfRule type="containsText" dxfId="63" priority="63" operator="containsText" text="MODERADA">
      <formula>NOT(ISERROR(SEARCH("MODERADA",M40)))</formula>
    </cfRule>
  </conditionalFormatting>
  <conditionalFormatting sqref="AQ40">
    <cfRule type="containsText" dxfId="62" priority="56" operator="containsText" text="BAJA">
      <formula>NOT(ISERROR(SEARCH("BAJA",AQ40)))</formula>
    </cfRule>
    <cfRule type="containsText" dxfId="61" priority="57" operator="containsText" text="EXTREMA">
      <formula>NOT(ISERROR(SEARCH("EXTREMA",AQ40)))</formula>
    </cfRule>
    <cfRule type="containsText" dxfId="60" priority="58" operator="containsText" text="ALTA">
      <formula>NOT(ISERROR(SEARCH("ALTA",AQ40)))</formula>
    </cfRule>
    <cfRule type="containsText" dxfId="59" priority="59" operator="containsText" text="MODERADA">
      <formula>NOT(ISERROR(SEARCH("MODERADA",AQ40)))</formula>
    </cfRule>
  </conditionalFormatting>
  <conditionalFormatting sqref="E27:G29">
    <cfRule type="expression" dxfId="58" priority="55">
      <formula>$D27&lt;&gt;"Riesgo_Seguridad_Digital"</formula>
    </cfRule>
  </conditionalFormatting>
  <conditionalFormatting sqref="M27:M29 AQ27:AQ29">
    <cfRule type="containsText" dxfId="57" priority="51" operator="containsText" text="BAJA">
      <formula>NOT(ISERROR(SEARCH("BAJA",M27)))</formula>
    </cfRule>
    <cfRule type="containsText" dxfId="56" priority="52" operator="containsText" text="EXTREMA">
      <formula>NOT(ISERROR(SEARCH("EXTREMA",M27)))</formula>
    </cfRule>
    <cfRule type="containsText" dxfId="55" priority="53" operator="containsText" text="ALTA">
      <formula>NOT(ISERROR(SEARCH("ALTA",M27)))</formula>
    </cfRule>
    <cfRule type="containsText" dxfId="54" priority="54" operator="containsText" text="MODERADA">
      <formula>NOT(ISERROR(SEARCH("MODERADA",M27)))</formula>
    </cfRule>
  </conditionalFormatting>
  <conditionalFormatting sqref="B27">
    <cfRule type="cellIs" dxfId="53" priority="49" operator="equal">
      <formula>0</formula>
    </cfRule>
  </conditionalFormatting>
  <conditionalFormatting sqref="B27">
    <cfRule type="containsErrors" dxfId="52" priority="50">
      <formula>ISERROR(B27)</formula>
    </cfRule>
  </conditionalFormatting>
  <conditionalFormatting sqref="M30:M31 AQ30 M36 AQ36">
    <cfRule type="containsText" dxfId="51" priority="45" operator="containsText" text="BAJA">
      <formula>NOT(ISERROR(SEARCH("BAJA",M30)))</formula>
    </cfRule>
    <cfRule type="containsText" dxfId="50" priority="46" operator="containsText" text="EXTREMA">
      <formula>NOT(ISERROR(SEARCH("EXTREMA",M30)))</formula>
    </cfRule>
    <cfRule type="containsText" dxfId="49" priority="47" operator="containsText" text="ALTA">
      <formula>NOT(ISERROR(SEARCH("ALTA",M30)))</formula>
    </cfRule>
    <cfRule type="containsText" dxfId="48" priority="48" operator="containsText" text="MODERADA">
      <formula>NOT(ISERROR(SEARCH("MODERADA",M30)))</formula>
    </cfRule>
  </conditionalFormatting>
  <conditionalFormatting sqref="G36:G39">
    <cfRule type="expression" dxfId="47" priority="44">
      <formula>$D36&lt;&gt;"Riesgo_Seguridad_Digital"</formula>
    </cfRule>
  </conditionalFormatting>
  <conditionalFormatting sqref="BN40">
    <cfRule type="containsText" dxfId="46" priority="40" operator="containsText" text="BAJA">
      <formula>NOT(ISERROR(SEARCH("BAJA",BN40)))</formula>
    </cfRule>
    <cfRule type="containsText" dxfId="45" priority="41" operator="containsText" text="EXTREMA">
      <formula>NOT(ISERROR(SEARCH("EXTREMA",BN40)))</formula>
    </cfRule>
    <cfRule type="containsText" dxfId="44" priority="42" operator="containsText" text="ALTA">
      <formula>NOT(ISERROR(SEARCH("ALTA",BN40)))</formula>
    </cfRule>
    <cfRule type="containsText" dxfId="43" priority="43" operator="containsText" text="MODERADA">
      <formula>NOT(ISERROR(SEARCH("MODERADA",BN40)))</formula>
    </cfRule>
  </conditionalFormatting>
  <conditionalFormatting sqref="BN27:BN29">
    <cfRule type="containsText" dxfId="42" priority="36" operator="containsText" text="BAJA">
      <formula>NOT(ISERROR(SEARCH("BAJA",BN27)))</formula>
    </cfRule>
    <cfRule type="containsText" dxfId="41" priority="37" operator="containsText" text="EXTREMA">
      <formula>NOT(ISERROR(SEARCH("EXTREMA",BN27)))</formula>
    </cfRule>
    <cfRule type="containsText" dxfId="40" priority="38" operator="containsText" text="ALTA">
      <formula>NOT(ISERROR(SEARCH("ALTA",BN27)))</formula>
    </cfRule>
    <cfRule type="containsText" dxfId="39" priority="39" operator="containsText" text="MODERADA">
      <formula>NOT(ISERROR(SEARCH("MODERADA",BN27)))</formula>
    </cfRule>
  </conditionalFormatting>
  <conditionalFormatting sqref="BN30:BN31 BN36">
    <cfRule type="containsText" dxfId="38" priority="32" operator="containsText" text="BAJA">
      <formula>NOT(ISERROR(SEARCH("BAJA",BN30)))</formula>
    </cfRule>
    <cfRule type="containsText" dxfId="37" priority="33" operator="containsText" text="EXTREMA">
      <formula>NOT(ISERROR(SEARCH("EXTREMA",BN30)))</formula>
    </cfRule>
    <cfRule type="containsText" dxfId="36" priority="34" operator="containsText" text="ALTA">
      <formula>NOT(ISERROR(SEARCH("ALTA",BN30)))</formula>
    </cfRule>
    <cfRule type="containsText" dxfId="35" priority="35" operator="containsText" text="MODERADA">
      <formula>NOT(ISERROR(SEARCH("MODERADA",BN30)))</formula>
    </cfRule>
  </conditionalFormatting>
  <conditionalFormatting sqref="BQ40">
    <cfRule type="containsText" dxfId="34" priority="28" operator="containsText" text="BAJA">
      <formula>NOT(ISERROR(SEARCH("BAJA",BQ40)))</formula>
    </cfRule>
    <cfRule type="containsText" dxfId="33" priority="29" operator="containsText" text="EXTREMA">
      <formula>NOT(ISERROR(SEARCH("EXTREMA",BQ40)))</formula>
    </cfRule>
    <cfRule type="containsText" dxfId="32" priority="30" operator="containsText" text="ALTA">
      <formula>NOT(ISERROR(SEARCH("ALTA",BQ40)))</formula>
    </cfRule>
    <cfRule type="containsText" dxfId="31" priority="31" operator="containsText" text="MODERADA">
      <formula>NOT(ISERROR(SEARCH("MODERADA",BQ40)))</formula>
    </cfRule>
  </conditionalFormatting>
  <conditionalFormatting sqref="BQ27:BQ29">
    <cfRule type="containsText" dxfId="30" priority="24" operator="containsText" text="BAJA">
      <formula>NOT(ISERROR(SEARCH("BAJA",BQ27)))</formula>
    </cfRule>
    <cfRule type="containsText" dxfId="29" priority="25" operator="containsText" text="EXTREMA">
      <formula>NOT(ISERROR(SEARCH("EXTREMA",BQ27)))</formula>
    </cfRule>
    <cfRule type="containsText" dxfId="28" priority="26" operator="containsText" text="ALTA">
      <formula>NOT(ISERROR(SEARCH("ALTA",BQ27)))</formula>
    </cfRule>
    <cfRule type="containsText" dxfId="27" priority="27" operator="containsText" text="MODERADA">
      <formula>NOT(ISERROR(SEARCH("MODERADA",BQ27)))</formula>
    </cfRule>
  </conditionalFormatting>
  <conditionalFormatting sqref="BQ30 BQ36">
    <cfRule type="containsText" dxfId="26" priority="20" operator="containsText" text="BAJA">
      <formula>NOT(ISERROR(SEARCH("BAJA",BQ30)))</formula>
    </cfRule>
    <cfRule type="containsText" dxfId="25" priority="21" operator="containsText" text="EXTREMA">
      <formula>NOT(ISERROR(SEARCH("EXTREMA",BQ30)))</formula>
    </cfRule>
    <cfRule type="containsText" dxfId="24" priority="22" operator="containsText" text="ALTA">
      <formula>NOT(ISERROR(SEARCH("ALTA",BQ30)))</formula>
    </cfRule>
    <cfRule type="containsText" dxfId="23" priority="23" operator="containsText" text="MODERADA">
      <formula>NOT(ISERROR(SEARCH("MODERADA",BQ30)))</formula>
    </cfRule>
  </conditionalFormatting>
  <conditionalFormatting sqref="M43 M46:M47 AQ46 AQ43">
    <cfRule type="containsText" dxfId="22" priority="16" operator="containsText" text="BAJA">
      <formula>NOT(ISERROR(SEARCH("BAJA",M43)))</formula>
    </cfRule>
    <cfRule type="containsText" dxfId="21" priority="17" operator="containsText" text="EXTREMA">
      <formula>NOT(ISERROR(SEARCH("EXTREMA",M43)))</formula>
    </cfRule>
    <cfRule type="containsText" dxfId="20" priority="18" operator="containsText" text="ALTA">
      <formula>NOT(ISERROR(SEARCH("ALTA",M43)))</formula>
    </cfRule>
    <cfRule type="containsText" dxfId="19" priority="19" operator="containsText" text="MODERADA">
      <formula>NOT(ISERROR(SEARCH("MODERADA",M43)))</formula>
    </cfRule>
  </conditionalFormatting>
  <conditionalFormatting sqref="E13:G16">
    <cfRule type="expression" dxfId="18" priority="15">
      <formula>$B13&lt;&gt;"Riesgo_Seguridad_Digital"</formula>
    </cfRule>
  </conditionalFormatting>
  <conditionalFormatting sqref="AQ13 AQ15:AQ16">
    <cfRule type="containsText" dxfId="17" priority="11" operator="containsText" text="BAJA">
      <formula>NOT(ISERROR(SEARCH("BAJA",AQ13)))</formula>
    </cfRule>
    <cfRule type="containsText" dxfId="16" priority="12" operator="containsText" text="EXTREMA">
      <formula>NOT(ISERROR(SEARCH("EXTREMA",AQ13)))</formula>
    </cfRule>
    <cfRule type="containsText" dxfId="15" priority="13" operator="containsText" text="ALTA">
      <formula>NOT(ISERROR(SEARCH("ALTA",AQ13)))</formula>
    </cfRule>
    <cfRule type="containsText" dxfId="14" priority="14" operator="containsText" text="MODERADA">
      <formula>NOT(ISERROR(SEARCH("MODERADA",AQ13)))</formula>
    </cfRule>
  </conditionalFormatting>
  <conditionalFormatting sqref="M13 M15:M16">
    <cfRule type="containsText" dxfId="13" priority="7" operator="containsText" text="BAJA">
      <formula>NOT(ISERROR(SEARCH("BAJA",M13)))</formula>
    </cfRule>
    <cfRule type="containsText" dxfId="12" priority="8" operator="containsText" text="EXTREMA">
      <formula>NOT(ISERROR(SEARCH("EXTREMA",M13)))</formula>
    </cfRule>
    <cfRule type="containsText" dxfId="11" priority="9" operator="containsText" text="ALTA">
      <formula>NOT(ISERROR(SEARCH("ALTA",M13)))</formula>
    </cfRule>
    <cfRule type="containsText" dxfId="10" priority="10" operator="containsText" text="MODERADA">
      <formula>NOT(ISERROR(SEARCH("MODERADA",M13)))</formula>
    </cfRule>
  </conditionalFormatting>
  <conditionalFormatting sqref="M49 AQ49">
    <cfRule type="containsText" dxfId="9" priority="1" operator="containsText" text="BAJA">
      <formula>NOT(ISERROR(SEARCH("BAJA",M49)))</formula>
    </cfRule>
    <cfRule type="containsText" dxfId="8" priority="2" operator="containsText" text="EXTREMA">
      <formula>NOT(ISERROR(SEARCH("EXTREMA",M49)))</formula>
    </cfRule>
    <cfRule type="containsText" dxfId="7" priority="3" operator="containsText" text="ALTA">
      <formula>NOT(ISERROR(SEARCH("ALTA",M49)))</formula>
    </cfRule>
    <cfRule type="containsText" dxfId="6" priority="4" operator="containsText" text="MODERADA">
      <formula>NOT(ISERROR(SEARCH("MODERADA",M49)))</formula>
    </cfRule>
  </conditionalFormatting>
  <conditionalFormatting sqref="E52:G52">
    <cfRule type="expression" dxfId="5" priority="5">
      <formula>$D49&lt;&gt;"Riesgo_Seguridad_Digital"</formula>
    </cfRule>
  </conditionalFormatting>
  <conditionalFormatting sqref="E49:G49">
    <cfRule type="expression" dxfId="4" priority="6">
      <formula>#REF!&lt;&gt;"Riesgo_Seguridad_Digital"</formula>
    </cfRule>
  </conditionalFormatting>
  <dataValidations count="9">
    <dataValidation type="list" allowBlank="1" showInputMessage="1" showErrorMessage="1" sqref="N4:N12 N17:N42" xr:uid="{00000000-0002-0000-0000-000003000000}">
      <formula1>TIPO_CONTROL</formula1>
    </dataValidation>
    <dataValidation type="list" allowBlank="1" showInputMessage="1" showErrorMessage="1" sqref="L17:L19 AP17" xr:uid="{3E786FA6-35B8-438E-9313-B9CFD36BC528}">
      <formula1>Riesgo_General</formula1>
    </dataValidation>
    <dataValidation type="list" allowBlank="1" showInputMessage="1" showErrorMessage="1" sqref="E4:E12 E17:E26" xr:uid="{00000000-0002-0000-0000-000007000000}">
      <formula1>CID</formula1>
    </dataValidation>
    <dataValidation type="list" allowBlank="1" showInputMessage="1" showErrorMessage="1" sqref="O4:O12 O17:O42" xr:uid="{00000000-0002-0000-0000-000004000000}">
      <formula1>APLICACIÓN</formula1>
    </dataValidation>
    <dataValidation type="list" allowBlank="1" showInputMessage="1" showErrorMessage="1" sqref="AJ17 AJ22 AJ20 AJ24 AJ12 AJ4:AJ7 AF4:AF12 AF17:AF26" xr:uid="{00000000-0002-0000-0000-000005000000}">
      <formula1>EJECUCIÓN</formula1>
    </dataValidation>
    <dataValidation type="list" allowBlank="1" showInputMessage="1" showErrorMessage="1" sqref="BP22 BP20 BM22 BM20 AP22 AP20 L22 L20 L12 AP24 L24 BP24 BM24 AP10 AP12 L10 AP4:AP7 L4:L7" xr:uid="{00000000-0002-0000-0000-000002000000}">
      <formula1>IF(#REF!="Riesgo_de_Corrupción",Riesgo_de_Corrupción,Riesgo_General)</formula1>
    </dataValidation>
    <dataValidation type="list" allowBlank="1" showInputMessage="1" showErrorMessage="1" sqref="J10 J17 J24 J20 J22 J12 J4:J7" xr:uid="{00000000-0002-0000-0000-000001000000}">
      <formula1>FRECUENCIA</formula1>
    </dataValidation>
    <dataValidation type="list" allowBlank="1" showInputMessage="1" showErrorMessage="1" sqref="D10 D27:D30 D36 D17 D24 D20 D22 D40 D12 D4:D7" xr:uid="{00000000-0002-0000-0000-000000000000}">
      <formula1>TIPOLOGÍA</formula1>
    </dataValidation>
    <dataValidation allowBlank="1" showInputMessage="1" showErrorMessage="1" promptTitle="Riesgos de seguridad digital" prompt="La probabilidad y el impacto se determinan con base a la amenaza, no en las vulnerabilidades." sqref="G3" xr:uid="{00000000-0002-0000-0000-000006000000}"/>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2">
        <x14:dataValidation type="list" allowBlank="1" showInputMessage="1" showErrorMessage="1" xr:uid="{7BD77729-9ECE-4E37-A0AD-A152A7354D0D}">
          <x14:formula1>
            <xm:f>'C:\Users\alirio.tovar\Documents\PROCESOS Y RIESGOS\PQRSD\[CCE-DES-FM-10 Matriz de riesgos PQRS VF.xlsx]Evaluación Diseño Control'!#REF!</xm:f>
          </x14:formula1>
          <xm:sqref>W24:AC26</xm:sqref>
        </x14:dataValidation>
        <x14:dataValidation type="list" allowBlank="1" showInputMessage="1" showErrorMessage="1" xr:uid="{5F5C1BEA-A7B0-4490-A4E9-DE17677D8902}">
          <x14:formula1>
            <xm:f>'C:\Users\alirio.tovar\Documents\Riesgos\G Jurídica\[CCE-DES-FM-10 Matriz de riesgos G Jurídica VF.xlsx]Evaluación Diseño Control'!#REF!</xm:f>
          </x14:formula1>
          <xm:sqref>W20:AC23</xm:sqref>
        </x14:dataValidation>
        <x14:dataValidation type="list" allowBlank="1" showInputMessage="1" showErrorMessage="1" xr:uid="{DE5CF890-1894-4125-83B6-C1C742B153C0}">
          <x14:formula1>
            <xm:f>'C:\Users\alirio.tovar\Documents\PROCESOS Y RIESGOS\11. Gestión Financiera\[CCE-DES-FM-10 Matriz de Riesgos G Financiera.xlsx]Evaluación Diseño Control'!#REF!</xm:f>
          </x14:formula1>
          <xm:sqref>Z17:Z19</xm:sqref>
        </x14:dataValidation>
        <x14:dataValidation type="list" allowBlank="1" showInputMessage="1" showErrorMessage="1" xr:uid="{D93ADEA8-1737-44D8-8A3E-67646EFE9455}">
          <x14:formula1>
            <xm:f>'C:\Users\alirio.tovar\AppData\Local\Microsoft\Windows\INetCache\Content.Outlook\2JC62L9T\[Copia de CCE-DES-FM-10 Formato matriz riesgos CCE.xlsx]Evaluación Diseño Control'!#REF!</xm:f>
          </x14:formula1>
          <xm:sqref>W17:Y19 AA17:AC19</xm:sqref>
        </x14:dataValidation>
        <x14:dataValidation type="list" allowBlank="1" showInputMessage="1" showErrorMessage="1" xr:uid="{F104F25F-AA9D-4D66-86C9-12D00DD105B8}">
          <x14:formula1>
            <xm:f>'C:\Users\alirio.tovar\Documents\PROCESOS Y RIESGOS\14. Gestión Administrativa\[CCE-DES-FM-10 Matriz de riesgos G Administrativa.xlsx]Evaluación Diseño Control'!#REF!</xm:f>
          </x14:formula1>
          <xm:sqref>W10:AC12</xm:sqref>
        </x14:dataValidation>
        <x14:dataValidation type="list" allowBlank="1" showInputMessage="1" showErrorMessage="1" xr:uid="{7A7A1D07-1D94-4505-9798-AA7F4BDFA84F}">
          <x14:formula1>
            <xm:f>'C:\Users\alirio.tovar\Documents\PROCESOS Y RIESGOS\16. Gestión Documental\[CCE-DES-FM-10 Matriz de Riesgos G Documental.xlsx]Evaluación Diseño Control'!#REF!</xm:f>
          </x14:formula1>
          <xm:sqref>W7:AC9</xm:sqref>
        </x14:dataValidation>
        <x14:dataValidation type="list" allowBlank="1" showInputMessage="1" showErrorMessage="1" xr:uid="{F443FDFB-C0B9-4C7F-99CF-ED369E16568E}">
          <x14:formula1>
            <xm:f>'C:\Users\alirio.tovar\Documents\PROCESOS Y RIESGOS\5. EICP - Elaboración de Instrumentos\[Matriz de riesgos EICP - Gestión Contractual.xlsx]Evaluación Diseño Control'!#REF!</xm:f>
          </x14:formula1>
          <xm:sqref>W5:AC6</xm:sqref>
        </x14:dataValidation>
        <x14:dataValidation type="list" allowBlank="1" showInputMessage="1" showErrorMessage="1" xr:uid="{95C0113A-5989-4109-A238-5CD2B7E3C684}">
          <x14:formula1>
            <xm:f>'C:\Users\alirio.tovar\Documents\PROCESOS Y RIESGOS\5. EICP - Elaboración de Instrumentos\[Matriz de riesgos EICP - Gestión Contractual.xlsx]Listas Nuevas'!#REF!</xm:f>
          </x14:formula1>
          <xm:sqref>F5:F6 AM5:AM6 AO5:AO6 AK5:AK6</xm:sqref>
        </x14:dataValidation>
        <x14:dataValidation type="list" allowBlank="1" showInputMessage="1" showErrorMessage="1" xr:uid="{0EADB74C-0415-40FE-822A-72D1B1E83190}">
          <x14:formula1>
            <xm:f>IF(D5="Riesgo_de_Corrupción",'C:\Users\alirio.tovar\Documents\PROCESOS Y RIESGOS\5. EICP - Elaboración de Instrumentos\[Matriz de riesgos EICP - Gestión Contractual.xlsx]Listas Nuevas'!#REF!,'C:\Users\alirio.tovar\Documents\PROCESOS Y RIESGOS\5. EICP - Elaboración de Instrumentos\[Matriz de riesgos EICP - Gestión Contractual.xlsx]Listas Nuevas'!#REF!)</xm:f>
          </x14:formula1>
          <xm:sqref>AR5:AR6</xm:sqref>
        </x14:dataValidation>
        <x14:dataValidation type="list" allowBlank="1" showInputMessage="1" showErrorMessage="1" xr:uid="{00000000-0002-0000-0000-000014000000}">
          <x14:formula1>
            <xm:f>'https://cceficiente-my.sharepoint.com/personal/carolina_olivera_colombiacompra_gov_co/Documents/Planeación/PAAC/PAAC 2020/Versiones del PAAC/Mapa de riesgos Corrupción/[Mapa Riesgos Corrupción 2020 v2.xlsx]Listas Nuevas'!#REF!</xm:f>
          </x14:formula1>
          <xm:sqref>F4 A40 BK40 BK36 BK27:BK30 BK24 BK22 BK20 BK15:BK17 BK12:BK13 BK10 A36 A27:A30 A24 A22 A20 A17 A12 A10 BK4:BK7 A4:A7 AO4 AK4 AM4</xm:sqref>
        </x14:dataValidation>
        <x14:dataValidation type="list" allowBlank="1" showInputMessage="1" showErrorMessage="1" xr:uid="{00000000-0002-0000-0000-00000F000000}">
          <x14:formula1>
            <xm:f>'https://cceficiente-my.sharepoint.com/personal/carolina_olivera_colombiacompra_gov_co/Documents/Planeación/PAAC/PAAC 2020/Versiones del PAAC/Mapa de riesgos Corrupción/[Mapa Riesgos Corrupción 2020 v2.xlsx]Evaluación Diseño Control'!#REF!</xm:f>
          </x14:formula1>
          <xm:sqref>W4:AC4</xm:sqref>
        </x14:dataValidation>
        <x14:dataValidation type="list" allowBlank="1" showInputMessage="1" showErrorMessage="1" xr:uid="{B3260DF3-5D6D-4D63-93DE-B3EFF9B9C6AD}">
          <x14:formula1>
            <xm:f>'C:\Users\alirio.tovar\Documents\PROCESOS Y RIESGOS\PQRSD\[CCE-DES-FM-10 Matriz de riesgos PQRS VF.xlsx]Listas Nuevas'!#REF!</xm:f>
          </x14:formula1>
          <xm:sqref>AO24 AM24 AK24 F24:F26</xm:sqref>
        </x14:dataValidation>
        <x14:dataValidation type="list" allowBlank="1" showInputMessage="1" showErrorMessage="1" xr:uid="{C1FFA97A-E6C2-4EE9-ACE5-38C0A8B1B09B}">
          <x14:formula1>
            <xm:f>IF(D24="Riesgo_de_Corrupción",'C:\Users\alirio.tovar\Documents\PROCESOS Y RIESGOS\PQRSD\[CCE-DES-FM-10 Matriz de riesgos PQRS VF.xlsx]Listas Nuevas'!#REF!,'C:\Users\alirio.tovar\Documents\PROCESOS Y RIESGOS\PQRSD\[CCE-DES-FM-10 Matriz de riesgos PQRS VF.xlsx]Listas Nuevas'!#REF!)</xm:f>
          </x14:formula1>
          <xm:sqref>AR24</xm:sqref>
        </x14:dataValidation>
        <x14:dataValidation type="list" allowBlank="1" showInputMessage="1" showErrorMessage="1" xr:uid="{A327BB18-719D-4783-B89F-C857C4231C70}">
          <x14:formula1>
            <xm:f>'C:\Users\alirio.tovar\Documents\Riesgos\G Jurídica\[CCE-DES-FM-10 Matriz de riesgos G Jurídica VF.xlsx]Listas Nuevas'!#REF!</xm:f>
          </x14:formula1>
          <xm:sqref>BO22 BO20 AO22 AO20 AM20 AM22 AK20 AK22 F20:F23</xm:sqref>
        </x14:dataValidation>
        <x14:dataValidation type="list" allowBlank="1" showInputMessage="1" showErrorMessage="1" xr:uid="{34B11647-15B9-4860-A9B4-D91A32B2B2A6}">
          <x14:formula1>
            <xm:f>IF(D20="Riesgo_de_Corrupción",'C:\Users\alirio.tovar\Documents\Riesgos\G Jurídica\[CCE-DES-FM-10 Matriz de riesgos G Jurídica VF.xlsx]Listas Nuevas'!#REF!,'C:\Users\alirio.tovar\Documents\Riesgos\G Jurídica\[CCE-DES-FM-10 Matriz de riesgos G Jurídica VF.xlsx]Listas Nuevas'!#REF!)</xm:f>
          </x14:formula1>
          <xm:sqref>AR20 AR22</xm:sqref>
        </x14:dataValidation>
        <x14:dataValidation type="list" allowBlank="1" showInputMessage="1" showErrorMessage="1" xr:uid="{CC736CE2-8302-4FB0-832F-A2DED4D00E86}">
          <x14:formula1>
            <xm:f>IF(D17="Riesgo_de_Corrupción",'C:\Users\alirio.tovar\Documents\PROCESOS Y RIESGOS\11. Gestión Financiera\[CCE-DES-FM-10 Matriz de Riesgos G Financiera.xlsx]Listas Nuevas'!#REF!,'C:\Users\alirio.tovar\Documents\PROCESOS Y RIESGOS\11. Gestión Financiera\[CCE-DES-FM-10 Matriz de Riesgos G Financiera.xlsx]Listas Nuevas'!#REF!)</xm:f>
          </x14:formula1>
          <xm:sqref>AR17</xm:sqref>
        </x14:dataValidation>
        <x14:dataValidation type="list" allowBlank="1" showInputMessage="1" showErrorMessage="1" xr:uid="{9D310B67-F098-49F9-B4B1-072FC2F32B99}">
          <x14:formula1>
            <xm:f>'C:\Users\alirio.tovar\Documents\PROCESOS Y RIESGOS\11. Gestión Financiera\[CCE-DES-FM-10 Matriz de Riesgos G Financiera.xlsx]Listas Nuevas'!#REF!</xm:f>
          </x14:formula1>
          <xm:sqref>BO24 AK17 AO17 BO17 F17:F19</xm:sqref>
        </x14:dataValidation>
        <x14:dataValidation type="list" allowBlank="1" showInputMessage="1" showErrorMessage="1" xr:uid="{F09D942D-DDFF-4C6D-B6E1-C162EE0D93BB}">
          <x14:formula1>
            <xm:f>'C:\Users\alirio.tovar\Documents\PROCESOS Y RIESGOS\14. Gestión Administrativa\[CCE-DES-FM-10 Matriz de riesgos G Administrativa.xlsx]Listas Nuevas'!#REF!</xm:f>
          </x14:formula1>
          <xm:sqref>AM12 AO10 AO12 AK10 AK12 AM10 F10:F12</xm:sqref>
        </x14:dataValidation>
        <x14:dataValidation type="list" allowBlank="1" showInputMessage="1" showErrorMessage="1" xr:uid="{A1F03B7F-334D-4170-9A08-864DA3B099BF}">
          <x14:formula1>
            <xm:f>IF(#REF!="Riesgo_de_Corrupción",'C:\Users\alirio.tovar\Documents\PROCESOS Y RIESGOS\14. Gestión Administrativa\[CCE-DES-FM-10 Matriz de riesgos G Administrativa.xlsx]Listas Nuevas'!#REF!,'C:\Users\alirio.tovar\Documents\PROCESOS Y RIESGOS\14. Gestión Administrativa\[CCE-DES-FM-10 Matriz de riesgos G Administrativa.xlsx]Listas Nuevas'!#REF!)</xm:f>
          </x14:formula1>
          <xm:sqref>AR12</xm:sqref>
        </x14:dataValidation>
        <x14:dataValidation type="list" allowBlank="1" showInputMessage="1" showErrorMessage="1" xr:uid="{22304D4B-FA6A-4909-B9BF-F81DB067BFF2}">
          <x14:formula1>
            <xm:f>IF(D7="Riesgo_de_Corrupción",'C:\Users\alirio.tovar\Documents\PROCESOS Y RIESGOS\16. Gestión Documental\[CCE-DES-FM-10 Matriz de Riesgos G Documental.xlsx]Listas Nuevas'!#REF!,'C:\Users\alirio.tovar\Documents\PROCESOS Y RIESGOS\16. Gestión Documental\[CCE-DES-FM-10 Matriz de Riesgos G Documental.xlsx]Listas Nuevas'!#REF!)</xm:f>
          </x14:formula1>
          <xm:sqref>AR7</xm:sqref>
        </x14:dataValidation>
        <x14:dataValidation type="list" allowBlank="1" showInputMessage="1" showErrorMessage="1" xr:uid="{7EF90A35-7C29-4EEE-ABCC-92C47F846035}">
          <x14:formula1>
            <xm:f>'C:\Users\alirio.tovar\Documents\PROCESOS Y RIESGOS\16. Gestión Documental\[CCE-DES-FM-10 Matriz de Riesgos G Documental.xlsx]Listas Nuevas'!#REF!</xm:f>
          </x14:formula1>
          <xm:sqref>AO7 AM17 AM7 AK7 F7:F9</xm:sqref>
        </x14:dataValidation>
        <x14:dataValidation type="list" allowBlank="1" showInputMessage="1" showErrorMessage="1" xr:uid="{00000000-0002-0000-0000-000013000000}">
          <x14:formula1>
            <xm:f>IF(D4="Riesgo_de_Corrupción",'https://cceficiente-my.sharepoint.com/personal/carolina_olivera_colombiacompra_gov_co/Documents/Planeación/PAAC/PAAC 2020/Versiones del PAAC/Mapa de riesgos Corrupción/[Mapa Riesgos Corrupción 2020 v2.xlsx]Listas Nuevas'!#REF!,'https://cceficiente-my.sharepoint.com/personal/carolina_olivera_colombiacompra_gov_co/Documents/Planeación/PAAC/PAAC 2020/Versiones del PAAC/Mapa de riesgos Corrupción/[Mapa Riesgos Corrupción 2020 v2.xlsx]Listas Nuevas'!#REF!)</xm:f>
          </x14:formula1>
          <xm:sqref>AR4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49D69-4D56-4551-92D2-7C22B4AF48FC}">
  <sheetPr>
    <tabColor rgb="FF7030A0"/>
  </sheetPr>
  <dimension ref="A1:E8"/>
  <sheetViews>
    <sheetView view="pageLayout" zoomScale="87" zoomScaleNormal="100" zoomScalePageLayoutView="87" workbookViewId="0">
      <selection activeCell="E5" sqref="E5"/>
    </sheetView>
  </sheetViews>
  <sheetFormatPr defaultColWidth="11.42578125" defaultRowHeight="16.5" x14ac:dyDescent="0.3"/>
  <cols>
    <col min="1" max="1" width="10.5703125" style="124" customWidth="1"/>
    <col min="2" max="2" width="8.28515625" style="124" customWidth="1"/>
    <col min="3" max="3" width="21.85546875" style="124" customWidth="1"/>
    <col min="4" max="4" width="20.5703125" style="124" customWidth="1"/>
    <col min="5" max="5" width="39.140625" style="124" customWidth="1"/>
    <col min="6" max="16384" width="11.42578125" style="124"/>
  </cols>
  <sheetData>
    <row r="1" spans="1:5" x14ac:dyDescent="0.3">
      <c r="A1" s="121" t="s">
        <v>494</v>
      </c>
      <c r="B1" s="122" t="s">
        <v>677</v>
      </c>
      <c r="C1" s="122" t="s">
        <v>678</v>
      </c>
      <c r="D1" s="122" t="s">
        <v>679</v>
      </c>
      <c r="E1" s="123" t="s">
        <v>680</v>
      </c>
    </row>
    <row r="2" spans="1:5" s="127" customFormat="1" ht="102" customHeight="1" x14ac:dyDescent="0.25">
      <c r="A2" s="128">
        <v>43859</v>
      </c>
      <c r="B2" s="125">
        <v>1</v>
      </c>
      <c r="C2" s="126" t="s">
        <v>682</v>
      </c>
      <c r="D2" s="126" t="s">
        <v>681</v>
      </c>
      <c r="E2" s="135" t="s">
        <v>900</v>
      </c>
    </row>
    <row r="3" spans="1:5" ht="115.5" x14ac:dyDescent="0.3">
      <c r="A3" s="236">
        <v>43920</v>
      </c>
      <c r="B3" s="125">
        <v>2</v>
      </c>
      <c r="C3" s="126" t="s">
        <v>682</v>
      </c>
      <c r="D3" s="126" t="s">
        <v>681</v>
      </c>
      <c r="E3" s="237" t="s">
        <v>1040</v>
      </c>
    </row>
    <row r="4" spans="1:5" ht="132" x14ac:dyDescent="0.3">
      <c r="A4" s="236">
        <v>44008</v>
      </c>
      <c r="B4" s="125">
        <v>3</v>
      </c>
      <c r="C4" s="126" t="s">
        <v>682</v>
      </c>
      <c r="D4" s="126" t="s">
        <v>681</v>
      </c>
      <c r="E4" s="237" t="s">
        <v>1051</v>
      </c>
    </row>
    <row r="5" spans="1:5" ht="66" x14ac:dyDescent="0.3">
      <c r="A5" s="236">
        <v>44132</v>
      </c>
      <c r="B5" s="125">
        <v>4</v>
      </c>
      <c r="C5" s="126" t="s">
        <v>1170</v>
      </c>
      <c r="D5" s="126" t="s">
        <v>681</v>
      </c>
      <c r="E5" s="305" t="s">
        <v>1171</v>
      </c>
    </row>
    <row r="6" spans="1:5" x14ac:dyDescent="0.3">
      <c r="A6" s="130"/>
      <c r="B6" s="130"/>
      <c r="C6" s="130"/>
      <c r="D6" s="130"/>
      <c r="E6" s="130"/>
    </row>
    <row r="7" spans="1:5" x14ac:dyDescent="0.3">
      <c r="A7" s="129"/>
      <c r="B7" s="130"/>
      <c r="C7" s="130"/>
      <c r="D7" s="130"/>
      <c r="E7" s="131"/>
    </row>
    <row r="8" spans="1:5" ht="17.25" thickBot="1" x14ac:dyDescent="0.35">
      <c r="A8" s="132"/>
      <c r="B8" s="133"/>
      <c r="C8" s="133"/>
      <c r="D8" s="133"/>
      <c r="E8" s="134"/>
    </row>
  </sheetData>
  <sheetProtection algorithmName="SHA-512" hashValue="ykRaTrGXTr0Eh2aqMCme6pjmlaNwK7/HyTO/l4zHwxTV++CznccsqEucSTPHHJ/OiSNBq6P4NrbCyk4pn5lp/w==" saltValue="EnE09xDOX4g9fTcYe0MjKw==" spinCount="100000" sheet="1" objects="1" scenarios="1"/>
  <pageMargins left="0.25" right="0.25" top="1.2083333333333333" bottom="0.75" header="0.3" footer="0.3"/>
  <pageSetup orientation="portrait" r:id="rId1"/>
  <headerFooter>
    <oddHeader>&amp;C&amp;"-,Negrita"
CONTROL DE CAMBIOS DEL DOCUMENTO PLAN ANTICORRUPCIÓN Y 
ATENCIÓN AL CIUDADANO&amp;R&amp;G</oddHeader>
    <oddFooter>&amp;C&amp;"Arial Narrow,Normal"&amp;K02-024Página &amp;P de &amp;N</oddFoot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theme="0"/>
  </sheetPr>
  <dimension ref="A1:I28"/>
  <sheetViews>
    <sheetView zoomScale="89" zoomScaleNormal="89" workbookViewId="0">
      <pane xSplit="2" ySplit="7" topLeftCell="C20" activePane="bottomRight" state="frozen"/>
      <selection pane="topRight" activeCell="C1" sqref="C1"/>
      <selection pane="bottomLeft" activeCell="A8" sqref="A8"/>
      <selection pane="bottomRight" activeCell="C32" sqref="C32"/>
    </sheetView>
  </sheetViews>
  <sheetFormatPr defaultColWidth="11.42578125" defaultRowHeight="15" x14ac:dyDescent="0.25"/>
  <cols>
    <col min="1" max="1" width="4" style="10" customWidth="1"/>
    <col min="2" max="2" width="22.42578125" style="10" customWidth="1"/>
    <col min="3" max="3" width="38.28515625" style="10" customWidth="1"/>
    <col min="4" max="4" width="4" style="10" customWidth="1"/>
    <col min="5" max="5" width="22.42578125" style="10" customWidth="1"/>
    <col min="6" max="6" width="38.42578125" style="10" customWidth="1"/>
    <col min="7" max="7" width="24.7109375" style="10" customWidth="1"/>
    <col min="8" max="8" width="42.7109375" style="10" customWidth="1"/>
    <col min="9" max="9" width="13.85546875" style="10" customWidth="1"/>
    <col min="10" max="16384" width="11.42578125" style="10"/>
  </cols>
  <sheetData>
    <row r="1" spans="1:9" ht="30.75" customHeight="1" x14ac:dyDescent="0.25">
      <c r="A1" s="422" t="s">
        <v>468</v>
      </c>
      <c r="B1" s="423"/>
      <c r="C1" s="431" t="s">
        <v>484</v>
      </c>
      <c r="D1" s="432"/>
      <c r="E1" s="433"/>
      <c r="F1" s="428"/>
    </row>
    <row r="2" spans="1:9" ht="15" customHeight="1" x14ac:dyDescent="0.25">
      <c r="A2" s="424"/>
      <c r="B2" s="425"/>
      <c r="C2" s="434"/>
      <c r="D2" s="435"/>
      <c r="E2" s="436"/>
      <c r="F2" s="429"/>
    </row>
    <row r="3" spans="1:9" ht="15.75" customHeight="1" thickBot="1" x14ac:dyDescent="0.3">
      <c r="A3" s="426"/>
      <c r="B3" s="427"/>
      <c r="C3" s="437"/>
      <c r="D3" s="438"/>
      <c r="E3" s="439"/>
      <c r="F3" s="430"/>
    </row>
    <row r="4" spans="1:9" ht="8.25" customHeight="1" thickBot="1" x14ac:dyDescent="0.3">
      <c r="A4" s="445"/>
      <c r="B4" s="445"/>
      <c r="C4" s="446"/>
      <c r="D4" s="445"/>
      <c r="E4" s="445"/>
      <c r="F4" s="446"/>
    </row>
    <row r="5" spans="1:9" ht="25.5" customHeight="1" thickBot="1" x14ac:dyDescent="0.3">
      <c r="A5" s="441" t="s">
        <v>477</v>
      </c>
      <c r="B5" s="441"/>
      <c r="C5" s="87" t="s">
        <v>241</v>
      </c>
      <c r="D5" s="441" t="s">
        <v>476</v>
      </c>
      <c r="E5" s="441"/>
      <c r="F5" s="92">
        <v>43655</v>
      </c>
    </row>
    <row r="6" spans="1:9" ht="18" customHeight="1" thickBot="1" x14ac:dyDescent="0.3">
      <c r="A6" s="447" t="s">
        <v>478</v>
      </c>
      <c r="B6" s="447"/>
      <c r="C6" s="88"/>
      <c r="D6" s="447" t="s">
        <v>479</v>
      </c>
      <c r="E6" s="447"/>
      <c r="F6" s="89" t="s">
        <v>481</v>
      </c>
    </row>
    <row r="7" spans="1:9" ht="16.5" customHeight="1" thickBot="1" x14ac:dyDescent="0.3">
      <c r="A7" s="419" t="s">
        <v>129</v>
      </c>
      <c r="B7" s="420"/>
      <c r="C7" s="420"/>
      <c r="D7" s="420"/>
      <c r="E7" s="420"/>
      <c r="F7" s="421"/>
    </row>
    <row r="8" spans="1:9" x14ac:dyDescent="0.25">
      <c r="A8" s="94" t="s">
        <v>13</v>
      </c>
      <c r="B8" s="95" t="s">
        <v>130</v>
      </c>
      <c r="C8" s="95" t="s">
        <v>91</v>
      </c>
      <c r="D8" s="96" t="s">
        <v>13</v>
      </c>
      <c r="E8" s="95" t="s">
        <v>130</v>
      </c>
      <c r="F8" s="95" t="s">
        <v>90</v>
      </c>
      <c r="G8" s="110"/>
      <c r="H8" s="110"/>
    </row>
    <row r="9" spans="1:9" ht="154.5" customHeight="1" x14ac:dyDescent="0.25">
      <c r="A9" s="42">
        <v>1</v>
      </c>
      <c r="B9" s="44" t="s">
        <v>126</v>
      </c>
      <c r="C9" s="45" t="s">
        <v>507</v>
      </c>
      <c r="D9" s="46">
        <v>1</v>
      </c>
      <c r="E9" s="44" t="s">
        <v>132</v>
      </c>
      <c r="F9" s="44" t="s">
        <v>527</v>
      </c>
      <c r="G9" s="109"/>
      <c r="H9" s="50"/>
    </row>
    <row r="10" spans="1:9" ht="74.25" customHeight="1" x14ac:dyDescent="0.25">
      <c r="A10" s="43">
        <v>2</v>
      </c>
      <c r="B10" s="48" t="s">
        <v>134</v>
      </c>
      <c r="C10" s="49" t="s">
        <v>516</v>
      </c>
      <c r="D10" s="47">
        <v>2</v>
      </c>
      <c r="E10" s="48" t="s">
        <v>133</v>
      </c>
      <c r="F10" s="48" t="s">
        <v>528</v>
      </c>
      <c r="G10" s="109"/>
    </row>
    <row r="11" spans="1:9" ht="152.25" customHeight="1" x14ac:dyDescent="0.25">
      <c r="A11" s="42">
        <v>3</v>
      </c>
      <c r="B11" s="44"/>
      <c r="C11" s="45"/>
      <c r="D11" s="46">
        <v>3</v>
      </c>
      <c r="E11" s="44" t="s">
        <v>124</v>
      </c>
      <c r="F11" s="44" t="s">
        <v>529</v>
      </c>
      <c r="G11" s="109"/>
    </row>
    <row r="12" spans="1:9" ht="60" x14ac:dyDescent="0.25">
      <c r="A12" s="43">
        <v>4</v>
      </c>
      <c r="B12" s="48"/>
      <c r="C12" s="49"/>
      <c r="D12" s="47">
        <v>4</v>
      </c>
      <c r="E12" s="48" t="s">
        <v>125</v>
      </c>
      <c r="F12" s="48" t="s">
        <v>508</v>
      </c>
    </row>
    <row r="13" spans="1:9" ht="60" x14ac:dyDescent="0.25">
      <c r="A13" s="42">
        <v>5</v>
      </c>
      <c r="D13" s="46">
        <v>5</v>
      </c>
      <c r="E13" s="44" t="s">
        <v>135</v>
      </c>
      <c r="F13" s="44" t="s">
        <v>509</v>
      </c>
    </row>
    <row r="14" spans="1:9" x14ac:dyDescent="0.25">
      <c r="A14" s="442" t="s">
        <v>127</v>
      </c>
      <c r="B14" s="443"/>
      <c r="C14" s="443"/>
      <c r="D14" s="443"/>
      <c r="E14" s="443"/>
      <c r="F14" s="444"/>
      <c r="H14" s="111"/>
      <c r="I14" s="111"/>
    </row>
    <row r="15" spans="1:9" x14ac:dyDescent="0.25">
      <c r="A15" s="60" t="s">
        <v>13</v>
      </c>
      <c r="B15" s="60" t="s">
        <v>16</v>
      </c>
      <c r="C15" s="60" t="s">
        <v>91</v>
      </c>
      <c r="D15" s="60" t="s">
        <v>13</v>
      </c>
      <c r="E15" s="60" t="s">
        <v>16</v>
      </c>
      <c r="F15" s="60" t="s">
        <v>90</v>
      </c>
      <c r="H15" s="112"/>
      <c r="I15" s="111"/>
    </row>
    <row r="16" spans="1:9" ht="48" x14ac:dyDescent="0.25">
      <c r="A16" s="42">
        <v>1</v>
      </c>
      <c r="B16" s="44" t="s">
        <v>15</v>
      </c>
      <c r="C16" s="44" t="s">
        <v>505</v>
      </c>
      <c r="D16" s="90">
        <v>1</v>
      </c>
      <c r="E16" s="44" t="s">
        <v>108</v>
      </c>
      <c r="F16" s="44" t="s">
        <v>510</v>
      </c>
      <c r="H16" s="113"/>
      <c r="I16" s="111"/>
    </row>
    <row r="17" spans="1:9" ht="36" x14ac:dyDescent="0.25">
      <c r="A17" s="43">
        <v>2</v>
      </c>
      <c r="B17" s="48" t="s">
        <v>108</v>
      </c>
      <c r="C17" s="48" t="s">
        <v>512</v>
      </c>
      <c r="D17" s="91">
        <v>2</v>
      </c>
      <c r="E17" s="48" t="s">
        <v>5</v>
      </c>
      <c r="F17" s="48" t="s">
        <v>506</v>
      </c>
      <c r="H17" s="113"/>
      <c r="I17" s="111"/>
    </row>
    <row r="18" spans="1:9" ht="42" customHeight="1" x14ac:dyDescent="0.25">
      <c r="A18" s="42">
        <v>3</v>
      </c>
      <c r="B18" s="44" t="s">
        <v>5</v>
      </c>
      <c r="C18" s="44" t="s">
        <v>511</v>
      </c>
      <c r="D18" s="90">
        <v>3</v>
      </c>
      <c r="E18" s="44" t="s">
        <v>15</v>
      </c>
      <c r="F18" s="44" t="s">
        <v>515</v>
      </c>
      <c r="H18" s="113"/>
      <c r="I18" s="111"/>
    </row>
    <row r="19" spans="1:9" ht="25.5" customHeight="1" x14ac:dyDescent="0.25">
      <c r="A19" s="43">
        <v>4</v>
      </c>
      <c r="B19" s="48" t="s">
        <v>15</v>
      </c>
      <c r="C19" s="48" t="s">
        <v>514</v>
      </c>
      <c r="D19" s="91">
        <v>4</v>
      </c>
      <c r="E19" s="48"/>
      <c r="F19" s="48"/>
      <c r="H19" s="113"/>
      <c r="I19" s="111"/>
    </row>
    <row r="20" spans="1:9" ht="27" customHeight="1" x14ac:dyDescent="0.25">
      <c r="A20" s="42">
        <v>5</v>
      </c>
      <c r="B20" s="44"/>
      <c r="C20" s="44"/>
      <c r="D20" s="90">
        <v>5</v>
      </c>
      <c r="E20" s="44"/>
      <c r="F20" s="44"/>
      <c r="H20" s="113"/>
      <c r="I20" s="111"/>
    </row>
    <row r="21" spans="1:9" ht="27" customHeight="1" x14ac:dyDescent="0.25">
      <c r="A21" s="43"/>
      <c r="B21" s="48"/>
      <c r="C21" s="48"/>
      <c r="D21" s="91"/>
      <c r="E21" s="48"/>
      <c r="F21" s="48"/>
      <c r="H21" s="113"/>
      <c r="I21" s="111"/>
    </row>
    <row r="22" spans="1:9" ht="27" customHeight="1" x14ac:dyDescent="0.25">
      <c r="A22" s="440" t="s">
        <v>128</v>
      </c>
      <c r="B22" s="440"/>
      <c r="C22" s="440"/>
      <c r="D22" s="440"/>
      <c r="E22" s="440"/>
      <c r="F22" s="440"/>
      <c r="H22" s="113"/>
      <c r="I22" s="111"/>
    </row>
    <row r="23" spans="1:9" ht="27" customHeight="1" x14ac:dyDescent="0.25">
      <c r="A23" s="60" t="s">
        <v>13</v>
      </c>
      <c r="B23" s="61" t="s">
        <v>114</v>
      </c>
      <c r="C23" s="61" t="s">
        <v>115</v>
      </c>
      <c r="D23" s="62" t="s">
        <v>13</v>
      </c>
      <c r="E23" s="61" t="s">
        <v>114</v>
      </c>
      <c r="F23" s="61" t="s">
        <v>112</v>
      </c>
      <c r="H23" s="113"/>
      <c r="I23" s="111"/>
    </row>
    <row r="24" spans="1:9" ht="48" x14ac:dyDescent="0.25">
      <c r="A24" s="42">
        <v>1</v>
      </c>
      <c r="B24" s="44" t="s">
        <v>120</v>
      </c>
      <c r="C24" s="45" t="s">
        <v>513</v>
      </c>
      <c r="D24" s="46">
        <v>1</v>
      </c>
      <c r="E24" s="44" t="s">
        <v>120</v>
      </c>
      <c r="F24" s="44" t="s">
        <v>504</v>
      </c>
      <c r="H24" s="114"/>
      <c r="I24" s="111"/>
    </row>
    <row r="25" spans="1:9" ht="48" x14ac:dyDescent="0.25">
      <c r="A25" s="43">
        <v>2</v>
      </c>
      <c r="B25" s="48" t="s">
        <v>14</v>
      </c>
      <c r="C25" s="49" t="s">
        <v>519</v>
      </c>
      <c r="D25" s="47">
        <v>2</v>
      </c>
      <c r="E25" s="48" t="s">
        <v>14</v>
      </c>
      <c r="F25" s="48" t="s">
        <v>517</v>
      </c>
    </row>
    <row r="26" spans="1:9" ht="36" x14ac:dyDescent="0.25">
      <c r="A26" s="42">
        <v>3</v>
      </c>
      <c r="B26" s="44" t="s">
        <v>118</v>
      </c>
      <c r="C26" s="45" t="s">
        <v>520</v>
      </c>
      <c r="D26" s="46">
        <v>3</v>
      </c>
      <c r="E26" s="44" t="s">
        <v>121</v>
      </c>
      <c r="F26" s="44" t="s">
        <v>503</v>
      </c>
    </row>
    <row r="27" spans="1:9" ht="48" x14ac:dyDescent="0.25">
      <c r="A27" s="43">
        <v>4</v>
      </c>
      <c r="B27" s="48" t="s">
        <v>121</v>
      </c>
      <c r="C27" s="49" t="s">
        <v>522</v>
      </c>
      <c r="D27" s="47">
        <v>4</v>
      </c>
      <c r="E27" s="49" t="s">
        <v>122</v>
      </c>
      <c r="F27" s="49" t="s">
        <v>518</v>
      </c>
    </row>
    <row r="28" spans="1:9" ht="48" x14ac:dyDescent="0.25">
      <c r="A28" s="42">
        <v>5</v>
      </c>
      <c r="B28" s="44"/>
      <c r="C28" s="45"/>
      <c r="D28" s="46">
        <v>5</v>
      </c>
      <c r="E28" s="44" t="s">
        <v>120</v>
      </c>
      <c r="F28" s="44" t="s">
        <v>521</v>
      </c>
    </row>
  </sheetData>
  <mergeCells count="11">
    <mergeCell ref="A7:F7"/>
    <mergeCell ref="A1:B3"/>
    <mergeCell ref="F1:F3"/>
    <mergeCell ref="C1:E3"/>
    <mergeCell ref="A22:F22"/>
    <mergeCell ref="A5:B5"/>
    <mergeCell ref="D5:E5"/>
    <mergeCell ref="A14:F14"/>
    <mergeCell ref="A4:F4"/>
    <mergeCell ref="A6:B6"/>
    <mergeCell ref="D6:E6"/>
  </mergeCells>
  <dataValidations count="5">
    <dataValidation type="list" allowBlank="1" showInputMessage="1" showErrorMessage="1" sqref="B16:B20 E16:E20" xr:uid="{00000000-0002-0000-0100-000000000000}">
      <formula1>Contexto_Interno</formula1>
    </dataValidation>
    <dataValidation type="list" allowBlank="1" showInputMessage="1" showErrorMessage="1" sqref="B24:B28 E24:E28" xr:uid="{00000000-0002-0000-0100-000001000000}">
      <formula1>Contexto_Externo</formula1>
    </dataValidation>
    <dataValidation type="list" allowBlank="1" showInputMessage="1" showErrorMessage="1" sqref="E10:E13 B9:B12" xr:uid="{00000000-0002-0000-0100-000002000000}">
      <formula1>Contexto_Proceso</formula1>
    </dataValidation>
    <dataValidation type="list" allowBlank="1" showInputMessage="1" showErrorMessage="1" prompt="CONTEXTO DE PROCESO" sqref="E9" xr:uid="{00000000-0002-0000-0100-000003000000}">
      <formula1>Contexto_Proceso</formula1>
    </dataValidation>
    <dataValidation type="list" allowBlank="1" showInputMessage="1" showErrorMessage="1" sqref="C5" xr:uid="{00000000-0002-0000-0100-000004000000}">
      <formula1>PROCESO</formula1>
    </dataValidation>
  </dataValidations>
  <printOptions horizontalCentered="1"/>
  <pageMargins left="0.70866141732283472" right="0.70866141732283472" top="0.74803149606299213" bottom="0.74803149606299213" header="0.31496062992125984" footer="0.31496062992125984"/>
  <pageSetup paperSize="14"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'Listas Nuevas'!$A$18:$A$20</xm:f>
          </x14:formula1>
          <xm:sqref>F6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dimension ref="A1:AR217"/>
  <sheetViews>
    <sheetView topLeftCell="Y1" zoomScale="85" zoomScaleNormal="85" workbookViewId="0">
      <selection activeCell="AL2" sqref="AL2"/>
    </sheetView>
  </sheetViews>
  <sheetFormatPr defaultColWidth="11.42578125" defaultRowHeight="15" x14ac:dyDescent="0.25"/>
  <cols>
    <col min="1" max="1" width="24.5703125" style="10" bestFit="1" customWidth="1"/>
    <col min="2" max="2" width="20.42578125" style="10" bestFit="1" customWidth="1"/>
    <col min="3" max="3" width="41.140625" style="10" customWidth="1"/>
    <col min="4" max="4" width="11.42578125" style="10"/>
    <col min="5" max="5" width="15.7109375" style="50" bestFit="1" customWidth="1"/>
    <col min="6" max="10" width="15.7109375" style="50" customWidth="1"/>
    <col min="11" max="11" width="4.85546875" style="17" customWidth="1"/>
    <col min="12" max="12" width="53.7109375" style="10" customWidth="1"/>
    <col min="13" max="13" width="4.85546875" style="17" customWidth="1"/>
    <col min="14" max="14" width="20.140625" style="10" customWidth="1"/>
    <col min="15" max="15" width="11.42578125" style="10"/>
    <col min="16" max="16" width="19.28515625" style="10" customWidth="1"/>
    <col min="17" max="17" width="11.42578125" style="10"/>
    <col min="18" max="18" width="14.85546875" style="10" customWidth="1"/>
    <col min="19" max="23" width="11.42578125" style="10"/>
    <col min="24" max="24" width="22.28515625" style="10" customWidth="1"/>
    <col min="25" max="25" width="15.5703125" style="10" customWidth="1"/>
    <col min="26" max="27" width="11.42578125" style="10"/>
    <col min="28" max="28" width="17.42578125" style="10" customWidth="1"/>
    <col min="29" max="29" width="23" style="10" customWidth="1"/>
    <col min="30" max="30" width="16.7109375" style="10" customWidth="1"/>
    <col min="31" max="31" width="23.85546875" style="10" customWidth="1"/>
    <col min="32" max="32" width="16.5703125" style="10" customWidth="1"/>
    <col min="33" max="33" width="15" style="10" customWidth="1"/>
    <col min="34" max="35" width="11.42578125" style="10"/>
    <col min="36" max="36" width="26.85546875" style="10" bestFit="1" customWidth="1"/>
    <col min="37" max="38" width="11.42578125" style="10"/>
    <col min="39" max="39" width="20.140625" style="10" customWidth="1"/>
    <col min="40" max="41" width="11.42578125" style="10"/>
    <col min="42" max="42" width="34.28515625" style="10" customWidth="1"/>
    <col min="43" max="43" width="11.42578125" style="10"/>
    <col min="44" max="44" width="49.42578125" style="10" customWidth="1"/>
    <col min="45" max="16384" width="11.42578125" style="10"/>
  </cols>
  <sheetData>
    <row r="1" spans="1:44" ht="25.5" customHeight="1" x14ac:dyDescent="0.25">
      <c r="A1" s="65" t="s">
        <v>116</v>
      </c>
      <c r="B1" s="65" t="s">
        <v>123</v>
      </c>
      <c r="C1" s="65" t="s">
        <v>117</v>
      </c>
      <c r="E1" s="63" t="s">
        <v>140</v>
      </c>
      <c r="F1" s="449"/>
      <c r="G1" s="449"/>
      <c r="H1" s="449"/>
      <c r="I1" s="449"/>
      <c r="J1" s="449"/>
      <c r="K1" s="53"/>
      <c r="L1" s="54" t="s">
        <v>21</v>
      </c>
      <c r="M1" s="58"/>
      <c r="N1" s="54" t="s">
        <v>0</v>
      </c>
      <c r="P1" s="67" t="s">
        <v>169</v>
      </c>
      <c r="R1" s="68" t="s">
        <v>173</v>
      </c>
      <c r="T1" s="69" t="s">
        <v>177</v>
      </c>
      <c r="V1" s="450" t="s">
        <v>179</v>
      </c>
      <c r="W1" s="450"/>
      <c r="X1" s="450"/>
      <c r="Y1" s="450"/>
      <c r="Z1" s="450"/>
      <c r="AB1" s="11" t="s">
        <v>197</v>
      </c>
      <c r="AC1" s="11"/>
      <c r="AD1" s="11"/>
      <c r="AE1" s="11"/>
      <c r="AF1" s="11"/>
      <c r="AG1" s="11"/>
      <c r="AP1" s="74"/>
      <c r="AQ1" s="73"/>
    </row>
    <row r="2" spans="1:44" ht="69" thickBot="1" x14ac:dyDescent="0.3">
      <c r="A2" s="11" t="s">
        <v>14</v>
      </c>
      <c r="B2" s="11" t="s">
        <v>109</v>
      </c>
      <c r="C2" s="11" t="s">
        <v>132</v>
      </c>
      <c r="E2" s="64" t="s">
        <v>22</v>
      </c>
      <c r="F2" s="51"/>
      <c r="G2" s="51"/>
      <c r="H2" s="51"/>
      <c r="I2" s="51"/>
      <c r="J2" s="51"/>
      <c r="K2" s="17">
        <v>5</v>
      </c>
      <c r="L2" s="11" t="s">
        <v>142</v>
      </c>
      <c r="M2" s="17">
        <v>5</v>
      </c>
      <c r="N2" s="11" t="s">
        <v>20</v>
      </c>
      <c r="P2" s="11" t="s">
        <v>170</v>
      </c>
      <c r="R2" s="11" t="s">
        <v>236</v>
      </c>
      <c r="T2" s="11" t="s">
        <v>200</v>
      </c>
      <c r="V2" s="55" t="s">
        <v>182</v>
      </c>
      <c r="W2" s="55" t="s">
        <v>181</v>
      </c>
      <c r="X2" s="56" t="s">
        <v>184</v>
      </c>
      <c r="Y2" s="57" t="s">
        <v>180</v>
      </c>
      <c r="Z2" s="57" t="s">
        <v>183</v>
      </c>
      <c r="AB2" s="11" t="s">
        <v>199</v>
      </c>
      <c r="AC2" s="448" t="s">
        <v>198</v>
      </c>
      <c r="AD2" s="448"/>
      <c r="AE2" s="448" t="s">
        <v>205</v>
      </c>
      <c r="AF2" s="448"/>
      <c r="AG2" s="448"/>
      <c r="AJ2" s="76" t="s">
        <v>469</v>
      </c>
      <c r="AM2" s="59" t="s">
        <v>223</v>
      </c>
      <c r="AP2" s="76" t="s">
        <v>253</v>
      </c>
      <c r="AQ2" s="73"/>
      <c r="AR2" s="65" t="s">
        <v>73</v>
      </c>
    </row>
    <row r="3" spans="1:44" ht="45" x14ac:dyDescent="0.25">
      <c r="A3" s="11" t="s">
        <v>120</v>
      </c>
      <c r="B3" s="11" t="s">
        <v>108</v>
      </c>
      <c r="C3" s="11" t="s">
        <v>133</v>
      </c>
      <c r="E3" s="64" t="s">
        <v>136</v>
      </c>
      <c r="F3" s="51"/>
      <c r="G3" s="51"/>
      <c r="H3" s="51"/>
      <c r="I3" s="51"/>
      <c r="J3" s="51"/>
      <c r="K3" s="17">
        <v>4</v>
      </c>
      <c r="L3" s="11" t="s">
        <v>143</v>
      </c>
      <c r="M3" s="17">
        <v>4</v>
      </c>
      <c r="N3" s="11" t="s">
        <v>19</v>
      </c>
      <c r="P3" s="11" t="s">
        <v>171</v>
      </c>
      <c r="R3" s="11" t="s">
        <v>235</v>
      </c>
      <c r="T3" s="11" t="s">
        <v>203</v>
      </c>
      <c r="V3" s="70" t="s">
        <v>200</v>
      </c>
      <c r="W3" s="70" t="s">
        <v>200</v>
      </c>
      <c r="X3" s="70" t="str">
        <f>CONCATENATE(V3,W3)</f>
        <v>FUERTEFUERTE</v>
      </c>
      <c r="Y3" s="70" t="s">
        <v>200</v>
      </c>
      <c r="Z3" s="70" t="s">
        <v>13</v>
      </c>
      <c r="AB3" s="11" t="s">
        <v>200</v>
      </c>
      <c r="AC3" s="11" t="s">
        <v>201</v>
      </c>
      <c r="AD3" s="11" t="s">
        <v>202</v>
      </c>
      <c r="AE3" s="11" t="s">
        <v>201</v>
      </c>
      <c r="AF3" s="11" t="s">
        <v>204</v>
      </c>
      <c r="AG3" s="11" t="s">
        <v>202</v>
      </c>
      <c r="AJ3" s="11" t="s">
        <v>217</v>
      </c>
      <c r="AM3" s="11" t="s">
        <v>229</v>
      </c>
      <c r="AP3" s="78" t="s">
        <v>254</v>
      </c>
      <c r="AQ3" s="73"/>
      <c r="AR3" s="11" t="s">
        <v>239</v>
      </c>
    </row>
    <row r="4" spans="1:44" ht="30" x14ac:dyDescent="0.25">
      <c r="A4" s="11" t="s">
        <v>121</v>
      </c>
      <c r="B4" s="11" t="s">
        <v>5</v>
      </c>
      <c r="C4" s="11" t="s">
        <v>134</v>
      </c>
      <c r="E4" s="64" t="s">
        <v>23</v>
      </c>
      <c r="F4" s="51"/>
      <c r="G4" s="51"/>
      <c r="H4" s="51"/>
      <c r="I4" s="51"/>
      <c r="J4" s="51"/>
      <c r="K4" s="17">
        <v>3</v>
      </c>
      <c r="L4" s="11" t="s">
        <v>144</v>
      </c>
      <c r="M4" s="17">
        <v>3</v>
      </c>
      <c r="N4" s="11" t="s">
        <v>18</v>
      </c>
      <c r="R4" s="11" t="s">
        <v>237</v>
      </c>
      <c r="T4" s="11" t="s">
        <v>178</v>
      </c>
      <c r="V4" s="70" t="s">
        <v>200</v>
      </c>
      <c r="W4" s="70" t="s">
        <v>203</v>
      </c>
      <c r="X4" s="70" t="str">
        <f t="shared" ref="X4:X11" si="0">CONCATENATE(V4,W4)</f>
        <v>FUERTEMODERADO</v>
      </c>
      <c r="Y4" s="70" t="s">
        <v>203</v>
      </c>
      <c r="Z4" s="70" t="s">
        <v>57</v>
      </c>
      <c r="AB4" s="11" t="s">
        <v>203</v>
      </c>
      <c r="AC4" s="11" t="s">
        <v>201</v>
      </c>
      <c r="AD4" s="11" t="s">
        <v>202</v>
      </c>
      <c r="AE4" s="11" t="s">
        <v>201</v>
      </c>
      <c r="AF4" s="11" t="s">
        <v>204</v>
      </c>
      <c r="AG4" s="11" t="s">
        <v>202</v>
      </c>
      <c r="AJ4" s="11" t="s">
        <v>218</v>
      </c>
      <c r="AM4" s="11" t="s">
        <v>230</v>
      </c>
      <c r="AP4" s="79" t="s">
        <v>370</v>
      </c>
      <c r="AQ4" s="73"/>
      <c r="AR4" s="11" t="s">
        <v>238</v>
      </c>
    </row>
    <row r="5" spans="1:44" ht="45" x14ac:dyDescent="0.25">
      <c r="A5" s="11" t="s">
        <v>118</v>
      </c>
      <c r="B5" s="11" t="s">
        <v>15</v>
      </c>
      <c r="C5" s="11" t="s">
        <v>124</v>
      </c>
      <c r="E5" s="64" t="s">
        <v>24</v>
      </c>
      <c r="F5" s="51"/>
      <c r="G5" s="51"/>
      <c r="H5" s="51"/>
      <c r="I5" s="51"/>
      <c r="J5" s="51"/>
      <c r="K5" s="17">
        <v>2</v>
      </c>
      <c r="L5" s="11" t="s">
        <v>141</v>
      </c>
      <c r="M5" s="17">
        <v>2</v>
      </c>
      <c r="N5" s="11" t="s">
        <v>17</v>
      </c>
      <c r="V5" s="70" t="s">
        <v>200</v>
      </c>
      <c r="W5" s="70" t="s">
        <v>178</v>
      </c>
      <c r="X5" s="70" t="str">
        <f t="shared" si="0"/>
        <v>FUERTEDÉBIL</v>
      </c>
      <c r="Y5" s="70" t="s">
        <v>178</v>
      </c>
      <c r="Z5" s="70" t="s">
        <v>57</v>
      </c>
      <c r="AC5" s="71" t="s">
        <v>206</v>
      </c>
      <c r="AD5" s="11"/>
      <c r="AE5" s="65" t="s">
        <v>207</v>
      </c>
      <c r="AF5" s="11"/>
      <c r="AJ5" s="11" t="s">
        <v>219</v>
      </c>
      <c r="AM5" s="11" t="s">
        <v>231</v>
      </c>
      <c r="AP5" s="79" t="s">
        <v>372</v>
      </c>
      <c r="AQ5" s="73"/>
      <c r="AR5" s="11" t="s">
        <v>240</v>
      </c>
    </row>
    <row r="6" spans="1:44" ht="45" x14ac:dyDescent="0.25">
      <c r="A6" s="11" t="s">
        <v>119</v>
      </c>
      <c r="B6" s="11" t="s">
        <v>110</v>
      </c>
      <c r="C6" s="11" t="s">
        <v>125</v>
      </c>
      <c r="E6" s="64" t="s">
        <v>137</v>
      </c>
      <c r="F6" s="51"/>
      <c r="G6" s="51"/>
      <c r="H6" s="51"/>
      <c r="I6" s="51"/>
      <c r="J6" s="51"/>
      <c r="K6" s="17">
        <v>1</v>
      </c>
      <c r="L6" s="11" t="s">
        <v>145</v>
      </c>
      <c r="M6" s="17">
        <v>1</v>
      </c>
      <c r="N6" s="11" t="s">
        <v>146</v>
      </c>
      <c r="V6" s="70" t="s">
        <v>203</v>
      </c>
      <c r="W6" s="70" t="s">
        <v>200</v>
      </c>
      <c r="X6" s="70" t="str">
        <f t="shared" si="0"/>
        <v>MODERADOFUERTE</v>
      </c>
      <c r="Y6" s="70" t="s">
        <v>203</v>
      </c>
      <c r="Z6" s="70" t="s">
        <v>57</v>
      </c>
      <c r="AC6" s="72" t="s">
        <v>208</v>
      </c>
      <c r="AD6" s="11">
        <v>2</v>
      </c>
      <c r="AE6" s="11" t="s">
        <v>208</v>
      </c>
      <c r="AF6" s="11">
        <v>2</v>
      </c>
      <c r="AJ6" s="11" t="s">
        <v>220</v>
      </c>
      <c r="AM6" s="11" t="s">
        <v>228</v>
      </c>
      <c r="AP6" s="79" t="s">
        <v>373</v>
      </c>
      <c r="AQ6" s="73"/>
      <c r="AR6" s="11" t="s">
        <v>241</v>
      </c>
    </row>
    <row r="7" spans="1:44" ht="30" x14ac:dyDescent="0.25">
      <c r="A7" s="11" t="s">
        <v>122</v>
      </c>
      <c r="B7" s="11" t="s">
        <v>131</v>
      </c>
      <c r="C7" s="11" t="s">
        <v>135</v>
      </c>
      <c r="E7" s="64" t="s">
        <v>25</v>
      </c>
      <c r="F7" s="51"/>
      <c r="G7" s="51"/>
      <c r="H7" s="51"/>
      <c r="I7" s="51"/>
      <c r="J7" s="51"/>
      <c r="V7" s="70" t="s">
        <v>203</v>
      </c>
      <c r="W7" s="70" t="s">
        <v>203</v>
      </c>
      <c r="X7" s="70" t="str">
        <f t="shared" si="0"/>
        <v>MODERADOMODERADO</v>
      </c>
      <c r="Y7" s="70" t="s">
        <v>203</v>
      </c>
      <c r="Z7" s="70" t="s">
        <v>57</v>
      </c>
      <c r="AC7" s="72" t="s">
        <v>209</v>
      </c>
      <c r="AD7" s="11">
        <v>1</v>
      </c>
      <c r="AE7" s="11" t="s">
        <v>210</v>
      </c>
      <c r="AF7" s="11">
        <v>1</v>
      </c>
      <c r="AM7" s="11" t="s">
        <v>227</v>
      </c>
      <c r="AP7" s="79" t="s">
        <v>374</v>
      </c>
      <c r="AQ7" s="73"/>
      <c r="AR7" s="11" t="s">
        <v>242</v>
      </c>
    </row>
    <row r="8" spans="1:44" ht="30" customHeight="1" x14ac:dyDescent="0.25">
      <c r="A8" s="11"/>
      <c r="B8" s="11"/>
      <c r="C8" s="11" t="s">
        <v>126</v>
      </c>
      <c r="E8" s="64" t="s">
        <v>138</v>
      </c>
      <c r="F8" s="51"/>
      <c r="G8" s="51"/>
      <c r="H8" s="51"/>
      <c r="I8" s="51"/>
      <c r="J8" s="51"/>
      <c r="V8" s="70" t="s">
        <v>203</v>
      </c>
      <c r="W8" s="70" t="s">
        <v>178</v>
      </c>
      <c r="X8" s="70" t="str">
        <f t="shared" si="0"/>
        <v>MODERADODÉBIL</v>
      </c>
      <c r="Y8" s="70" t="s">
        <v>178</v>
      </c>
      <c r="Z8" s="70" t="s">
        <v>57</v>
      </c>
      <c r="AD8" s="11"/>
      <c r="AE8" s="11" t="s">
        <v>209</v>
      </c>
      <c r="AF8" s="11">
        <v>1</v>
      </c>
      <c r="AM8" s="11" t="s">
        <v>226</v>
      </c>
      <c r="AP8" s="79" t="s">
        <v>371</v>
      </c>
      <c r="AQ8" s="73"/>
      <c r="AR8" s="11" t="s">
        <v>243</v>
      </c>
    </row>
    <row r="9" spans="1:44" ht="30" customHeight="1" thickBot="1" x14ac:dyDescent="0.3">
      <c r="E9" s="64" t="s">
        <v>27</v>
      </c>
      <c r="F9" s="449" t="s">
        <v>10</v>
      </c>
      <c r="G9" s="449"/>
      <c r="H9" s="449"/>
      <c r="I9" s="449"/>
      <c r="J9" s="449"/>
      <c r="V9" s="70" t="s">
        <v>178</v>
      </c>
      <c r="W9" s="70" t="s">
        <v>200</v>
      </c>
      <c r="X9" s="70" t="str">
        <f t="shared" si="0"/>
        <v>DÉBILFUERTE</v>
      </c>
      <c r="Y9" s="70" t="s">
        <v>178</v>
      </c>
      <c r="Z9" s="70" t="s">
        <v>57</v>
      </c>
      <c r="AM9" s="11" t="s">
        <v>225</v>
      </c>
      <c r="AP9" s="79" t="s">
        <v>375</v>
      </c>
      <c r="AQ9" s="73"/>
      <c r="AR9" s="11" t="s">
        <v>473</v>
      </c>
    </row>
    <row r="10" spans="1:44" ht="30" x14ac:dyDescent="0.25">
      <c r="A10" s="84" t="s">
        <v>470</v>
      </c>
      <c r="E10" s="64" t="s">
        <v>26</v>
      </c>
      <c r="F10" s="66"/>
      <c r="G10" s="66"/>
      <c r="H10" s="64" t="s">
        <v>29</v>
      </c>
      <c r="I10" s="64" t="s">
        <v>28</v>
      </c>
      <c r="J10" s="64" t="s">
        <v>32</v>
      </c>
      <c r="V10" s="70" t="s">
        <v>178</v>
      </c>
      <c r="W10" s="70" t="s">
        <v>203</v>
      </c>
      <c r="X10" s="70" t="str">
        <f t="shared" si="0"/>
        <v>DÉBILMODERADO</v>
      </c>
      <c r="Y10" s="70" t="s">
        <v>178</v>
      </c>
      <c r="Z10" s="70" t="s">
        <v>57</v>
      </c>
      <c r="AP10" s="79" t="s">
        <v>376</v>
      </c>
      <c r="AQ10" s="73"/>
      <c r="AR10" s="11" t="s">
        <v>244</v>
      </c>
    </row>
    <row r="11" spans="1:44" ht="30" customHeight="1" x14ac:dyDescent="0.25">
      <c r="A11" s="85" t="s">
        <v>471</v>
      </c>
      <c r="E11" s="64" t="s">
        <v>221</v>
      </c>
      <c r="F11" s="64" t="s">
        <v>31</v>
      </c>
      <c r="G11" s="64" t="s">
        <v>30</v>
      </c>
      <c r="H11" s="64" t="s">
        <v>29</v>
      </c>
      <c r="I11" s="64" t="s">
        <v>28</v>
      </c>
      <c r="J11" s="64" t="s">
        <v>32</v>
      </c>
      <c r="V11" s="70" t="s">
        <v>178</v>
      </c>
      <c r="W11" s="70" t="s">
        <v>178</v>
      </c>
      <c r="X11" s="70" t="str">
        <f t="shared" si="0"/>
        <v>DÉBILDÉBIL</v>
      </c>
      <c r="Y11" s="70" t="s">
        <v>178</v>
      </c>
      <c r="Z11" s="70" t="s">
        <v>57</v>
      </c>
      <c r="AP11" s="79" t="s">
        <v>341</v>
      </c>
      <c r="AQ11" s="73"/>
      <c r="AR11" s="11" t="s">
        <v>245</v>
      </c>
    </row>
    <row r="12" spans="1:44" ht="15.75" thickBot="1" x14ac:dyDescent="0.3">
      <c r="A12" s="86" t="s">
        <v>472</v>
      </c>
      <c r="C12" s="93"/>
      <c r="AP12" s="80" t="s">
        <v>339</v>
      </c>
      <c r="AQ12" s="73"/>
      <c r="AR12" s="11" t="s">
        <v>246</v>
      </c>
    </row>
    <row r="13" spans="1:44" x14ac:dyDescent="0.25">
      <c r="AP13" s="80" t="s">
        <v>381</v>
      </c>
      <c r="AQ13" s="73"/>
      <c r="AR13" s="11" t="s">
        <v>247</v>
      </c>
    </row>
    <row r="14" spans="1:44" x14ac:dyDescent="0.25">
      <c r="AP14" s="79" t="s">
        <v>274</v>
      </c>
      <c r="AQ14" s="73"/>
      <c r="AR14" s="11" t="s">
        <v>248</v>
      </c>
    </row>
    <row r="15" spans="1:44" x14ac:dyDescent="0.25">
      <c r="AP15" s="80" t="s">
        <v>338</v>
      </c>
      <c r="AQ15" s="73"/>
      <c r="AR15" s="11" t="s">
        <v>249</v>
      </c>
    </row>
    <row r="16" spans="1:44" ht="15.75" thickBot="1" x14ac:dyDescent="0.3">
      <c r="AP16" s="79" t="s">
        <v>255</v>
      </c>
      <c r="AQ16" s="73"/>
      <c r="AR16" s="11" t="s">
        <v>250</v>
      </c>
    </row>
    <row r="17" spans="1:44" ht="26.25" x14ac:dyDescent="0.25">
      <c r="A17" s="84" t="s">
        <v>480</v>
      </c>
      <c r="AP17" s="79" t="s">
        <v>301</v>
      </c>
      <c r="AQ17" s="73"/>
      <c r="AR17" s="11" t="s">
        <v>474</v>
      </c>
    </row>
    <row r="18" spans="1:44" x14ac:dyDescent="0.25">
      <c r="A18" s="77" t="s">
        <v>483</v>
      </c>
      <c r="AP18" s="79" t="s">
        <v>340</v>
      </c>
      <c r="AQ18" s="73"/>
      <c r="AR18" s="11" t="s">
        <v>251</v>
      </c>
    </row>
    <row r="19" spans="1:44" x14ac:dyDescent="0.25">
      <c r="A19" s="77" t="s">
        <v>481</v>
      </c>
      <c r="AP19" s="79" t="s">
        <v>361</v>
      </c>
      <c r="AQ19" s="73"/>
      <c r="AR19" s="11" t="s">
        <v>252</v>
      </c>
    </row>
    <row r="20" spans="1:44" x14ac:dyDescent="0.25">
      <c r="A20" s="77" t="s">
        <v>482</v>
      </c>
      <c r="AP20" s="79" t="s">
        <v>410</v>
      </c>
      <c r="AQ20" s="73"/>
      <c r="AR20" s="11" t="s">
        <v>475</v>
      </c>
    </row>
    <row r="21" spans="1:44" x14ac:dyDescent="0.25">
      <c r="AP21" s="79" t="s">
        <v>302</v>
      </c>
      <c r="AQ21" s="73"/>
      <c r="AR21" s="73"/>
    </row>
    <row r="22" spans="1:44" ht="26.25" x14ac:dyDescent="0.25">
      <c r="AP22" s="79" t="s">
        <v>383</v>
      </c>
      <c r="AQ22" s="73"/>
      <c r="AR22" s="73"/>
    </row>
    <row r="23" spans="1:44" x14ac:dyDescent="0.25">
      <c r="AP23" s="79" t="s">
        <v>314</v>
      </c>
      <c r="AQ23" s="73"/>
      <c r="AR23" s="73"/>
    </row>
    <row r="24" spans="1:44" x14ac:dyDescent="0.25">
      <c r="AP24" s="79" t="s">
        <v>315</v>
      </c>
      <c r="AQ24" s="73"/>
      <c r="AR24" s="73"/>
    </row>
    <row r="25" spans="1:44" x14ac:dyDescent="0.25">
      <c r="AP25" s="79" t="s">
        <v>270</v>
      </c>
      <c r="AQ25" s="73"/>
    </row>
    <row r="26" spans="1:44" ht="51" x14ac:dyDescent="0.25">
      <c r="AP26" s="81" t="s">
        <v>446</v>
      </c>
      <c r="AQ26" s="73"/>
    </row>
    <row r="27" spans="1:44" x14ac:dyDescent="0.25">
      <c r="AP27" s="81" t="s">
        <v>465</v>
      </c>
      <c r="AQ27" s="73"/>
    </row>
    <row r="28" spans="1:44" x14ac:dyDescent="0.25">
      <c r="AP28" s="82" t="s">
        <v>467</v>
      </c>
      <c r="AQ28" s="73"/>
    </row>
    <row r="29" spans="1:44" x14ac:dyDescent="0.25">
      <c r="AP29" s="79" t="s">
        <v>306</v>
      </c>
      <c r="AQ29" s="73"/>
    </row>
    <row r="30" spans="1:44" x14ac:dyDescent="0.25">
      <c r="AP30" s="79" t="s">
        <v>400</v>
      </c>
      <c r="AQ30" s="73"/>
    </row>
    <row r="31" spans="1:44" x14ac:dyDescent="0.25">
      <c r="AP31" s="80" t="s">
        <v>399</v>
      </c>
      <c r="AQ31" s="73"/>
    </row>
    <row r="32" spans="1:44" x14ac:dyDescent="0.25">
      <c r="AP32" s="79" t="s">
        <v>284</v>
      </c>
      <c r="AQ32" s="73"/>
    </row>
    <row r="33" spans="42:43" x14ac:dyDescent="0.25">
      <c r="AP33" s="79" t="s">
        <v>283</v>
      </c>
      <c r="AQ33" s="73"/>
    </row>
    <row r="34" spans="42:43" x14ac:dyDescent="0.25">
      <c r="AP34" s="79" t="s">
        <v>404</v>
      </c>
      <c r="AQ34" s="73"/>
    </row>
    <row r="35" spans="42:43" x14ac:dyDescent="0.25">
      <c r="AP35" s="79" t="s">
        <v>390</v>
      </c>
      <c r="AQ35" s="73"/>
    </row>
    <row r="36" spans="42:43" ht="38.25" x14ac:dyDescent="0.25">
      <c r="AP36" s="81" t="s">
        <v>456</v>
      </c>
      <c r="AQ36" s="73"/>
    </row>
    <row r="37" spans="42:43" x14ac:dyDescent="0.25">
      <c r="AP37" s="83" t="s">
        <v>261</v>
      </c>
      <c r="AQ37" s="73"/>
    </row>
    <row r="38" spans="42:43" x14ac:dyDescent="0.25">
      <c r="AP38" s="79" t="s">
        <v>262</v>
      </c>
      <c r="AQ38" s="73"/>
    </row>
    <row r="39" spans="42:43" ht="26.25" x14ac:dyDescent="0.25">
      <c r="AP39" s="79" t="s">
        <v>382</v>
      </c>
      <c r="AQ39" s="73"/>
    </row>
    <row r="40" spans="42:43" x14ac:dyDescent="0.25">
      <c r="AP40" s="79" t="s">
        <v>362</v>
      </c>
      <c r="AQ40" s="73"/>
    </row>
    <row r="41" spans="42:43" x14ac:dyDescent="0.25">
      <c r="AP41" s="79" t="s">
        <v>363</v>
      </c>
      <c r="AQ41" s="73"/>
    </row>
    <row r="42" spans="42:43" x14ac:dyDescent="0.25">
      <c r="AP42" s="79" t="s">
        <v>307</v>
      </c>
      <c r="AQ42" s="73"/>
    </row>
    <row r="43" spans="42:43" x14ac:dyDescent="0.25">
      <c r="AP43" s="79" t="s">
        <v>401</v>
      </c>
      <c r="AQ43" s="73"/>
    </row>
    <row r="44" spans="42:43" x14ac:dyDescent="0.25">
      <c r="AP44" s="79" t="s">
        <v>322</v>
      </c>
      <c r="AQ44" s="73"/>
    </row>
    <row r="45" spans="42:43" x14ac:dyDescent="0.25">
      <c r="AP45" s="79" t="s">
        <v>323</v>
      </c>
      <c r="AQ45" s="73"/>
    </row>
    <row r="46" spans="42:43" x14ac:dyDescent="0.25">
      <c r="AP46" s="80" t="s">
        <v>324</v>
      </c>
      <c r="AQ46" s="73"/>
    </row>
    <row r="47" spans="42:43" x14ac:dyDescent="0.25">
      <c r="AP47" s="80" t="s">
        <v>325</v>
      </c>
      <c r="AQ47" s="73"/>
    </row>
    <row r="48" spans="42:43" x14ac:dyDescent="0.25">
      <c r="AP48" s="80" t="s">
        <v>326</v>
      </c>
      <c r="AQ48" s="73"/>
    </row>
    <row r="49" spans="42:43" x14ac:dyDescent="0.25">
      <c r="AP49" s="80" t="s">
        <v>327</v>
      </c>
      <c r="AQ49" s="73"/>
    </row>
    <row r="50" spans="42:43" x14ac:dyDescent="0.25">
      <c r="AP50" s="80" t="s">
        <v>328</v>
      </c>
      <c r="AQ50" s="73"/>
    </row>
    <row r="51" spans="42:43" x14ac:dyDescent="0.25">
      <c r="AP51" s="79" t="s">
        <v>329</v>
      </c>
      <c r="AQ51" s="73"/>
    </row>
    <row r="52" spans="42:43" x14ac:dyDescent="0.25">
      <c r="AP52" s="80" t="s">
        <v>331</v>
      </c>
      <c r="AQ52" s="73"/>
    </row>
    <row r="53" spans="42:43" x14ac:dyDescent="0.25">
      <c r="AP53" s="80" t="s">
        <v>332</v>
      </c>
      <c r="AQ53" s="75"/>
    </row>
    <row r="54" spans="42:43" x14ac:dyDescent="0.25">
      <c r="AP54" s="80" t="s">
        <v>333</v>
      </c>
    </row>
    <row r="55" spans="42:43" x14ac:dyDescent="0.25">
      <c r="AP55" s="80" t="s">
        <v>334</v>
      </c>
    </row>
    <row r="56" spans="42:43" ht="26.25" x14ac:dyDescent="0.25">
      <c r="AP56" s="79" t="s">
        <v>330</v>
      </c>
    </row>
    <row r="57" spans="42:43" x14ac:dyDescent="0.25">
      <c r="AP57" s="80" t="s">
        <v>335</v>
      </c>
    </row>
    <row r="58" spans="42:43" x14ac:dyDescent="0.25">
      <c r="AP58" s="79" t="s">
        <v>393</v>
      </c>
    </row>
    <row r="59" spans="42:43" ht="26.25" x14ac:dyDescent="0.25">
      <c r="AP59" s="79" t="s">
        <v>308</v>
      </c>
    </row>
    <row r="60" spans="42:43" x14ac:dyDescent="0.25">
      <c r="AP60" s="80" t="s">
        <v>336</v>
      </c>
    </row>
    <row r="61" spans="42:43" x14ac:dyDescent="0.25">
      <c r="AP61" s="79" t="s">
        <v>309</v>
      </c>
    </row>
    <row r="62" spans="42:43" x14ac:dyDescent="0.25">
      <c r="AP62" s="79" t="s">
        <v>318</v>
      </c>
    </row>
    <row r="63" spans="42:43" ht="39" x14ac:dyDescent="0.25">
      <c r="AP63" s="79" t="s">
        <v>342</v>
      </c>
    </row>
    <row r="64" spans="42:43" x14ac:dyDescent="0.25">
      <c r="AP64" s="79" t="s">
        <v>407</v>
      </c>
    </row>
    <row r="65" spans="42:42" x14ac:dyDescent="0.25">
      <c r="AP65" s="80" t="s">
        <v>405</v>
      </c>
    </row>
    <row r="66" spans="42:42" x14ac:dyDescent="0.25">
      <c r="AP66" s="80" t="s">
        <v>298</v>
      </c>
    </row>
    <row r="67" spans="42:42" x14ac:dyDescent="0.25">
      <c r="AP67" s="81" t="s">
        <v>447</v>
      </c>
    </row>
    <row r="68" spans="42:42" x14ac:dyDescent="0.25">
      <c r="AP68" s="81" t="s">
        <v>433</v>
      </c>
    </row>
    <row r="69" spans="42:42" ht="25.5" x14ac:dyDescent="0.25">
      <c r="AP69" s="81" t="s">
        <v>448</v>
      </c>
    </row>
    <row r="70" spans="42:42" x14ac:dyDescent="0.25">
      <c r="AP70" s="81" t="s">
        <v>466</v>
      </c>
    </row>
    <row r="71" spans="42:42" ht="25.5" x14ac:dyDescent="0.25">
      <c r="AP71" s="81" t="s">
        <v>439</v>
      </c>
    </row>
    <row r="72" spans="42:42" ht="25.5" x14ac:dyDescent="0.25">
      <c r="AP72" s="81" t="s">
        <v>453</v>
      </c>
    </row>
    <row r="73" spans="42:42" ht="25.5" x14ac:dyDescent="0.25">
      <c r="AP73" s="81" t="s">
        <v>464</v>
      </c>
    </row>
    <row r="74" spans="42:42" ht="25.5" x14ac:dyDescent="0.25">
      <c r="AP74" s="81" t="s">
        <v>438</v>
      </c>
    </row>
    <row r="75" spans="42:42" x14ac:dyDescent="0.25">
      <c r="AP75" s="79" t="s">
        <v>310</v>
      </c>
    </row>
    <row r="76" spans="42:42" ht="25.5" x14ac:dyDescent="0.25">
      <c r="AP76" s="80" t="s">
        <v>337</v>
      </c>
    </row>
    <row r="77" spans="42:42" x14ac:dyDescent="0.25">
      <c r="AP77" s="79" t="s">
        <v>377</v>
      </c>
    </row>
    <row r="78" spans="42:42" ht="26.25" x14ac:dyDescent="0.25">
      <c r="AP78" s="79" t="s">
        <v>343</v>
      </c>
    </row>
    <row r="79" spans="42:42" x14ac:dyDescent="0.25">
      <c r="AP79" s="79" t="s">
        <v>344</v>
      </c>
    </row>
    <row r="80" spans="42:42" x14ac:dyDescent="0.25">
      <c r="AP80" s="83" t="s">
        <v>345</v>
      </c>
    </row>
    <row r="81" spans="42:42" x14ac:dyDescent="0.25">
      <c r="AP81" s="79" t="s">
        <v>398</v>
      </c>
    </row>
    <row r="82" spans="42:42" ht="25.5" x14ac:dyDescent="0.25">
      <c r="AP82" s="83" t="s">
        <v>256</v>
      </c>
    </row>
    <row r="83" spans="42:42" ht="26.25" x14ac:dyDescent="0.25">
      <c r="AP83" s="79" t="s">
        <v>280</v>
      </c>
    </row>
    <row r="84" spans="42:42" x14ac:dyDescent="0.25">
      <c r="AP84" s="83" t="s">
        <v>257</v>
      </c>
    </row>
    <row r="85" spans="42:42" ht="25.5" x14ac:dyDescent="0.25">
      <c r="AP85" s="83" t="s">
        <v>258</v>
      </c>
    </row>
    <row r="86" spans="42:42" x14ac:dyDescent="0.25">
      <c r="AP86" s="83" t="s">
        <v>259</v>
      </c>
    </row>
    <row r="87" spans="42:42" ht="25.5" x14ac:dyDescent="0.25">
      <c r="AP87" s="83" t="s">
        <v>260</v>
      </c>
    </row>
    <row r="88" spans="42:42" ht="26.25" x14ac:dyDescent="0.25">
      <c r="AP88" s="79" t="s">
        <v>275</v>
      </c>
    </row>
    <row r="89" spans="42:42" x14ac:dyDescent="0.25">
      <c r="AP89" s="79" t="s">
        <v>414</v>
      </c>
    </row>
    <row r="90" spans="42:42" ht="26.25" x14ac:dyDescent="0.25">
      <c r="AP90" s="79" t="s">
        <v>276</v>
      </c>
    </row>
    <row r="91" spans="42:42" ht="26.25" x14ac:dyDescent="0.25">
      <c r="AP91" s="79" t="s">
        <v>303</v>
      </c>
    </row>
    <row r="92" spans="42:42" x14ac:dyDescent="0.25">
      <c r="AP92" s="79" t="s">
        <v>277</v>
      </c>
    </row>
    <row r="93" spans="42:42" ht="26.25" x14ac:dyDescent="0.25">
      <c r="AP93" s="79" t="s">
        <v>278</v>
      </c>
    </row>
    <row r="94" spans="42:42" x14ac:dyDescent="0.25">
      <c r="AP94" s="79" t="s">
        <v>279</v>
      </c>
    </row>
    <row r="95" spans="42:42" ht="26.25" x14ac:dyDescent="0.25">
      <c r="AP95" s="79" t="s">
        <v>402</v>
      </c>
    </row>
    <row r="96" spans="42:42" x14ac:dyDescent="0.25">
      <c r="AP96" s="79" t="s">
        <v>311</v>
      </c>
    </row>
    <row r="97" spans="42:42" x14ac:dyDescent="0.25">
      <c r="AP97" s="79" t="s">
        <v>286</v>
      </c>
    </row>
    <row r="98" spans="42:42" x14ac:dyDescent="0.25">
      <c r="AP98" s="79" t="s">
        <v>304</v>
      </c>
    </row>
    <row r="99" spans="42:42" x14ac:dyDescent="0.25">
      <c r="AP99" s="79" t="s">
        <v>285</v>
      </c>
    </row>
    <row r="100" spans="42:42" x14ac:dyDescent="0.25">
      <c r="AP100" s="79" t="s">
        <v>312</v>
      </c>
    </row>
    <row r="101" spans="42:42" x14ac:dyDescent="0.25">
      <c r="AP101" s="79" t="s">
        <v>319</v>
      </c>
    </row>
    <row r="102" spans="42:42" ht="26.25" x14ac:dyDescent="0.25">
      <c r="AP102" s="79" t="s">
        <v>313</v>
      </c>
    </row>
    <row r="103" spans="42:42" x14ac:dyDescent="0.25">
      <c r="AP103" s="79" t="s">
        <v>287</v>
      </c>
    </row>
    <row r="104" spans="42:42" x14ac:dyDescent="0.25">
      <c r="AP104" s="79" t="s">
        <v>364</v>
      </c>
    </row>
    <row r="105" spans="42:42" x14ac:dyDescent="0.25">
      <c r="AP105" s="79" t="s">
        <v>357</v>
      </c>
    </row>
    <row r="106" spans="42:42" x14ac:dyDescent="0.25">
      <c r="AP106" s="79" t="s">
        <v>365</v>
      </c>
    </row>
    <row r="107" spans="42:42" x14ac:dyDescent="0.25">
      <c r="AP107" s="80" t="s">
        <v>394</v>
      </c>
    </row>
    <row r="108" spans="42:42" x14ac:dyDescent="0.25">
      <c r="AP108" s="79" t="s">
        <v>347</v>
      </c>
    </row>
    <row r="109" spans="42:42" x14ac:dyDescent="0.25">
      <c r="AP109" s="79" t="s">
        <v>289</v>
      </c>
    </row>
    <row r="110" spans="42:42" ht="26.25" x14ac:dyDescent="0.25">
      <c r="AP110" s="79" t="s">
        <v>290</v>
      </c>
    </row>
    <row r="111" spans="42:42" x14ac:dyDescent="0.25">
      <c r="AP111" s="79" t="s">
        <v>291</v>
      </c>
    </row>
    <row r="112" spans="42:42" x14ac:dyDescent="0.25">
      <c r="AP112" s="79" t="s">
        <v>292</v>
      </c>
    </row>
    <row r="113" spans="42:42" x14ac:dyDescent="0.25">
      <c r="AP113" s="79" t="s">
        <v>293</v>
      </c>
    </row>
    <row r="114" spans="42:42" x14ac:dyDescent="0.25">
      <c r="AP114" s="80" t="s">
        <v>395</v>
      </c>
    </row>
    <row r="115" spans="42:42" x14ac:dyDescent="0.25">
      <c r="AP115" s="79" t="s">
        <v>366</v>
      </c>
    </row>
    <row r="116" spans="42:42" ht="26.25" x14ac:dyDescent="0.25">
      <c r="AP116" s="79" t="s">
        <v>411</v>
      </c>
    </row>
    <row r="117" spans="42:42" ht="26.25" x14ac:dyDescent="0.25">
      <c r="AP117" s="79" t="s">
        <v>346</v>
      </c>
    </row>
    <row r="118" spans="42:42" x14ac:dyDescent="0.25">
      <c r="AP118" s="79" t="s">
        <v>417</v>
      </c>
    </row>
    <row r="119" spans="42:42" x14ac:dyDescent="0.25">
      <c r="AP119" s="79" t="s">
        <v>271</v>
      </c>
    </row>
    <row r="120" spans="42:42" x14ac:dyDescent="0.25">
      <c r="AP120" s="80" t="s">
        <v>384</v>
      </c>
    </row>
    <row r="121" spans="42:42" x14ac:dyDescent="0.25">
      <c r="AP121" s="80" t="s">
        <v>299</v>
      </c>
    </row>
    <row r="122" spans="42:42" x14ac:dyDescent="0.25">
      <c r="AP122" s="79" t="s">
        <v>415</v>
      </c>
    </row>
    <row r="123" spans="42:42" ht="26.25" x14ac:dyDescent="0.25">
      <c r="AP123" s="79" t="s">
        <v>416</v>
      </c>
    </row>
    <row r="124" spans="42:42" x14ac:dyDescent="0.25">
      <c r="AP124" s="79" t="s">
        <v>272</v>
      </c>
    </row>
    <row r="125" spans="42:42" ht="26.25" x14ac:dyDescent="0.25">
      <c r="AP125" s="79" t="s">
        <v>418</v>
      </c>
    </row>
    <row r="126" spans="42:42" x14ac:dyDescent="0.25">
      <c r="AP126" s="81" t="s">
        <v>449</v>
      </c>
    </row>
    <row r="127" spans="42:42" x14ac:dyDescent="0.25">
      <c r="AP127" s="81" t="s">
        <v>445</v>
      </c>
    </row>
    <row r="128" spans="42:42" ht="25.5" x14ac:dyDescent="0.25">
      <c r="AP128" s="81" t="s">
        <v>460</v>
      </c>
    </row>
    <row r="129" spans="42:42" x14ac:dyDescent="0.25">
      <c r="AP129" s="79" t="s">
        <v>316</v>
      </c>
    </row>
    <row r="130" spans="42:42" x14ac:dyDescent="0.25">
      <c r="AP130" s="79" t="s">
        <v>348</v>
      </c>
    </row>
    <row r="131" spans="42:42" ht="25.5" x14ac:dyDescent="0.25">
      <c r="AP131" s="80" t="s">
        <v>380</v>
      </c>
    </row>
    <row r="132" spans="42:42" ht="26.25" x14ac:dyDescent="0.25">
      <c r="AP132" s="79" t="s">
        <v>263</v>
      </c>
    </row>
    <row r="133" spans="42:42" x14ac:dyDescent="0.25">
      <c r="AP133" s="79" t="s">
        <v>264</v>
      </c>
    </row>
    <row r="134" spans="42:42" x14ac:dyDescent="0.25">
      <c r="AP134" s="79" t="s">
        <v>349</v>
      </c>
    </row>
    <row r="135" spans="42:42" x14ac:dyDescent="0.25">
      <c r="AP135" s="79" t="s">
        <v>265</v>
      </c>
    </row>
    <row r="136" spans="42:42" x14ac:dyDescent="0.25">
      <c r="AP136" s="79" t="s">
        <v>281</v>
      </c>
    </row>
    <row r="137" spans="42:42" x14ac:dyDescent="0.25">
      <c r="AP137" s="79" t="s">
        <v>266</v>
      </c>
    </row>
    <row r="138" spans="42:42" ht="26.25" x14ac:dyDescent="0.25">
      <c r="AP138" s="79" t="s">
        <v>350</v>
      </c>
    </row>
    <row r="139" spans="42:42" x14ac:dyDescent="0.25">
      <c r="AP139" s="79" t="s">
        <v>386</v>
      </c>
    </row>
    <row r="140" spans="42:42" x14ac:dyDescent="0.25">
      <c r="AP140" s="80" t="s">
        <v>396</v>
      </c>
    </row>
    <row r="141" spans="42:42" ht="26.25" x14ac:dyDescent="0.25">
      <c r="AP141" s="79" t="s">
        <v>387</v>
      </c>
    </row>
    <row r="142" spans="42:42" x14ac:dyDescent="0.25">
      <c r="AP142" s="79" t="s">
        <v>367</v>
      </c>
    </row>
    <row r="143" spans="42:42" x14ac:dyDescent="0.25">
      <c r="AP143" s="79" t="s">
        <v>282</v>
      </c>
    </row>
    <row r="144" spans="42:42" x14ac:dyDescent="0.25">
      <c r="AP144" s="79" t="s">
        <v>267</v>
      </c>
    </row>
    <row r="145" spans="42:42" x14ac:dyDescent="0.25">
      <c r="AP145" s="79" t="s">
        <v>388</v>
      </c>
    </row>
    <row r="146" spans="42:42" ht="26.25" x14ac:dyDescent="0.25">
      <c r="AP146" s="79" t="s">
        <v>412</v>
      </c>
    </row>
    <row r="147" spans="42:42" ht="26.25" x14ac:dyDescent="0.25">
      <c r="AP147" s="79" t="s">
        <v>352</v>
      </c>
    </row>
    <row r="148" spans="42:42" x14ac:dyDescent="0.25">
      <c r="AP148" s="79" t="s">
        <v>268</v>
      </c>
    </row>
    <row r="149" spans="42:42" x14ac:dyDescent="0.25">
      <c r="AP149" s="79" t="s">
        <v>294</v>
      </c>
    </row>
    <row r="150" spans="42:42" x14ac:dyDescent="0.25">
      <c r="AP150" s="79" t="s">
        <v>351</v>
      </c>
    </row>
    <row r="151" spans="42:42" ht="26.25" x14ac:dyDescent="0.25">
      <c r="AP151" s="79" t="s">
        <v>269</v>
      </c>
    </row>
    <row r="152" spans="42:42" ht="25.5" x14ac:dyDescent="0.25">
      <c r="AP152" s="81" t="s">
        <v>425</v>
      </c>
    </row>
    <row r="153" spans="42:42" ht="25.5" x14ac:dyDescent="0.25">
      <c r="AP153" s="81" t="s">
        <v>427</v>
      </c>
    </row>
    <row r="154" spans="42:42" x14ac:dyDescent="0.25">
      <c r="AP154" s="79" t="s">
        <v>288</v>
      </c>
    </row>
    <row r="155" spans="42:42" ht="39" x14ac:dyDescent="0.25">
      <c r="AP155" s="79" t="s">
        <v>353</v>
      </c>
    </row>
    <row r="156" spans="42:42" x14ac:dyDescent="0.25">
      <c r="AP156" s="81" t="s">
        <v>458</v>
      </c>
    </row>
    <row r="157" spans="42:42" ht="39" x14ac:dyDescent="0.25">
      <c r="AP157" s="79" t="s">
        <v>409</v>
      </c>
    </row>
    <row r="158" spans="42:42" x14ac:dyDescent="0.25">
      <c r="AP158" s="79" t="s">
        <v>378</v>
      </c>
    </row>
    <row r="159" spans="42:42" x14ac:dyDescent="0.25">
      <c r="AP159" s="79" t="s">
        <v>379</v>
      </c>
    </row>
    <row r="160" spans="42:42" x14ac:dyDescent="0.25">
      <c r="AP160" s="79" t="s">
        <v>368</v>
      </c>
    </row>
    <row r="161" spans="42:42" x14ac:dyDescent="0.25">
      <c r="AP161" s="80" t="s">
        <v>397</v>
      </c>
    </row>
    <row r="162" spans="42:42" ht="26.25" x14ac:dyDescent="0.25">
      <c r="AP162" s="79" t="s">
        <v>354</v>
      </c>
    </row>
    <row r="163" spans="42:42" x14ac:dyDescent="0.25">
      <c r="AP163" s="79" t="s">
        <v>358</v>
      </c>
    </row>
    <row r="164" spans="42:42" x14ac:dyDescent="0.25">
      <c r="AP164" s="79" t="s">
        <v>295</v>
      </c>
    </row>
    <row r="165" spans="42:42" x14ac:dyDescent="0.25">
      <c r="AP165" s="79" t="s">
        <v>421</v>
      </c>
    </row>
    <row r="166" spans="42:42" x14ac:dyDescent="0.25">
      <c r="AP166" s="79" t="s">
        <v>420</v>
      </c>
    </row>
    <row r="167" spans="42:42" ht="26.25" x14ac:dyDescent="0.25">
      <c r="AP167" s="79" t="s">
        <v>389</v>
      </c>
    </row>
    <row r="168" spans="42:42" x14ac:dyDescent="0.25">
      <c r="AP168" s="79" t="s">
        <v>419</v>
      </c>
    </row>
    <row r="169" spans="42:42" x14ac:dyDescent="0.25">
      <c r="AP169" s="79" t="s">
        <v>317</v>
      </c>
    </row>
    <row r="170" spans="42:42" x14ac:dyDescent="0.25">
      <c r="AP170" s="79" t="s">
        <v>406</v>
      </c>
    </row>
    <row r="171" spans="42:42" x14ac:dyDescent="0.25">
      <c r="AP171" s="79" t="s">
        <v>321</v>
      </c>
    </row>
    <row r="172" spans="42:42" ht="27" thickBot="1" x14ac:dyDescent="0.3">
      <c r="AP172" s="79" t="s">
        <v>296</v>
      </c>
    </row>
    <row r="173" spans="42:42" ht="26.25" x14ac:dyDescent="0.25">
      <c r="AP173" s="78" t="s">
        <v>359</v>
      </c>
    </row>
    <row r="174" spans="42:42" ht="26.25" x14ac:dyDescent="0.25">
      <c r="AP174" s="79" t="s">
        <v>408</v>
      </c>
    </row>
    <row r="175" spans="42:42" x14ac:dyDescent="0.25">
      <c r="AP175" s="80" t="s">
        <v>385</v>
      </c>
    </row>
    <row r="176" spans="42:42" x14ac:dyDescent="0.25">
      <c r="AP176" s="79" t="s">
        <v>300</v>
      </c>
    </row>
    <row r="177" spans="42:42" ht="26.25" x14ac:dyDescent="0.25">
      <c r="AP177" s="79" t="s">
        <v>355</v>
      </c>
    </row>
    <row r="178" spans="42:42" x14ac:dyDescent="0.25">
      <c r="AP178" s="79" t="s">
        <v>297</v>
      </c>
    </row>
    <row r="179" spans="42:42" ht="26.25" x14ac:dyDescent="0.25">
      <c r="AP179" s="79" t="s">
        <v>413</v>
      </c>
    </row>
    <row r="180" spans="42:42" x14ac:dyDescent="0.25">
      <c r="AP180" s="79" t="s">
        <v>305</v>
      </c>
    </row>
    <row r="181" spans="42:42" x14ac:dyDescent="0.25">
      <c r="AP181" s="81" t="s">
        <v>428</v>
      </c>
    </row>
    <row r="182" spans="42:42" ht="38.25" x14ac:dyDescent="0.25">
      <c r="AP182" s="81" t="s">
        <v>457</v>
      </c>
    </row>
    <row r="183" spans="42:42" x14ac:dyDescent="0.25">
      <c r="AP183" s="80" t="s">
        <v>403</v>
      </c>
    </row>
    <row r="184" spans="42:42" x14ac:dyDescent="0.25">
      <c r="AP184" s="79" t="s">
        <v>391</v>
      </c>
    </row>
    <row r="185" spans="42:42" x14ac:dyDescent="0.25">
      <c r="AP185" s="79" t="s">
        <v>360</v>
      </c>
    </row>
    <row r="186" spans="42:42" x14ac:dyDescent="0.25">
      <c r="AP186" s="79" t="s">
        <v>392</v>
      </c>
    </row>
    <row r="187" spans="42:42" ht="38.25" x14ac:dyDescent="0.25">
      <c r="AP187" s="81" t="s">
        <v>436</v>
      </c>
    </row>
    <row r="188" spans="42:42" x14ac:dyDescent="0.25">
      <c r="AP188" s="81" t="s">
        <v>424</v>
      </c>
    </row>
    <row r="189" spans="42:42" ht="25.5" x14ac:dyDescent="0.25">
      <c r="AP189" s="81" t="s">
        <v>461</v>
      </c>
    </row>
    <row r="190" spans="42:42" ht="38.25" x14ac:dyDescent="0.25">
      <c r="AP190" s="81" t="s">
        <v>463</v>
      </c>
    </row>
    <row r="191" spans="42:42" ht="51" x14ac:dyDescent="0.25">
      <c r="AP191" s="81" t="s">
        <v>462</v>
      </c>
    </row>
    <row r="192" spans="42:42" ht="25.5" x14ac:dyDescent="0.25">
      <c r="AP192" s="81" t="s">
        <v>440</v>
      </c>
    </row>
    <row r="193" spans="42:42" ht="38.25" x14ac:dyDescent="0.25">
      <c r="AP193" s="81" t="s">
        <v>441</v>
      </c>
    </row>
    <row r="194" spans="42:42" ht="25.5" x14ac:dyDescent="0.25">
      <c r="AP194" s="81" t="s">
        <v>426</v>
      </c>
    </row>
    <row r="195" spans="42:42" ht="25.5" x14ac:dyDescent="0.25">
      <c r="AP195" s="81" t="s">
        <v>443</v>
      </c>
    </row>
    <row r="196" spans="42:42" ht="25.5" x14ac:dyDescent="0.25">
      <c r="AP196" s="81" t="s">
        <v>437</v>
      </c>
    </row>
    <row r="197" spans="42:42" ht="38.25" x14ac:dyDescent="0.25">
      <c r="AP197" s="81" t="s">
        <v>444</v>
      </c>
    </row>
    <row r="198" spans="42:42" ht="25.5" x14ac:dyDescent="0.25">
      <c r="AP198" s="81" t="s">
        <v>429</v>
      </c>
    </row>
    <row r="199" spans="42:42" ht="63.75" x14ac:dyDescent="0.25">
      <c r="AP199" s="81" t="s">
        <v>432</v>
      </c>
    </row>
    <row r="200" spans="42:42" ht="25.5" x14ac:dyDescent="0.25">
      <c r="AP200" s="81" t="s">
        <v>435</v>
      </c>
    </row>
    <row r="201" spans="42:42" ht="38.25" x14ac:dyDescent="0.25">
      <c r="AP201" s="81" t="s">
        <v>450</v>
      </c>
    </row>
    <row r="202" spans="42:42" ht="51" x14ac:dyDescent="0.25">
      <c r="AP202" s="81" t="s">
        <v>434</v>
      </c>
    </row>
    <row r="203" spans="42:42" ht="51" x14ac:dyDescent="0.25">
      <c r="AP203" s="81" t="s">
        <v>431</v>
      </c>
    </row>
    <row r="204" spans="42:42" ht="38.25" x14ac:dyDescent="0.25">
      <c r="AP204" s="81" t="s">
        <v>442</v>
      </c>
    </row>
    <row r="205" spans="42:42" ht="25.5" x14ac:dyDescent="0.25">
      <c r="AP205" s="81" t="s">
        <v>430</v>
      </c>
    </row>
    <row r="206" spans="42:42" ht="38.25" x14ac:dyDescent="0.25">
      <c r="AP206" s="81" t="s">
        <v>452</v>
      </c>
    </row>
    <row r="207" spans="42:42" x14ac:dyDescent="0.25">
      <c r="AP207" s="81" t="s">
        <v>451</v>
      </c>
    </row>
    <row r="208" spans="42:42" ht="25.5" x14ac:dyDescent="0.25">
      <c r="AP208" s="81" t="s">
        <v>459</v>
      </c>
    </row>
    <row r="209" spans="42:42" ht="38.25" x14ac:dyDescent="0.25">
      <c r="AP209" s="81" t="s">
        <v>455</v>
      </c>
    </row>
    <row r="210" spans="42:42" ht="25.5" x14ac:dyDescent="0.25">
      <c r="AP210" s="81" t="s">
        <v>454</v>
      </c>
    </row>
    <row r="211" spans="42:42" x14ac:dyDescent="0.25">
      <c r="AP211" s="79" t="s">
        <v>422</v>
      </c>
    </row>
    <row r="212" spans="42:42" x14ac:dyDescent="0.25">
      <c r="AP212" s="79" t="s">
        <v>423</v>
      </c>
    </row>
    <row r="213" spans="42:42" x14ac:dyDescent="0.25">
      <c r="AP213" s="79" t="s">
        <v>273</v>
      </c>
    </row>
    <row r="214" spans="42:42" ht="26.25" x14ac:dyDescent="0.25">
      <c r="AP214" s="79" t="s">
        <v>356</v>
      </c>
    </row>
    <row r="215" spans="42:42" x14ac:dyDescent="0.25">
      <c r="AP215" s="79" t="s">
        <v>320</v>
      </c>
    </row>
    <row r="216" spans="42:42" ht="26.25" x14ac:dyDescent="0.25">
      <c r="AP216" s="79" t="s">
        <v>369</v>
      </c>
    </row>
    <row r="217" spans="42:42" x14ac:dyDescent="0.25">
      <c r="AP217"/>
    </row>
  </sheetData>
  <sortState xmlns:xlrd2="http://schemas.microsoft.com/office/spreadsheetml/2017/richdata2" ref="AP4:AP218">
    <sortCondition ref="AP4:AP218"/>
  </sortState>
  <mergeCells count="5">
    <mergeCell ref="AE2:AG2"/>
    <mergeCell ref="F1:J1"/>
    <mergeCell ref="F9:J9"/>
    <mergeCell ref="V1:Z1"/>
    <mergeCell ref="AC2:AD2"/>
  </mergeCells>
  <conditionalFormatting sqref="AP5:AP10">
    <cfRule type="duplicateValues" dxfId="3" priority="4"/>
  </conditionalFormatting>
  <conditionalFormatting sqref="AP94">
    <cfRule type="duplicateValues" dxfId="2" priority="3"/>
  </conditionalFormatting>
  <conditionalFormatting sqref="AP3:AP172">
    <cfRule type="cellIs" dxfId="1" priority="2" operator="equal">
      <formula>""</formula>
    </cfRule>
  </conditionalFormatting>
  <conditionalFormatting sqref="AP173:AP216">
    <cfRule type="cellIs" dxfId="0" priority="1" operator="equal">
      <formula>""</formula>
    </cfRule>
  </conditionalFormatting>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W29"/>
  <sheetViews>
    <sheetView showGridLines="0" zoomScale="85" zoomScaleNormal="85" workbookViewId="0">
      <selection activeCell="L7" sqref="L7"/>
    </sheetView>
  </sheetViews>
  <sheetFormatPr defaultColWidth="3.85546875" defaultRowHeight="15" x14ac:dyDescent="0.25"/>
  <cols>
    <col min="1" max="1" width="4.140625" style="1" customWidth="1"/>
    <col min="2" max="2" width="14.7109375" style="1" customWidth="1"/>
    <col min="3" max="3" width="3.28515625" style="1" customWidth="1"/>
    <col min="4" max="8" width="19" style="14" customWidth="1"/>
    <col min="9" max="12" width="3.85546875" style="1" customWidth="1"/>
    <col min="13" max="13" width="11.42578125" style="1" customWidth="1"/>
    <col min="14" max="14" width="7" style="36" customWidth="1"/>
    <col min="15" max="15" width="13.85546875" style="1" customWidth="1"/>
    <col min="16" max="17" width="32.42578125" style="1" customWidth="1"/>
    <col min="18" max="18" width="4.42578125" style="1" customWidth="1"/>
    <col min="19" max="19" width="15.28515625" style="1" customWidth="1"/>
    <col min="20" max="20" width="7.140625" style="1" customWidth="1"/>
    <col min="21" max="23" width="27.7109375" style="1" customWidth="1"/>
    <col min="24" max="233" width="11.42578125" style="1" customWidth="1"/>
    <col min="234" max="16384" width="3.85546875" style="1"/>
  </cols>
  <sheetData>
    <row r="1" spans="1:23" ht="18.75" x14ac:dyDescent="0.25">
      <c r="A1" s="26"/>
      <c r="B1" s="25"/>
      <c r="C1" s="25"/>
      <c r="D1" s="451" t="s">
        <v>10</v>
      </c>
      <c r="E1" s="451"/>
      <c r="F1" s="451"/>
      <c r="G1" s="451"/>
      <c r="H1" s="451"/>
      <c r="L1" s="4"/>
      <c r="M1" s="4"/>
      <c r="N1" s="35"/>
      <c r="O1" s="4"/>
      <c r="P1" s="4"/>
      <c r="R1" s="26"/>
      <c r="S1" s="25"/>
      <c r="T1" s="25"/>
      <c r="U1" s="453" t="s">
        <v>10</v>
      </c>
      <c r="V1" s="454"/>
      <c r="W1" s="455"/>
    </row>
    <row r="2" spans="1:23" ht="30" customHeight="1" x14ac:dyDescent="0.25">
      <c r="A2" s="26"/>
      <c r="B2" s="25"/>
      <c r="C2" s="25"/>
      <c r="D2" s="29" t="s">
        <v>33</v>
      </c>
      <c r="E2" s="30" t="s">
        <v>34</v>
      </c>
      <c r="F2" s="31" t="s">
        <v>35</v>
      </c>
      <c r="G2" s="31" t="s">
        <v>36</v>
      </c>
      <c r="H2" s="31" t="s">
        <v>37</v>
      </c>
      <c r="L2" s="4"/>
      <c r="M2" s="4"/>
      <c r="N2" s="35"/>
      <c r="O2" s="4"/>
      <c r="P2" s="4"/>
      <c r="R2" s="26"/>
      <c r="S2" s="25"/>
      <c r="T2" s="25"/>
      <c r="U2" s="31" t="s">
        <v>35</v>
      </c>
      <c r="V2" s="31" t="s">
        <v>36</v>
      </c>
      <c r="W2" s="31" t="s">
        <v>37</v>
      </c>
    </row>
    <row r="3" spans="1:23" ht="15.75" x14ac:dyDescent="0.25">
      <c r="A3" s="26"/>
      <c r="B3" s="25"/>
      <c r="C3" s="25"/>
      <c r="D3" s="27">
        <v>1</v>
      </c>
      <c r="E3" s="22">
        <v>2</v>
      </c>
      <c r="F3" s="22">
        <v>3</v>
      </c>
      <c r="G3" s="22">
        <v>4</v>
      </c>
      <c r="H3" s="22">
        <v>5</v>
      </c>
      <c r="L3" s="5" t="s">
        <v>7</v>
      </c>
      <c r="M3" s="5"/>
      <c r="N3" s="35"/>
      <c r="O3" s="4"/>
      <c r="P3" s="4"/>
      <c r="R3" s="26"/>
      <c r="S3" s="25"/>
      <c r="T3" s="25"/>
      <c r="U3" s="22">
        <v>3</v>
      </c>
      <c r="V3" s="22">
        <v>4</v>
      </c>
      <c r="W3" s="22">
        <v>5</v>
      </c>
    </row>
    <row r="4" spans="1:23" ht="69" customHeight="1" x14ac:dyDescent="0.25">
      <c r="A4" s="452" t="s">
        <v>0</v>
      </c>
      <c r="B4" s="32" t="s">
        <v>1</v>
      </c>
      <c r="C4" s="28">
        <v>1</v>
      </c>
      <c r="D4" s="52" t="s">
        <v>39</v>
      </c>
      <c r="E4" s="52" t="s">
        <v>40</v>
      </c>
      <c r="F4" s="19" t="s">
        <v>41</v>
      </c>
      <c r="G4" s="20" t="s">
        <v>42</v>
      </c>
      <c r="H4" s="20" t="s">
        <v>43</v>
      </c>
      <c r="L4" s="5" t="s">
        <v>6</v>
      </c>
      <c r="M4" s="5"/>
      <c r="N4" s="35"/>
      <c r="O4" s="4"/>
      <c r="P4" s="4"/>
      <c r="R4" s="456" t="s">
        <v>0</v>
      </c>
      <c r="S4" s="32" t="s">
        <v>1</v>
      </c>
      <c r="T4" s="28">
        <v>1</v>
      </c>
      <c r="U4" s="18" t="s">
        <v>93</v>
      </c>
      <c r="V4" s="18" t="s">
        <v>94</v>
      </c>
      <c r="W4" s="19" t="s">
        <v>95</v>
      </c>
    </row>
    <row r="5" spans="1:23" ht="69" customHeight="1" x14ac:dyDescent="0.25">
      <c r="A5" s="452"/>
      <c r="B5" s="33" t="s">
        <v>2</v>
      </c>
      <c r="C5" s="23">
        <v>2</v>
      </c>
      <c r="D5" s="52" t="s">
        <v>40</v>
      </c>
      <c r="E5" s="52" t="s">
        <v>44</v>
      </c>
      <c r="F5" s="19" t="s">
        <v>45</v>
      </c>
      <c r="G5" s="20" t="s">
        <v>46</v>
      </c>
      <c r="H5" s="21" t="s">
        <v>47</v>
      </c>
      <c r="L5" s="5"/>
      <c r="M5" s="5"/>
      <c r="N5" s="35"/>
      <c r="O5" s="4"/>
      <c r="P5" s="4"/>
      <c r="R5" s="457"/>
      <c r="S5" s="33" t="s">
        <v>2</v>
      </c>
      <c r="T5" s="23">
        <v>2</v>
      </c>
      <c r="U5" s="18" t="s">
        <v>96</v>
      </c>
      <c r="V5" s="19" t="s">
        <v>97</v>
      </c>
      <c r="W5" s="20" t="s">
        <v>98</v>
      </c>
    </row>
    <row r="6" spans="1:23" ht="69" customHeight="1" x14ac:dyDescent="0.25">
      <c r="A6" s="452"/>
      <c r="B6" s="34" t="s">
        <v>58</v>
      </c>
      <c r="C6" s="24">
        <v>3</v>
      </c>
      <c r="D6" s="52" t="s">
        <v>48</v>
      </c>
      <c r="E6" s="19" t="s">
        <v>45</v>
      </c>
      <c r="F6" s="20" t="s">
        <v>51</v>
      </c>
      <c r="G6" s="21" t="s">
        <v>54</v>
      </c>
      <c r="H6" s="21" t="s">
        <v>53</v>
      </c>
      <c r="L6" s="5"/>
      <c r="M6" s="5"/>
      <c r="N6" s="35"/>
      <c r="O6" s="4"/>
      <c r="P6" s="4"/>
      <c r="R6" s="457"/>
      <c r="S6" s="34" t="s">
        <v>58</v>
      </c>
      <c r="T6" s="24">
        <v>3</v>
      </c>
      <c r="U6" s="19" t="s">
        <v>99</v>
      </c>
      <c r="V6" s="20" t="s">
        <v>107</v>
      </c>
      <c r="W6" s="21" t="s">
        <v>100</v>
      </c>
    </row>
    <row r="7" spans="1:23" ht="69" customHeight="1" x14ac:dyDescent="0.25">
      <c r="A7" s="452"/>
      <c r="B7" s="34" t="s">
        <v>3</v>
      </c>
      <c r="C7" s="24">
        <v>4</v>
      </c>
      <c r="D7" s="19" t="s">
        <v>49</v>
      </c>
      <c r="E7" s="20" t="s">
        <v>46</v>
      </c>
      <c r="F7" s="20" t="s">
        <v>52</v>
      </c>
      <c r="G7" s="21" t="s">
        <v>55</v>
      </c>
      <c r="H7" s="21" t="s">
        <v>56</v>
      </c>
      <c r="L7" s="4"/>
      <c r="M7" s="4"/>
      <c r="N7" s="35"/>
      <c r="O7" s="4"/>
      <c r="P7" s="4"/>
      <c r="R7" s="457"/>
      <c r="S7" s="34" t="s">
        <v>3</v>
      </c>
      <c r="T7" s="24">
        <v>4</v>
      </c>
      <c r="U7" s="19" t="s">
        <v>101</v>
      </c>
      <c r="V7" s="20" t="s">
        <v>102</v>
      </c>
      <c r="W7" s="21" t="s">
        <v>103</v>
      </c>
    </row>
    <row r="8" spans="1:23" ht="69" customHeight="1" x14ac:dyDescent="0.25">
      <c r="A8" s="452"/>
      <c r="B8" s="34" t="s">
        <v>4</v>
      </c>
      <c r="C8" s="24">
        <v>5</v>
      </c>
      <c r="D8" s="20" t="s">
        <v>43</v>
      </c>
      <c r="E8" s="20" t="s">
        <v>50</v>
      </c>
      <c r="F8" s="21" t="s">
        <v>53</v>
      </c>
      <c r="G8" s="21" t="s">
        <v>56</v>
      </c>
      <c r="H8" s="21" t="s">
        <v>92</v>
      </c>
      <c r="L8" s="4"/>
      <c r="M8" s="4"/>
      <c r="N8" s="35"/>
      <c r="O8" s="4"/>
      <c r="P8" s="4"/>
      <c r="R8" s="458"/>
      <c r="S8" s="34" t="s">
        <v>4</v>
      </c>
      <c r="T8" s="24">
        <v>5</v>
      </c>
      <c r="U8" s="19" t="s">
        <v>104</v>
      </c>
      <c r="V8" s="20" t="s">
        <v>105</v>
      </c>
      <c r="W8" s="21" t="s">
        <v>106</v>
      </c>
    </row>
    <row r="9" spans="1:23" x14ac:dyDescent="0.25">
      <c r="B9" s="2"/>
      <c r="C9" s="6"/>
      <c r="D9" s="12"/>
      <c r="E9" s="13"/>
      <c r="F9" s="12"/>
      <c r="U9" s="1" t="s">
        <v>74</v>
      </c>
      <c r="V9" s="1" t="s">
        <v>76</v>
      </c>
    </row>
    <row r="10" spans="1:23" ht="6.75" customHeight="1" x14ac:dyDescent="0.25">
      <c r="B10" s="3"/>
      <c r="C10" s="7"/>
      <c r="D10" s="15"/>
      <c r="E10" s="13"/>
      <c r="F10" s="15"/>
      <c r="U10" s="1" t="s">
        <v>75</v>
      </c>
      <c r="V10" s="1" t="s">
        <v>77</v>
      </c>
    </row>
    <row r="11" spans="1:23" ht="16.5" customHeight="1" x14ac:dyDescent="0.25">
      <c r="B11" s="9"/>
      <c r="C11" s="9"/>
      <c r="D11" s="9"/>
      <c r="E11" s="9"/>
      <c r="F11" s="9"/>
      <c r="G11" s="9"/>
      <c r="H11" s="9"/>
      <c r="I11" s="9"/>
      <c r="J11" s="9"/>
      <c r="K11" s="9"/>
      <c r="L11" s="9"/>
      <c r="U11" s="1" t="s">
        <v>75</v>
      </c>
    </row>
    <row r="12" spans="1:23" ht="16.5" customHeight="1" x14ac:dyDescent="0.25">
      <c r="B12" s="8"/>
      <c r="C12" s="8"/>
      <c r="D12" s="16"/>
      <c r="E12" s="16"/>
      <c r="F12" s="16"/>
      <c r="N12" s="40" t="s">
        <v>60</v>
      </c>
      <c r="O12" s="40" t="s">
        <v>59</v>
      </c>
      <c r="P12" s="40" t="s">
        <v>21</v>
      </c>
      <c r="Q12" s="40" t="s">
        <v>61</v>
      </c>
      <c r="R12" s="37"/>
      <c r="U12" s="1" t="s">
        <v>78</v>
      </c>
    </row>
    <row r="13" spans="1:23" ht="33" customHeight="1" x14ac:dyDescent="0.25">
      <c r="B13" s="3"/>
      <c r="C13" s="3"/>
      <c r="D13" s="13"/>
      <c r="E13" s="13"/>
      <c r="F13" s="13"/>
      <c r="N13" s="38">
        <v>1</v>
      </c>
      <c r="O13" s="39" t="s">
        <v>1</v>
      </c>
      <c r="P13" s="41" t="s">
        <v>63</v>
      </c>
      <c r="Q13" s="41" t="s">
        <v>62</v>
      </c>
      <c r="R13" s="37"/>
      <c r="U13" s="1" t="s">
        <v>75</v>
      </c>
      <c r="V13" s="1" t="s">
        <v>79</v>
      </c>
    </row>
    <row r="14" spans="1:23" ht="33" customHeight="1" x14ac:dyDescent="0.25">
      <c r="B14" s="9"/>
      <c r="C14" s="9"/>
      <c r="D14" s="9"/>
      <c r="E14" s="9"/>
      <c r="F14" s="9"/>
      <c r="G14" s="9"/>
      <c r="H14" s="9"/>
      <c r="I14" s="9"/>
      <c r="J14" s="9"/>
      <c r="K14" s="9"/>
      <c r="L14" s="9"/>
      <c r="N14" s="38">
        <v>2</v>
      </c>
      <c r="O14" s="39" t="s">
        <v>2</v>
      </c>
      <c r="P14" s="41" t="s">
        <v>65</v>
      </c>
      <c r="Q14" s="41" t="s">
        <v>64</v>
      </c>
      <c r="R14" s="37"/>
      <c r="U14" s="1" t="s">
        <v>81</v>
      </c>
      <c r="V14" s="1" t="s">
        <v>80</v>
      </c>
    </row>
    <row r="15" spans="1:23" ht="33" customHeight="1" x14ac:dyDescent="0.25">
      <c r="N15" s="38">
        <v>3</v>
      </c>
      <c r="O15" s="39" t="s">
        <v>68</v>
      </c>
      <c r="P15" s="41" t="s">
        <v>66</v>
      </c>
      <c r="Q15" s="41" t="s">
        <v>67</v>
      </c>
      <c r="R15" s="37"/>
      <c r="U15" s="1" t="s">
        <v>81</v>
      </c>
    </row>
    <row r="16" spans="1:23" ht="33" customHeight="1" x14ac:dyDescent="0.25">
      <c r="N16" s="38">
        <v>4</v>
      </c>
      <c r="O16" s="39" t="s">
        <v>3</v>
      </c>
      <c r="P16" s="41" t="s">
        <v>69</v>
      </c>
      <c r="Q16" s="41" t="s">
        <v>70</v>
      </c>
      <c r="R16" s="37"/>
      <c r="U16" s="1" t="s">
        <v>82</v>
      </c>
    </row>
    <row r="17" spans="14:22" ht="40.5" customHeight="1" x14ac:dyDescent="0.25">
      <c r="N17" s="38">
        <v>5</v>
      </c>
      <c r="O17" s="39" t="s">
        <v>4</v>
      </c>
      <c r="P17" s="41" t="s">
        <v>71</v>
      </c>
      <c r="Q17" s="41" t="s">
        <v>72</v>
      </c>
      <c r="R17" s="37"/>
      <c r="U17" s="1" t="s">
        <v>83</v>
      </c>
    </row>
    <row r="18" spans="14:22" x14ac:dyDescent="0.25">
      <c r="U18" s="1" t="s">
        <v>84</v>
      </c>
    </row>
    <row r="19" spans="14:22" x14ac:dyDescent="0.25">
      <c r="U19" s="1" t="s">
        <v>75</v>
      </c>
      <c r="V19" s="1" t="s">
        <v>85</v>
      </c>
    </row>
    <row r="20" spans="14:22" x14ac:dyDescent="0.25">
      <c r="U20" s="1" t="s">
        <v>75</v>
      </c>
      <c r="V20" s="1" t="s">
        <v>86</v>
      </c>
    </row>
    <row r="21" spans="14:22" x14ac:dyDescent="0.25">
      <c r="U21" s="1" t="s">
        <v>75</v>
      </c>
    </row>
    <row r="22" spans="14:22" x14ac:dyDescent="0.25">
      <c r="U22" s="1" t="s">
        <v>82</v>
      </c>
    </row>
    <row r="23" spans="14:22" x14ac:dyDescent="0.25">
      <c r="U23" s="1" t="s">
        <v>83</v>
      </c>
    </row>
    <row r="24" spans="14:22" x14ac:dyDescent="0.25">
      <c r="U24" s="1" t="s">
        <v>87</v>
      </c>
    </row>
    <row r="25" spans="14:22" x14ac:dyDescent="0.25">
      <c r="U25" s="1" t="s">
        <v>75</v>
      </c>
      <c r="V25" s="1" t="s">
        <v>88</v>
      </c>
    </row>
    <row r="26" spans="14:22" x14ac:dyDescent="0.25">
      <c r="U26" s="1" t="s">
        <v>75</v>
      </c>
      <c r="V26" s="1" t="s">
        <v>89</v>
      </c>
    </row>
    <row r="27" spans="14:22" x14ac:dyDescent="0.25">
      <c r="U27" s="1" t="s">
        <v>75</v>
      </c>
    </row>
    <row r="28" spans="14:22" x14ac:dyDescent="0.25">
      <c r="U28" s="1" t="s">
        <v>82</v>
      </c>
    </row>
    <row r="29" spans="14:22" x14ac:dyDescent="0.25">
      <c r="U29" s="1" t="s">
        <v>83</v>
      </c>
    </row>
  </sheetData>
  <mergeCells count="4">
    <mergeCell ref="D1:H1"/>
    <mergeCell ref="A4:A8"/>
    <mergeCell ref="U1:W1"/>
    <mergeCell ref="R4:R8"/>
  </mergeCells>
  <printOptions horizontalCentered="1"/>
  <pageMargins left="0.43307086614173229" right="0.43307086614173229" top="0.35433070866141736" bottom="0.35433070866141736" header="0.51181102362204722" footer="0.31496062992125984"/>
  <pageSetup firstPageNumber="0"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8894B8B0990DC45962B29145E1AC366" ma:contentTypeVersion="13" ma:contentTypeDescription="Crear nuevo documento." ma:contentTypeScope="" ma:versionID="806cd98c17b7f434a8349f0ed3e2938b">
  <xsd:schema xmlns:xsd="http://www.w3.org/2001/XMLSchema" xmlns:xs="http://www.w3.org/2001/XMLSchema" xmlns:p="http://schemas.microsoft.com/office/2006/metadata/properties" xmlns:ns3="62974773-bd70-4edc-be8c-a084c7c69d7c" xmlns:ns4="2d78a53f-b1b3-4a36-9c44-f5f7c96eda0b" targetNamespace="http://schemas.microsoft.com/office/2006/metadata/properties" ma:root="true" ma:fieldsID="4a04a58879e9641c0dc9ef9eb650636b" ns3:_="" ns4:_="">
    <xsd:import namespace="62974773-bd70-4edc-be8c-a084c7c69d7c"/>
    <xsd:import namespace="2d78a53f-b1b3-4a36-9c44-f5f7c96eda0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974773-bd70-4edc-be8c-a084c7c69d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78a53f-b1b3-4a36-9c44-f5f7c96eda0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A38739-1E8A-4410-9B23-B8049B2CC145}">
  <ds:schemaRefs>
    <ds:schemaRef ds:uri="http://schemas.microsoft.com/office/2006/documentManagement/types"/>
    <ds:schemaRef ds:uri="62974773-bd70-4edc-be8c-a084c7c69d7c"/>
    <ds:schemaRef ds:uri="http://purl.org/dc/elements/1.1/"/>
    <ds:schemaRef ds:uri="http://schemas.microsoft.com/office/infopath/2007/PartnerControls"/>
    <ds:schemaRef ds:uri="http://purl.org/dc/terms/"/>
    <ds:schemaRef ds:uri="http://schemas.microsoft.com/office/2006/metadata/properties"/>
    <ds:schemaRef ds:uri="http://schemas.openxmlformats.org/package/2006/metadata/core-properties"/>
    <ds:schemaRef ds:uri="2d78a53f-b1b3-4a36-9c44-f5f7c96eda0b"/>
    <ds:schemaRef ds:uri="http://www.w3.org/XML/1998/namespace"/>
    <ds:schemaRef ds:uri="http://purl.org/dc/dcmitype/"/>
  </ds:schemaRefs>
</ds:datastoreItem>
</file>

<file path=customXml/itemProps2.xml><?xml version="1.0" encoding="utf-8"?>
<ds:datastoreItem xmlns:ds="http://schemas.openxmlformats.org/officeDocument/2006/customXml" ds:itemID="{44F7B2AE-C317-4306-B062-A9898B3A7AD8}">
  <ds:schemaRefs>
    <ds:schemaRef ds:uri="http://schemas.microsoft.com/sharepoint/v3/contenttype/forms"/>
  </ds:schemaRefs>
</ds:datastoreItem>
</file>

<file path=customXml/itemProps3.xml><?xml version="1.0" encoding="utf-8"?>
<ds:datastoreItem xmlns:ds="http://schemas.openxmlformats.org/officeDocument/2006/customXml" ds:itemID="{9DBB38CD-48F3-490A-904E-F66AE9E342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974773-bd70-4edc-be8c-a084c7c69d7c"/>
    <ds:schemaRef ds:uri="2d78a53f-b1b3-4a36-9c44-f5f7c96eda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CCE-DES-FM-10</vt:lpstr>
      <vt:lpstr>CCE-DES-PL-01</vt:lpstr>
      <vt:lpstr>Matriz de Riesgos Corrupción</vt:lpstr>
      <vt:lpstr>Control de Cambios</vt:lpstr>
      <vt:lpstr>CONTEXTO PROCESO</vt:lpstr>
      <vt:lpstr>Listas Nuevas</vt:lpstr>
      <vt:lpstr>MATRIZ DE CALIFICACIÓN</vt:lpstr>
      <vt:lpstr>APLICACIÓN</vt:lpstr>
      <vt:lpstr>CID</vt:lpstr>
      <vt:lpstr>Contexto_Externo</vt:lpstr>
      <vt:lpstr>Contexto_Interno</vt:lpstr>
      <vt:lpstr>Contexto_Proceso</vt:lpstr>
      <vt:lpstr>CORRUPCIÓN</vt:lpstr>
      <vt:lpstr>EJECUCIÓN</vt:lpstr>
      <vt:lpstr>FRECUENCIA</vt:lpstr>
      <vt:lpstr>'CONTEXTO PROCESO'!Print_Area</vt:lpstr>
      <vt:lpstr>'CONTEXTO PROCESO'!Print_Titles</vt:lpstr>
      <vt:lpstr>PROCESO</vt:lpstr>
      <vt:lpstr>Riesgo_de_Corrupción</vt:lpstr>
      <vt:lpstr>Riesgo_General</vt:lpstr>
      <vt:lpstr>TIPO_CONTROL</vt:lpstr>
      <vt:lpstr>TIPOLOGÍA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Olivera</dc:creator>
  <cp:keywords/>
  <dc:description/>
  <cp:lastModifiedBy>Carolina Olivera Jimenez</cp:lastModifiedBy>
  <cp:revision/>
  <cp:lastPrinted>2020-02-10T14:20:42Z</cp:lastPrinted>
  <dcterms:created xsi:type="dcterms:W3CDTF">2013-05-31T16:35:43Z</dcterms:created>
  <dcterms:modified xsi:type="dcterms:W3CDTF">2020-10-29T23:13:27Z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0x01010078894B8B0990DC45962B29145E1AC366</vt:lpwstr>
  </property>
</Properties>
</file>