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amira_mojica_colombiacompra_gov_co/Documents/Escritorio/"/>
    </mc:Choice>
  </mc:AlternateContent>
  <xr:revisionPtr revIDLastSave="0" documentId="8_{0439470D-B85D-419C-B49D-556576A2B293}" xr6:coauthVersionLast="47" xr6:coauthVersionMax="47" xr10:uidLastSave="{00000000-0000-0000-0000-000000000000}"/>
  <bookViews>
    <workbookView xWindow="-120" yWindow="-120" windowWidth="21840" windowHeight="13140" xr2:uid="{ABA264D3-7558-4AF8-812E-5BD498D8B867}"/>
  </bookViews>
  <sheets>
    <sheet name=" Catálogo IAD" sheetId="1" r:id="rId1"/>
    <sheet name="Consolidado Base Operaciones" sheetId="4" r:id="rId2"/>
    <sheet name="Hoja2" sheetId="3" state="hidden" r:id="rId3"/>
  </sheets>
  <definedNames>
    <definedName name="_xlnm._FilterDatabase" localSheetId="0" hidden="1">' Catálogo IAD'!$A$5:$O$104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M6" i="1" s="1"/>
  <c r="N6" i="1" s="1"/>
  <c r="H70" i="1"/>
  <c r="I70" i="1" s="1"/>
  <c r="J70" i="1" s="1"/>
  <c r="H54" i="1"/>
  <c r="H45" i="1"/>
  <c r="H42" i="1"/>
  <c r="H41" i="1"/>
  <c r="H36" i="1"/>
  <c r="H21" i="1"/>
  <c r="I21" i="1" s="1"/>
  <c r="J21" i="1" s="1"/>
  <c r="H17" i="1"/>
  <c r="H15" i="1"/>
  <c r="H12" i="1"/>
  <c r="I12" i="1" s="1"/>
  <c r="J12" i="1" s="1"/>
  <c r="H11" i="1"/>
  <c r="H10" i="1"/>
  <c r="H9" i="1"/>
  <c r="I9" i="1" s="1"/>
  <c r="J9" i="1" s="1"/>
  <c r="H8" i="1"/>
  <c r="I8" i="1" s="1"/>
  <c r="J8" i="1" s="1"/>
  <c r="H7" i="1"/>
  <c r="H6" i="1"/>
  <c r="I6" i="1" s="1"/>
  <c r="J6" i="1" s="1"/>
  <c r="N95" i="1"/>
  <c r="N89" i="1"/>
  <c r="N65" i="1"/>
  <c r="N59" i="1"/>
  <c r="N53" i="1"/>
  <c r="L10" i="1"/>
  <c r="M10" i="1" s="1"/>
  <c r="N10" i="1" s="1"/>
  <c r="L9" i="1"/>
  <c r="L8" i="1"/>
  <c r="M8" i="1" s="1"/>
  <c r="N8" i="1" s="1"/>
  <c r="L7" i="1"/>
  <c r="M7" i="1" s="1"/>
  <c r="N7" i="1" s="1"/>
  <c r="L104" i="1"/>
  <c r="M104" i="1" s="1"/>
  <c r="N104" i="1" s="1"/>
  <c r="L103" i="1"/>
  <c r="M103" i="1" s="1"/>
  <c r="N103" i="1" s="1"/>
  <c r="L102" i="1"/>
  <c r="M102" i="1" s="1"/>
  <c r="N102" i="1" s="1"/>
  <c r="L101" i="1"/>
  <c r="M101" i="1" s="1"/>
  <c r="N101" i="1" s="1"/>
  <c r="L100" i="1"/>
  <c r="M100" i="1" s="1"/>
  <c r="N100" i="1" s="1"/>
  <c r="L99" i="1"/>
  <c r="M99" i="1" s="1"/>
  <c r="N99" i="1" s="1"/>
  <c r="L98" i="1"/>
  <c r="M98" i="1" s="1"/>
  <c r="N98" i="1" s="1"/>
  <c r="L97" i="1"/>
  <c r="M97" i="1" s="1"/>
  <c r="N97" i="1" s="1"/>
  <c r="L96" i="1"/>
  <c r="M96" i="1" s="1"/>
  <c r="N96" i="1" s="1"/>
  <c r="L95" i="1"/>
  <c r="M95" i="1" s="1"/>
  <c r="L94" i="1"/>
  <c r="M94" i="1" s="1"/>
  <c r="N94" i="1" s="1"/>
  <c r="L93" i="1"/>
  <c r="M93" i="1" s="1"/>
  <c r="N93" i="1" s="1"/>
  <c r="L92" i="1"/>
  <c r="M92" i="1" s="1"/>
  <c r="N92" i="1" s="1"/>
  <c r="L91" i="1"/>
  <c r="M91" i="1" s="1"/>
  <c r="N91" i="1" s="1"/>
  <c r="L90" i="1"/>
  <c r="M90" i="1" s="1"/>
  <c r="N90" i="1" s="1"/>
  <c r="L89" i="1"/>
  <c r="M89" i="1" s="1"/>
  <c r="L88" i="1"/>
  <c r="M88" i="1" s="1"/>
  <c r="N88" i="1" s="1"/>
  <c r="L87" i="1"/>
  <c r="M87" i="1" s="1"/>
  <c r="N87" i="1" s="1"/>
  <c r="L86" i="1"/>
  <c r="M86" i="1" s="1"/>
  <c r="N86" i="1" s="1"/>
  <c r="L85" i="1"/>
  <c r="M85" i="1" s="1"/>
  <c r="N85" i="1" s="1"/>
  <c r="L84" i="1"/>
  <c r="M84" i="1" s="1"/>
  <c r="N84" i="1" s="1"/>
  <c r="L83" i="1"/>
  <c r="M83" i="1" s="1"/>
  <c r="N83" i="1" s="1"/>
  <c r="L82" i="1"/>
  <c r="M82" i="1" s="1"/>
  <c r="N82" i="1" s="1"/>
  <c r="L81" i="1"/>
  <c r="M81" i="1" s="1"/>
  <c r="N81" i="1" s="1"/>
  <c r="L80" i="1"/>
  <c r="M80" i="1" s="1"/>
  <c r="N80" i="1" s="1"/>
  <c r="L79" i="1"/>
  <c r="M79" i="1" s="1"/>
  <c r="N79" i="1" s="1"/>
  <c r="L78" i="1"/>
  <c r="M78" i="1" s="1"/>
  <c r="N78" i="1" s="1"/>
  <c r="L77" i="1"/>
  <c r="M77" i="1" s="1"/>
  <c r="N77" i="1" s="1"/>
  <c r="L76" i="1"/>
  <c r="M76" i="1" s="1"/>
  <c r="N76" i="1" s="1"/>
  <c r="L75" i="1"/>
  <c r="M75" i="1" s="1"/>
  <c r="N75" i="1" s="1"/>
  <c r="L74" i="1"/>
  <c r="M74" i="1" s="1"/>
  <c r="N74" i="1" s="1"/>
  <c r="L73" i="1"/>
  <c r="M73" i="1" s="1"/>
  <c r="N73" i="1" s="1"/>
  <c r="L72" i="1"/>
  <c r="M72" i="1" s="1"/>
  <c r="N72" i="1" s="1"/>
  <c r="L71" i="1"/>
  <c r="M71" i="1" s="1"/>
  <c r="N71" i="1" s="1"/>
  <c r="L70" i="1"/>
  <c r="M70" i="1" s="1"/>
  <c r="N70" i="1" s="1"/>
  <c r="L69" i="1"/>
  <c r="M69" i="1" s="1"/>
  <c r="N69" i="1" s="1"/>
  <c r="L68" i="1"/>
  <c r="M68" i="1" s="1"/>
  <c r="N68" i="1" s="1"/>
  <c r="L67" i="1"/>
  <c r="M67" i="1" s="1"/>
  <c r="N67" i="1" s="1"/>
  <c r="L66" i="1"/>
  <c r="M66" i="1" s="1"/>
  <c r="N66" i="1" s="1"/>
  <c r="L65" i="1"/>
  <c r="M65" i="1" s="1"/>
  <c r="L64" i="1"/>
  <c r="M64" i="1" s="1"/>
  <c r="N64" i="1" s="1"/>
  <c r="L63" i="1"/>
  <c r="M63" i="1" s="1"/>
  <c r="N63" i="1" s="1"/>
  <c r="L62" i="1"/>
  <c r="M62" i="1" s="1"/>
  <c r="N62" i="1" s="1"/>
  <c r="L61" i="1"/>
  <c r="M61" i="1" s="1"/>
  <c r="N61" i="1" s="1"/>
  <c r="L60" i="1"/>
  <c r="M60" i="1" s="1"/>
  <c r="N60" i="1" s="1"/>
  <c r="L59" i="1"/>
  <c r="M59" i="1" s="1"/>
  <c r="L58" i="1"/>
  <c r="M58" i="1" s="1"/>
  <c r="N58" i="1" s="1"/>
  <c r="L57" i="1"/>
  <c r="M57" i="1" s="1"/>
  <c r="N57" i="1" s="1"/>
  <c r="L56" i="1"/>
  <c r="M56" i="1" s="1"/>
  <c r="N56" i="1" s="1"/>
  <c r="L55" i="1"/>
  <c r="M55" i="1" s="1"/>
  <c r="N55" i="1" s="1"/>
  <c r="L54" i="1"/>
  <c r="M54" i="1" s="1"/>
  <c r="N54" i="1" s="1"/>
  <c r="L53" i="1"/>
  <c r="M53" i="1" s="1"/>
  <c r="L52" i="1"/>
  <c r="M52" i="1" s="1"/>
  <c r="N52" i="1" s="1"/>
  <c r="L51" i="1"/>
  <c r="M51" i="1" s="1"/>
  <c r="N51" i="1" s="1"/>
  <c r="L50" i="1"/>
  <c r="M50" i="1" s="1"/>
  <c r="N50" i="1" s="1"/>
  <c r="L49" i="1"/>
  <c r="M49" i="1" s="1"/>
  <c r="N49" i="1" s="1"/>
  <c r="L48" i="1"/>
  <c r="M48" i="1" s="1"/>
  <c r="N48" i="1" s="1"/>
  <c r="L47" i="1"/>
  <c r="M47" i="1" s="1"/>
  <c r="N47" i="1" s="1"/>
  <c r="L46" i="1"/>
  <c r="M46" i="1" s="1"/>
  <c r="N46" i="1" s="1"/>
  <c r="L45" i="1"/>
  <c r="M45" i="1" s="1"/>
  <c r="N45" i="1" s="1"/>
  <c r="L44" i="1"/>
  <c r="M44" i="1" s="1"/>
  <c r="N44" i="1" s="1"/>
  <c r="L43" i="1"/>
  <c r="M43" i="1" s="1"/>
  <c r="N43" i="1" s="1"/>
  <c r="L42" i="1"/>
  <c r="M42" i="1" s="1"/>
  <c r="N42" i="1" s="1"/>
  <c r="L41" i="1"/>
  <c r="M41" i="1" s="1"/>
  <c r="N41" i="1" s="1"/>
  <c r="L40" i="1"/>
  <c r="M40" i="1" s="1"/>
  <c r="N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L35" i="1"/>
  <c r="M35" i="1" s="1"/>
  <c r="N35" i="1" s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L29" i="1"/>
  <c r="M29" i="1" s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L15" i="1"/>
  <c r="M15" i="1" s="1"/>
  <c r="N15" i="1" s="1"/>
  <c r="L14" i="1"/>
  <c r="M14" i="1" s="1"/>
  <c r="N14" i="1" s="1"/>
  <c r="L13" i="1"/>
  <c r="M13" i="1" s="1"/>
  <c r="N13" i="1" s="1"/>
  <c r="L12" i="1"/>
  <c r="M12" i="1" s="1"/>
  <c r="N12" i="1" s="1"/>
  <c r="L11" i="1"/>
  <c r="M11" i="1" s="1"/>
  <c r="N11" i="1" s="1"/>
  <c r="M9" i="1"/>
  <c r="N9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I91" i="1" s="1"/>
  <c r="J91" i="1" s="1"/>
  <c r="H90" i="1"/>
  <c r="I90" i="1" s="1"/>
  <c r="J90" i="1" s="1"/>
  <c r="H89" i="1"/>
  <c r="I89" i="1" s="1"/>
  <c r="J89" i="1" s="1"/>
  <c r="H88" i="1"/>
  <c r="I88" i="1" s="1"/>
  <c r="J88" i="1" s="1"/>
  <c r="H87" i="1"/>
  <c r="I87" i="1" s="1"/>
  <c r="J87" i="1" s="1"/>
  <c r="H86" i="1"/>
  <c r="I86" i="1" s="1"/>
  <c r="J86" i="1" s="1"/>
  <c r="H85" i="1"/>
  <c r="I85" i="1" s="1"/>
  <c r="J85" i="1" s="1"/>
  <c r="H84" i="1"/>
  <c r="I84" i="1" s="1"/>
  <c r="J84" i="1" s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69" i="1"/>
  <c r="I69" i="1" s="1"/>
  <c r="J69" i="1" s="1"/>
  <c r="H68" i="1"/>
  <c r="I68" i="1" s="1"/>
  <c r="J68" i="1" s="1"/>
  <c r="H67" i="1"/>
  <c r="I67" i="1" s="1"/>
  <c r="J67" i="1" s="1"/>
  <c r="H66" i="1"/>
  <c r="I66" i="1" s="1"/>
  <c r="J66" i="1" s="1"/>
  <c r="H65" i="1"/>
  <c r="I65" i="1" s="1"/>
  <c r="J65" i="1" s="1"/>
  <c r="H64" i="1"/>
  <c r="I64" i="1" s="1"/>
  <c r="J64" i="1" s="1"/>
  <c r="H63" i="1"/>
  <c r="I63" i="1" s="1"/>
  <c r="J63" i="1" s="1"/>
  <c r="H62" i="1"/>
  <c r="I62" i="1" s="1"/>
  <c r="J62" i="1" s="1"/>
  <c r="H61" i="1"/>
  <c r="I61" i="1" s="1"/>
  <c r="J61" i="1" s="1"/>
  <c r="H60" i="1"/>
  <c r="I60" i="1" s="1"/>
  <c r="J60" i="1" s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I54" i="1"/>
  <c r="J54" i="1" s="1"/>
  <c r="H53" i="1"/>
  <c r="I53" i="1" s="1"/>
  <c r="J53" i="1" s="1"/>
  <c r="H52" i="1"/>
  <c r="I52" i="1" s="1"/>
  <c r="J52" i="1" s="1"/>
  <c r="H51" i="1"/>
  <c r="I51" i="1" s="1"/>
  <c r="J51" i="1" s="1"/>
  <c r="H50" i="1"/>
  <c r="I50" i="1" s="1"/>
  <c r="J50" i="1" s="1"/>
  <c r="H49" i="1"/>
  <c r="I49" i="1" s="1"/>
  <c r="J49" i="1" s="1"/>
  <c r="H48" i="1"/>
  <c r="I48" i="1" s="1"/>
  <c r="J48" i="1" s="1"/>
  <c r="H47" i="1"/>
  <c r="I47" i="1" s="1"/>
  <c r="J47" i="1" s="1"/>
  <c r="H46" i="1"/>
  <c r="I46" i="1" s="1"/>
  <c r="J46" i="1" s="1"/>
  <c r="I45" i="1"/>
  <c r="J45" i="1" s="1"/>
  <c r="H44" i="1"/>
  <c r="I44" i="1" s="1"/>
  <c r="J44" i="1" s="1"/>
  <c r="H43" i="1"/>
  <c r="I43" i="1" s="1"/>
  <c r="J43" i="1" s="1"/>
  <c r="I42" i="1"/>
  <c r="J42" i="1" s="1"/>
  <c r="I41" i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I36" i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0" i="1"/>
  <c r="I20" i="1" s="1"/>
  <c r="J20" i="1" s="1"/>
  <c r="H19" i="1"/>
  <c r="I19" i="1" s="1"/>
  <c r="J19" i="1" s="1"/>
  <c r="H18" i="1"/>
  <c r="I18" i="1" s="1"/>
  <c r="J18" i="1" s="1"/>
  <c r="I17" i="1"/>
  <c r="J17" i="1" s="1"/>
  <c r="H16" i="1"/>
  <c r="I16" i="1" s="1"/>
  <c r="J16" i="1" s="1"/>
  <c r="I15" i="1"/>
  <c r="J15" i="1" s="1"/>
  <c r="H14" i="1"/>
  <c r="I14" i="1" s="1"/>
  <c r="J14" i="1" s="1"/>
  <c r="H13" i="1"/>
  <c r="I13" i="1" s="1"/>
  <c r="J13" i="1" s="1"/>
  <c r="I11" i="1"/>
  <c r="J11" i="1" s="1"/>
  <c r="I10" i="1"/>
  <c r="J10" i="1" s="1"/>
  <c r="I7" i="1"/>
  <c r="J7" i="1" s="1"/>
  <c r="J76" i="1" l="1"/>
</calcChain>
</file>

<file path=xl/sharedStrings.xml><?xml version="1.0" encoding="utf-8"?>
<sst xmlns="http://schemas.openxmlformats.org/spreadsheetml/2006/main" count="559" uniqueCount="154">
  <si>
    <t>Catálogo
 Instrumento de Agregación de Demanda para Contratar el Servicio de Transporte por Vuelos Chárter 
CCE-273-IAD-2021</t>
  </si>
  <si>
    <t>No.</t>
  </si>
  <si>
    <t>Proveedor</t>
  </si>
  <si>
    <t>Segmento</t>
  </si>
  <si>
    <t>Tipo de Aeronave</t>
  </si>
  <si>
    <t>Motorización</t>
  </si>
  <si>
    <t>No. de Matricula de la Aeronave</t>
  </si>
  <si>
    <t xml:space="preserve">
PRECIO MAXIMO DE LA HORA DE VUELO
(Pesos Colombianos - Sin IVA)
</t>
  </si>
  <si>
    <t>INCREMENTO IPC 2023
13,28</t>
  </si>
  <si>
    <t xml:space="preserve">
PRECIO MAXIMO  MINUTO DE VUELO
(Pesos Colombianos - Sin IVA)
</t>
  </si>
  <si>
    <t xml:space="preserve"> PRECIO MAXIMO DE LA HORA DE VUELO FERRY 
(Pesos Colombianos - Sin IVA)</t>
  </si>
  <si>
    <t xml:space="preserve">
PRECIO MAXIMO  MINUTO DE VUELO FERRY
(Pesos Colombianos - Sin IVA)
</t>
  </si>
  <si>
    <t xml:space="preserve">Capacidad Maxima de  Pasajeros sin Tripulación.
(No. Maximo de Pasajeros)
</t>
  </si>
  <si>
    <t>SATENA S.A.</t>
  </si>
  <si>
    <t>Aeronaves Ala Fija (Aviones)</t>
  </si>
  <si>
    <t>Embraer 145</t>
  </si>
  <si>
    <t>Bimotor</t>
  </si>
  <si>
    <t>HK-4525</t>
  </si>
  <si>
    <t>Aeronaves de Ala Fija (Aviones)</t>
  </si>
  <si>
    <t>HK-4535</t>
  </si>
  <si>
    <t>Aeronaves de Ala Rotatoria (Helicopteros)</t>
  </si>
  <si>
    <t>ATR 42-500</t>
  </si>
  <si>
    <t>HK-4862</t>
  </si>
  <si>
    <t>HK-4806</t>
  </si>
  <si>
    <t>HK-4979</t>
  </si>
  <si>
    <t>HK-5104</t>
  </si>
  <si>
    <t>ATR 42-600</t>
  </si>
  <si>
    <t>HK-5114</t>
  </si>
  <si>
    <t>HK-5129</t>
  </si>
  <si>
    <t>HK-5130</t>
  </si>
  <si>
    <t>ATR 72-600</t>
  </si>
  <si>
    <t>HK-5398</t>
  </si>
  <si>
    <t>HK-5399</t>
  </si>
  <si>
    <t>Let 410 UVP-E</t>
  </si>
  <si>
    <t>HK-4161</t>
  </si>
  <si>
    <t>HK-4109</t>
  </si>
  <si>
    <t>HK-4013</t>
  </si>
  <si>
    <t>HK-4367</t>
  </si>
  <si>
    <t>Beechcraft 1900D</t>
  </si>
  <si>
    <t>HK-4499</t>
  </si>
  <si>
    <t>HK-4563</t>
  </si>
  <si>
    <t>HK-4673</t>
  </si>
  <si>
    <t>HK-4424</t>
  </si>
  <si>
    <t>HK-4476</t>
  </si>
  <si>
    <t>HK-4780</t>
  </si>
  <si>
    <t>HK-4709</t>
  </si>
  <si>
    <t>HK-4558</t>
  </si>
  <si>
    <t>HK-4598</t>
  </si>
  <si>
    <t>HK-4600</t>
  </si>
  <si>
    <t>HK-4630</t>
  </si>
  <si>
    <t>HK-4512</t>
  </si>
  <si>
    <t>HK-4537</t>
  </si>
  <si>
    <t>HK-4434</t>
  </si>
  <si>
    <t>HK-4557</t>
  </si>
  <si>
    <t>Beechjet 400A</t>
  </si>
  <si>
    <t>HK-4446</t>
  </si>
  <si>
    <t>HK-4645</t>
  </si>
  <si>
    <t>HK-4756</t>
  </si>
  <si>
    <t>HK-4801</t>
  </si>
  <si>
    <t>HK-4794</t>
  </si>
  <si>
    <t>Gulfstream G200</t>
  </si>
  <si>
    <t>HK-4907</t>
  </si>
  <si>
    <t>HK-5339</t>
  </si>
  <si>
    <t>HK-5340</t>
  </si>
  <si>
    <t>B-767</t>
  </si>
  <si>
    <t>Aeronave de Estado</t>
  </si>
  <si>
    <t>B-727</t>
  </si>
  <si>
    <t>C-130</t>
  </si>
  <si>
    <t>C-40</t>
  </si>
  <si>
    <t>C-295</t>
  </si>
  <si>
    <t>B-300/350</t>
  </si>
  <si>
    <t>HELISTAR S.A.S</t>
  </si>
  <si>
    <t xml:space="preserve">HAWKER 900 XP </t>
  </si>
  <si>
    <t>HK4758</t>
  </si>
  <si>
    <t xml:space="preserve">FALCON 2000 S </t>
  </si>
  <si>
    <t>HK5068</t>
  </si>
  <si>
    <t>G 500</t>
  </si>
  <si>
    <t>N818CA</t>
  </si>
  <si>
    <t>BEECHCRAFT SUPER KING AIR B 350</t>
  </si>
  <si>
    <t>HK4603</t>
  </si>
  <si>
    <t>Aeronaves Ala Rotatoria (Helicópteros)</t>
  </si>
  <si>
    <t>MI</t>
  </si>
  <si>
    <t xml:space="preserve">HK3730 </t>
  </si>
  <si>
    <t>HK3731</t>
  </si>
  <si>
    <t>HK3732</t>
  </si>
  <si>
    <t>HK3758</t>
  </si>
  <si>
    <t>HK3779</t>
  </si>
  <si>
    <t>HK3780</t>
  </si>
  <si>
    <t>HK4160</t>
  </si>
  <si>
    <t>HK4824</t>
  </si>
  <si>
    <t>HK5080</t>
  </si>
  <si>
    <t>HK5081</t>
  </si>
  <si>
    <t>HK4574</t>
  </si>
  <si>
    <t>HK5244</t>
  </si>
  <si>
    <t>AW 139</t>
  </si>
  <si>
    <t>HK 5132</t>
  </si>
  <si>
    <t>HK5133</t>
  </si>
  <si>
    <t>HK5180</t>
  </si>
  <si>
    <t>HK5348</t>
  </si>
  <si>
    <t>EC-145</t>
  </si>
  <si>
    <t>HK 4819</t>
  </si>
  <si>
    <t>HK4841</t>
  </si>
  <si>
    <t>HK4847</t>
  </si>
  <si>
    <t>HK4934</t>
  </si>
  <si>
    <t>HK4962</t>
  </si>
  <si>
    <t>HK4997</t>
  </si>
  <si>
    <t xml:space="preserve">BELL-412 EP </t>
  </si>
  <si>
    <t>HK 4516</t>
  </si>
  <si>
    <t>HK4556</t>
  </si>
  <si>
    <t>HK4723</t>
  </si>
  <si>
    <t>HK4779</t>
  </si>
  <si>
    <t>HK4842</t>
  </si>
  <si>
    <t>BELL-212</t>
  </si>
  <si>
    <t xml:space="preserve"> HK 4025</t>
  </si>
  <si>
    <t>HK5047</t>
  </si>
  <si>
    <t>HK3723</t>
  </si>
  <si>
    <t>SEARCA S.A.</t>
  </si>
  <si>
    <t>Beechcraft B1900D</t>
  </si>
  <si>
    <t>HK 4424</t>
  </si>
  <si>
    <t>HK 4434</t>
  </si>
  <si>
    <t>HK 4476</t>
  </si>
  <si>
    <t>HK 4499</t>
  </si>
  <si>
    <t>HK 4512</t>
  </si>
  <si>
    <t>HK4537</t>
  </si>
  <si>
    <t>HK4557</t>
  </si>
  <si>
    <t>HK 4558</t>
  </si>
  <si>
    <t>HK 4563</t>
  </si>
  <si>
    <t>HK4598</t>
  </si>
  <si>
    <t>HK4600</t>
  </si>
  <si>
    <t>HK 4630</t>
  </si>
  <si>
    <t>HK 4673</t>
  </si>
  <si>
    <t>HK4709</t>
  </si>
  <si>
    <t>HK4780</t>
  </si>
  <si>
    <t>HK5340</t>
  </si>
  <si>
    <t>HK5350</t>
  </si>
  <si>
    <t>LET 410 UVP - E</t>
  </si>
  <si>
    <t>HK 4013</t>
  </si>
  <si>
    <t>HK4109</t>
  </si>
  <si>
    <t>HK4161</t>
  </si>
  <si>
    <t>HK 4367</t>
  </si>
  <si>
    <t>Consolidado de Bases de Operaciones
 Instrumento de Agregación de Demanda para Contratar el Servicio de Transporte por Vuelos Chárter CCE-273-IAD-2021
CCE-273-IAD-2021</t>
  </si>
  <si>
    <t>Tipo</t>
  </si>
  <si>
    <t>Departamento</t>
  </si>
  <si>
    <t>Municipio</t>
  </si>
  <si>
    <t>Base de Operación</t>
  </si>
  <si>
    <t>Bogotá D.C.</t>
  </si>
  <si>
    <t xml:space="preserve">Antioquia </t>
  </si>
  <si>
    <t>Medellín</t>
  </si>
  <si>
    <t>San Andrés y Providencia</t>
  </si>
  <si>
    <t>San Andrés</t>
  </si>
  <si>
    <t>Bogotá D.C. - Sector Guaymaral</t>
  </si>
  <si>
    <t>Atlántico</t>
  </si>
  <si>
    <t>Barranquilla</t>
  </si>
  <si>
    <t>Trimotor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</si>
</sst>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ova"/>
      <family val="2"/>
    </font>
    <font>
      <sz val="11"/>
      <color theme="1"/>
      <name val="Arial Nova"/>
      <family val="2"/>
    </font>
    <font>
      <sz val="8"/>
      <color theme="1"/>
      <name val="Arial Nova"/>
      <family val="2"/>
    </font>
    <font>
      <sz val="10"/>
      <color theme="1"/>
      <name val="Arial Nova"/>
      <family val="2"/>
    </font>
    <font>
      <sz val="11"/>
      <color theme="0"/>
      <name val="Arial Nova"/>
      <family val="2"/>
    </font>
    <font>
      <sz val="8"/>
      <color rgb="FF000000"/>
      <name val="Arial"/>
      <family val="2"/>
    </font>
    <font>
      <sz val="8"/>
      <color rgb="FF000000"/>
      <name val="Arial Nova"/>
      <family val="2"/>
    </font>
    <font>
      <b/>
      <sz val="8"/>
      <color theme="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 applyProtection="1">
      <protection hidden="1"/>
    </xf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Protection="1">
      <protection hidden="1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9" fontId="5" fillId="0" borderId="0" xfId="2" applyFont="1" applyProtection="1">
      <protection hidden="1"/>
    </xf>
    <xf numFmtId="0" fontId="2" fillId="4" borderId="0" xfId="0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835F5-A09E-4B25-B094-9D7E861135A8}">
  <sheetPr filterMode="1">
    <tabColor rgb="FFFF0000"/>
  </sheetPr>
  <dimension ref="A1:U104"/>
  <sheetViews>
    <sheetView showGridLines="0" tabSelected="1" zoomScaleNormal="100" workbookViewId="0">
      <selection activeCell="J70" sqref="J70"/>
    </sheetView>
  </sheetViews>
  <sheetFormatPr baseColWidth="10" defaultColWidth="0" defaultRowHeight="14.25" x14ac:dyDescent="0.2"/>
  <cols>
    <col min="1" max="1" width="4" style="1" bestFit="1" customWidth="1"/>
    <col min="2" max="2" width="32" style="1" customWidth="1"/>
    <col min="3" max="3" width="28" style="1" bestFit="1" customWidth="1"/>
    <col min="4" max="4" width="18.28515625" style="1" customWidth="1"/>
    <col min="5" max="5" width="22" style="1" customWidth="1"/>
    <col min="6" max="6" width="18.42578125" style="1" customWidth="1"/>
    <col min="7" max="7" width="19.5703125" style="1" hidden="1" customWidth="1"/>
    <col min="8" max="8" width="14.5703125" style="21" hidden="1" customWidth="1"/>
    <col min="9" max="9" width="19.5703125" style="1" hidden="1" customWidth="1"/>
    <col min="10" max="10" width="19.5703125" style="1" customWidth="1"/>
    <col min="11" max="11" width="21" style="1" hidden="1" customWidth="1"/>
    <col min="12" max="12" width="14.5703125" style="21" hidden="1" customWidth="1"/>
    <col min="13" max="13" width="19.5703125" style="1" hidden="1" customWidth="1"/>
    <col min="14" max="14" width="19.5703125" style="1" customWidth="1"/>
    <col min="15" max="15" width="16.28515625" style="1" customWidth="1"/>
    <col min="16" max="16" width="1.42578125" style="1" customWidth="1"/>
    <col min="17" max="16384" width="7.42578125" style="1" hidden="1"/>
  </cols>
  <sheetData>
    <row r="1" spans="1:21" ht="1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1" ht="1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21" ht="1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1" x14ac:dyDescent="0.2">
      <c r="A4" s="2"/>
      <c r="B4" s="2"/>
      <c r="C4" s="2"/>
      <c r="D4" s="2"/>
      <c r="E4" s="2"/>
      <c r="F4" s="2"/>
      <c r="G4" s="2"/>
      <c r="H4" s="22">
        <v>0.1328</v>
      </c>
      <c r="I4" s="2"/>
      <c r="J4" s="2">
        <v>60</v>
      </c>
      <c r="L4" s="18">
        <v>0.1328</v>
      </c>
      <c r="M4" s="2"/>
      <c r="N4" s="2">
        <v>60</v>
      </c>
    </row>
    <row r="5" spans="1:21" ht="89.25" x14ac:dyDescent="0.2">
      <c r="A5" s="16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7" t="s">
        <v>6</v>
      </c>
      <c r="G5" s="17" t="s">
        <v>7</v>
      </c>
      <c r="H5" s="19" t="s">
        <v>8</v>
      </c>
      <c r="I5" s="17" t="s">
        <v>7</v>
      </c>
      <c r="J5" s="17" t="s">
        <v>9</v>
      </c>
      <c r="K5" s="17" t="s">
        <v>10</v>
      </c>
      <c r="L5" s="19" t="s">
        <v>8</v>
      </c>
      <c r="M5" s="17" t="s">
        <v>7</v>
      </c>
      <c r="N5" s="17" t="s">
        <v>11</v>
      </c>
      <c r="O5" s="17" t="s">
        <v>12</v>
      </c>
      <c r="S5" s="3"/>
      <c r="T5" s="3"/>
      <c r="U5" s="3"/>
    </row>
    <row r="6" spans="1:21" hidden="1" x14ac:dyDescent="0.2">
      <c r="A6" s="4">
        <v>1</v>
      </c>
      <c r="B6" s="4" t="s">
        <v>13</v>
      </c>
      <c r="C6" s="5" t="s">
        <v>14</v>
      </c>
      <c r="D6" s="4" t="s">
        <v>15</v>
      </c>
      <c r="E6" s="4" t="s">
        <v>16</v>
      </c>
      <c r="F6" s="4" t="s">
        <v>17</v>
      </c>
      <c r="G6" s="9">
        <v>24050000</v>
      </c>
      <c r="H6" s="20">
        <f>+G6*H4</f>
        <v>3193840</v>
      </c>
      <c r="I6" s="9">
        <f t="shared" ref="I6:I37" si="0">+H6+G6</f>
        <v>27243840</v>
      </c>
      <c r="J6" s="9">
        <f>+I6/60</f>
        <v>454064</v>
      </c>
      <c r="K6" s="9">
        <v>22126000</v>
      </c>
      <c r="L6" s="20">
        <f>+K6*L4</f>
        <v>2938332.8</v>
      </c>
      <c r="M6" s="9">
        <f t="shared" ref="M6:M37" si="1">+L6+K6</f>
        <v>25064332.800000001</v>
      </c>
      <c r="N6" s="9">
        <f>+M6/60</f>
        <v>417738.88</v>
      </c>
      <c r="O6" s="7">
        <v>50</v>
      </c>
      <c r="S6" s="3" t="s">
        <v>18</v>
      </c>
      <c r="T6" s="3"/>
      <c r="U6" s="3"/>
    </row>
    <row r="7" spans="1:21" hidden="1" x14ac:dyDescent="0.2">
      <c r="A7" s="4">
        <v>2</v>
      </c>
      <c r="B7" s="4" t="s">
        <v>13</v>
      </c>
      <c r="C7" s="5" t="s">
        <v>14</v>
      </c>
      <c r="D7" s="4" t="s">
        <v>15</v>
      </c>
      <c r="E7" s="4" t="s">
        <v>16</v>
      </c>
      <c r="F7" s="4" t="s">
        <v>19</v>
      </c>
      <c r="G7" s="9">
        <v>24050000</v>
      </c>
      <c r="H7" s="20">
        <f>+G7*H4</f>
        <v>3193840</v>
      </c>
      <c r="I7" s="9">
        <f t="shared" si="0"/>
        <v>27243840</v>
      </c>
      <c r="J7" s="9">
        <f>+I7/J4</f>
        <v>454064</v>
      </c>
      <c r="K7" s="9">
        <v>22126000</v>
      </c>
      <c r="L7" s="20">
        <f>+K7*L4</f>
        <v>2938332.8</v>
      </c>
      <c r="M7" s="9">
        <f t="shared" si="1"/>
        <v>25064332.800000001</v>
      </c>
      <c r="N7" s="9">
        <f>+M7/N4</f>
        <v>417738.88</v>
      </c>
      <c r="O7" s="7">
        <v>50</v>
      </c>
      <c r="S7" s="3" t="s">
        <v>20</v>
      </c>
      <c r="T7" s="3"/>
      <c r="U7" s="3"/>
    </row>
    <row r="8" spans="1:21" hidden="1" x14ac:dyDescent="0.2">
      <c r="A8" s="4">
        <v>3</v>
      </c>
      <c r="B8" s="4" t="s">
        <v>13</v>
      </c>
      <c r="C8" s="5" t="s">
        <v>14</v>
      </c>
      <c r="D8" s="5" t="s">
        <v>21</v>
      </c>
      <c r="E8" s="4" t="s">
        <v>16</v>
      </c>
      <c r="F8" s="8" t="s">
        <v>22</v>
      </c>
      <c r="G8" s="9">
        <v>16900000</v>
      </c>
      <c r="H8" s="20">
        <f>+G8*H4</f>
        <v>2244320</v>
      </c>
      <c r="I8" s="9">
        <f t="shared" si="0"/>
        <v>19144320</v>
      </c>
      <c r="J8" s="9">
        <f>+I8/J4</f>
        <v>319072</v>
      </c>
      <c r="K8" s="9">
        <v>15548000</v>
      </c>
      <c r="L8" s="20">
        <f>+K8*L4</f>
        <v>2064774.4</v>
      </c>
      <c r="M8" s="9">
        <f t="shared" si="1"/>
        <v>17612774.399999999</v>
      </c>
      <c r="N8" s="9">
        <f>+M8/N4</f>
        <v>293546.23999999999</v>
      </c>
      <c r="O8" s="10">
        <v>50</v>
      </c>
    </row>
    <row r="9" spans="1:21" hidden="1" x14ac:dyDescent="0.2">
      <c r="A9" s="4">
        <v>4</v>
      </c>
      <c r="B9" s="4" t="s">
        <v>13</v>
      </c>
      <c r="C9" s="5" t="s">
        <v>14</v>
      </c>
      <c r="D9" s="5" t="s">
        <v>21</v>
      </c>
      <c r="E9" s="4" t="s">
        <v>16</v>
      </c>
      <c r="F9" s="5" t="s">
        <v>23</v>
      </c>
      <c r="G9" s="9">
        <v>16900000</v>
      </c>
      <c r="H9" s="20">
        <f>+G9*H4</f>
        <v>2244320</v>
      </c>
      <c r="I9" s="9">
        <f t="shared" si="0"/>
        <v>19144320</v>
      </c>
      <c r="J9" s="9">
        <f>+I9/J4</f>
        <v>319072</v>
      </c>
      <c r="K9" s="9">
        <v>15548000</v>
      </c>
      <c r="L9" s="20">
        <f>+K9*L4</f>
        <v>2064774.4</v>
      </c>
      <c r="M9" s="9">
        <f t="shared" si="1"/>
        <v>17612774.399999999</v>
      </c>
      <c r="N9" s="9">
        <f>+M9/N4</f>
        <v>293546.23999999999</v>
      </c>
      <c r="O9" s="7">
        <v>48</v>
      </c>
    </row>
    <row r="10" spans="1:21" hidden="1" x14ac:dyDescent="0.2">
      <c r="A10" s="4">
        <v>5</v>
      </c>
      <c r="B10" s="4" t="s">
        <v>13</v>
      </c>
      <c r="C10" s="5" t="s">
        <v>14</v>
      </c>
      <c r="D10" s="5" t="s">
        <v>21</v>
      </c>
      <c r="E10" s="4" t="s">
        <v>16</v>
      </c>
      <c r="F10" s="5" t="s">
        <v>24</v>
      </c>
      <c r="G10" s="9">
        <v>16900000</v>
      </c>
      <c r="H10" s="20">
        <f>+G10*H4</f>
        <v>2244320</v>
      </c>
      <c r="I10" s="9">
        <f t="shared" si="0"/>
        <v>19144320</v>
      </c>
      <c r="J10" s="9">
        <f>+I10/J4</f>
        <v>319072</v>
      </c>
      <c r="K10" s="9">
        <v>15548000</v>
      </c>
      <c r="L10" s="20">
        <f>+K10*L4</f>
        <v>2064774.4</v>
      </c>
      <c r="M10" s="9">
        <f t="shared" si="1"/>
        <v>17612774.399999999</v>
      </c>
      <c r="N10" s="9">
        <f>+M10/N4</f>
        <v>293546.23999999999</v>
      </c>
      <c r="O10" s="7">
        <v>48</v>
      </c>
    </row>
    <row r="11" spans="1:21" hidden="1" x14ac:dyDescent="0.2">
      <c r="A11" s="4">
        <v>6</v>
      </c>
      <c r="B11" s="4" t="s">
        <v>13</v>
      </c>
      <c r="C11" s="5" t="s">
        <v>14</v>
      </c>
      <c r="D11" s="5" t="s">
        <v>21</v>
      </c>
      <c r="E11" s="4" t="s">
        <v>16</v>
      </c>
      <c r="F11" s="5" t="s">
        <v>25</v>
      </c>
      <c r="G11" s="9">
        <v>16900000</v>
      </c>
      <c r="H11" s="20">
        <f>+G11*H4</f>
        <v>2244320</v>
      </c>
      <c r="I11" s="9">
        <f t="shared" si="0"/>
        <v>19144320</v>
      </c>
      <c r="J11" s="9">
        <f>+I11/J4</f>
        <v>319072</v>
      </c>
      <c r="K11" s="9">
        <v>15548000</v>
      </c>
      <c r="L11" s="20">
        <f>+K11*L4</f>
        <v>2064774.4</v>
      </c>
      <c r="M11" s="9">
        <f t="shared" si="1"/>
        <v>17612774.399999999</v>
      </c>
      <c r="N11" s="9">
        <f>+M11/N4</f>
        <v>293546.23999999999</v>
      </c>
      <c r="O11" s="7">
        <v>48</v>
      </c>
    </row>
    <row r="12" spans="1:21" hidden="1" x14ac:dyDescent="0.2">
      <c r="A12" s="4">
        <v>7</v>
      </c>
      <c r="B12" s="4" t="s">
        <v>13</v>
      </c>
      <c r="C12" s="5" t="s">
        <v>14</v>
      </c>
      <c r="D12" s="5" t="s">
        <v>26</v>
      </c>
      <c r="E12" s="4" t="s">
        <v>16</v>
      </c>
      <c r="F12" s="5" t="s">
        <v>27</v>
      </c>
      <c r="G12" s="9">
        <v>16900000</v>
      </c>
      <c r="H12" s="20">
        <f>+G12*H4</f>
        <v>2244320</v>
      </c>
      <c r="I12" s="9">
        <f t="shared" si="0"/>
        <v>19144320</v>
      </c>
      <c r="J12" s="9">
        <f>+I12/J4</f>
        <v>319072</v>
      </c>
      <c r="K12" s="9">
        <v>15548000</v>
      </c>
      <c r="L12" s="20">
        <f>+K12*L4</f>
        <v>2064774.4</v>
      </c>
      <c r="M12" s="9">
        <f t="shared" si="1"/>
        <v>17612774.399999999</v>
      </c>
      <c r="N12" s="9">
        <f>+M12/N4</f>
        <v>293546.23999999999</v>
      </c>
      <c r="O12" s="7">
        <v>48</v>
      </c>
    </row>
    <row r="13" spans="1:21" hidden="1" x14ac:dyDescent="0.2">
      <c r="A13" s="4">
        <v>8</v>
      </c>
      <c r="B13" s="4" t="s">
        <v>13</v>
      </c>
      <c r="C13" s="5" t="s">
        <v>14</v>
      </c>
      <c r="D13" s="5" t="s">
        <v>26</v>
      </c>
      <c r="E13" s="4" t="s">
        <v>16</v>
      </c>
      <c r="F13" s="5" t="s">
        <v>28</v>
      </c>
      <c r="G13" s="9">
        <v>16900000</v>
      </c>
      <c r="H13" s="20">
        <f>+G13*H4</f>
        <v>2244320</v>
      </c>
      <c r="I13" s="9">
        <f t="shared" si="0"/>
        <v>19144320</v>
      </c>
      <c r="J13" s="9">
        <f>+I13/J4</f>
        <v>319072</v>
      </c>
      <c r="K13" s="9">
        <v>15548000</v>
      </c>
      <c r="L13" s="20">
        <f>+K13*L4</f>
        <v>2064774.4</v>
      </c>
      <c r="M13" s="9">
        <f t="shared" si="1"/>
        <v>17612774.399999999</v>
      </c>
      <c r="N13" s="9">
        <f>+M13/N4</f>
        <v>293546.23999999999</v>
      </c>
      <c r="O13" s="7">
        <v>48</v>
      </c>
    </row>
    <row r="14" spans="1:21" hidden="1" x14ac:dyDescent="0.2">
      <c r="A14" s="4">
        <v>9</v>
      </c>
      <c r="B14" s="4" t="s">
        <v>13</v>
      </c>
      <c r="C14" s="5" t="s">
        <v>14</v>
      </c>
      <c r="D14" s="5" t="s">
        <v>26</v>
      </c>
      <c r="E14" s="4" t="s">
        <v>16</v>
      </c>
      <c r="F14" s="5" t="s">
        <v>29</v>
      </c>
      <c r="G14" s="9">
        <v>16900000</v>
      </c>
      <c r="H14" s="20">
        <f>+G14*H4</f>
        <v>2244320</v>
      </c>
      <c r="I14" s="9">
        <f t="shared" si="0"/>
        <v>19144320</v>
      </c>
      <c r="J14" s="9">
        <f>+I14/J4</f>
        <v>319072</v>
      </c>
      <c r="K14" s="9">
        <v>15548000</v>
      </c>
      <c r="L14" s="20">
        <f>+K14*L4</f>
        <v>2064774.4</v>
      </c>
      <c r="M14" s="9">
        <f t="shared" si="1"/>
        <v>17612774.399999999</v>
      </c>
      <c r="N14" s="9">
        <f>+M14/N4</f>
        <v>293546.23999999999</v>
      </c>
      <c r="O14" s="7">
        <v>48</v>
      </c>
    </row>
    <row r="15" spans="1:21" hidden="1" x14ac:dyDescent="0.2">
      <c r="A15" s="4">
        <v>10</v>
      </c>
      <c r="B15" s="4" t="s">
        <v>13</v>
      </c>
      <c r="C15" s="5" t="s">
        <v>14</v>
      </c>
      <c r="D15" s="5" t="s">
        <v>30</v>
      </c>
      <c r="E15" s="4" t="s">
        <v>16</v>
      </c>
      <c r="F15" s="5" t="s">
        <v>31</v>
      </c>
      <c r="G15" s="9">
        <v>20150000</v>
      </c>
      <c r="H15" s="20">
        <f>+G15*H4</f>
        <v>2675920</v>
      </c>
      <c r="I15" s="9">
        <f t="shared" si="0"/>
        <v>22825920</v>
      </c>
      <c r="J15" s="9">
        <f>+I15/J4</f>
        <v>380432</v>
      </c>
      <c r="K15" s="9">
        <v>18538000</v>
      </c>
      <c r="L15" s="20">
        <f>+K15*L4</f>
        <v>2461846.4</v>
      </c>
      <c r="M15" s="9">
        <f t="shared" si="1"/>
        <v>20999846.399999999</v>
      </c>
      <c r="N15" s="9">
        <f>+M15/N4</f>
        <v>349997.44</v>
      </c>
      <c r="O15" s="7">
        <v>70</v>
      </c>
    </row>
    <row r="16" spans="1:21" hidden="1" x14ac:dyDescent="0.2">
      <c r="A16" s="4">
        <v>11</v>
      </c>
      <c r="B16" s="4" t="s">
        <v>13</v>
      </c>
      <c r="C16" s="5" t="s">
        <v>14</v>
      </c>
      <c r="D16" s="5" t="s">
        <v>30</v>
      </c>
      <c r="E16" s="4" t="s">
        <v>16</v>
      </c>
      <c r="F16" s="5" t="s">
        <v>32</v>
      </c>
      <c r="G16" s="9">
        <v>20150000</v>
      </c>
      <c r="H16" s="20">
        <f>+G16*H4</f>
        <v>2675920</v>
      </c>
      <c r="I16" s="9">
        <f t="shared" si="0"/>
        <v>22825920</v>
      </c>
      <c r="J16" s="9">
        <f>+I16/J4</f>
        <v>380432</v>
      </c>
      <c r="K16" s="9">
        <v>18538000</v>
      </c>
      <c r="L16" s="20">
        <f>+K16*L4</f>
        <v>2461846.4</v>
      </c>
      <c r="M16" s="9">
        <f t="shared" si="1"/>
        <v>20999846.399999999</v>
      </c>
      <c r="N16" s="9">
        <f>+M16/N4</f>
        <v>349997.44</v>
      </c>
      <c r="O16" s="7">
        <v>70</v>
      </c>
    </row>
    <row r="17" spans="1:15" hidden="1" x14ac:dyDescent="0.2">
      <c r="A17" s="4">
        <v>12</v>
      </c>
      <c r="B17" s="4" t="s">
        <v>13</v>
      </c>
      <c r="C17" s="5" t="s">
        <v>14</v>
      </c>
      <c r="D17" s="5" t="s">
        <v>33</v>
      </c>
      <c r="E17" s="4" t="s">
        <v>16</v>
      </c>
      <c r="F17" s="5" t="s">
        <v>34</v>
      </c>
      <c r="G17" s="9">
        <v>9456688</v>
      </c>
      <c r="H17" s="20">
        <f>+G17*H4</f>
        <v>1255848.1664</v>
      </c>
      <c r="I17" s="9">
        <f t="shared" si="0"/>
        <v>10712536.1664</v>
      </c>
      <c r="J17" s="9">
        <f>+I17/J4</f>
        <v>178542.26944</v>
      </c>
      <c r="K17" s="9">
        <v>8700153</v>
      </c>
      <c r="L17" s="20">
        <f>+K17*L4</f>
        <v>1155380.3184</v>
      </c>
      <c r="M17" s="9">
        <f t="shared" si="1"/>
        <v>9855533.3183999993</v>
      </c>
      <c r="N17" s="9">
        <f>+M17/N4</f>
        <v>164258.88863999999</v>
      </c>
      <c r="O17" s="7">
        <v>19</v>
      </c>
    </row>
    <row r="18" spans="1:15" hidden="1" x14ac:dyDescent="0.2">
      <c r="A18" s="4">
        <v>13</v>
      </c>
      <c r="B18" s="4" t="s">
        <v>13</v>
      </c>
      <c r="C18" s="5" t="s">
        <v>14</v>
      </c>
      <c r="D18" s="5" t="s">
        <v>33</v>
      </c>
      <c r="E18" s="4" t="s">
        <v>16</v>
      </c>
      <c r="F18" s="5" t="s">
        <v>35</v>
      </c>
      <c r="G18" s="9">
        <v>9456688</v>
      </c>
      <c r="H18" s="20">
        <f>+G18*H4</f>
        <v>1255848.1664</v>
      </c>
      <c r="I18" s="9">
        <f t="shared" si="0"/>
        <v>10712536.1664</v>
      </c>
      <c r="J18" s="9">
        <f>+I18/J4</f>
        <v>178542.26944</v>
      </c>
      <c r="K18" s="9">
        <v>8700153</v>
      </c>
      <c r="L18" s="20">
        <f>+K18*L4</f>
        <v>1155380.3184</v>
      </c>
      <c r="M18" s="9">
        <f t="shared" si="1"/>
        <v>9855533.3183999993</v>
      </c>
      <c r="N18" s="9">
        <f>+M18/N4</f>
        <v>164258.88863999999</v>
      </c>
      <c r="O18" s="7">
        <v>19</v>
      </c>
    </row>
    <row r="19" spans="1:15" hidden="1" x14ac:dyDescent="0.2">
      <c r="A19" s="4">
        <v>14</v>
      </c>
      <c r="B19" s="4" t="s">
        <v>13</v>
      </c>
      <c r="C19" s="5" t="s">
        <v>14</v>
      </c>
      <c r="D19" s="5" t="s">
        <v>33</v>
      </c>
      <c r="E19" s="4" t="s">
        <v>16</v>
      </c>
      <c r="F19" s="5" t="s">
        <v>36</v>
      </c>
      <c r="G19" s="9">
        <v>9456688</v>
      </c>
      <c r="H19" s="20">
        <f>+G19*H4</f>
        <v>1255848.1664</v>
      </c>
      <c r="I19" s="9">
        <f t="shared" si="0"/>
        <v>10712536.1664</v>
      </c>
      <c r="J19" s="9">
        <f>+I19/J4</f>
        <v>178542.26944</v>
      </c>
      <c r="K19" s="9">
        <v>8700153</v>
      </c>
      <c r="L19" s="20">
        <f>+K19*L4</f>
        <v>1155380.3184</v>
      </c>
      <c r="M19" s="9">
        <f t="shared" si="1"/>
        <v>9855533.3183999993</v>
      </c>
      <c r="N19" s="9">
        <f>+M19/N4</f>
        <v>164258.88863999999</v>
      </c>
      <c r="O19" s="7">
        <v>19</v>
      </c>
    </row>
    <row r="20" spans="1:15" hidden="1" x14ac:dyDescent="0.2">
      <c r="A20" s="4">
        <v>15</v>
      </c>
      <c r="B20" s="4" t="s">
        <v>13</v>
      </c>
      <c r="C20" s="5" t="s">
        <v>14</v>
      </c>
      <c r="D20" s="5" t="s">
        <v>33</v>
      </c>
      <c r="E20" s="4" t="s">
        <v>16</v>
      </c>
      <c r="F20" s="5" t="s">
        <v>37</v>
      </c>
      <c r="G20" s="9">
        <v>9456688</v>
      </c>
      <c r="H20" s="20">
        <f>+G20*H4</f>
        <v>1255848.1664</v>
      </c>
      <c r="I20" s="9">
        <f t="shared" si="0"/>
        <v>10712536.1664</v>
      </c>
      <c r="J20" s="9">
        <f>+I20/J4</f>
        <v>178542.26944</v>
      </c>
      <c r="K20" s="9">
        <v>8700153</v>
      </c>
      <c r="L20" s="20">
        <f>+K20*L4</f>
        <v>1155380.3184</v>
      </c>
      <c r="M20" s="9">
        <f t="shared" si="1"/>
        <v>9855533.3183999993</v>
      </c>
      <c r="N20" s="9">
        <f>+M20/N4</f>
        <v>164258.88863999999</v>
      </c>
      <c r="O20" s="7">
        <v>19</v>
      </c>
    </row>
    <row r="21" spans="1:15" hidden="1" x14ac:dyDescent="0.2">
      <c r="A21" s="4">
        <v>16</v>
      </c>
      <c r="B21" s="4" t="s">
        <v>13</v>
      </c>
      <c r="C21" s="5" t="s">
        <v>14</v>
      </c>
      <c r="D21" s="5" t="s">
        <v>38</v>
      </c>
      <c r="E21" s="4" t="s">
        <v>16</v>
      </c>
      <c r="F21" s="5" t="s">
        <v>39</v>
      </c>
      <c r="G21" s="6">
        <v>10031111</v>
      </c>
      <c r="H21" s="20">
        <f>+G21*H4</f>
        <v>1332131.5408000001</v>
      </c>
      <c r="I21" s="9">
        <f t="shared" si="0"/>
        <v>11363242.5408</v>
      </c>
      <c r="J21" s="9">
        <f>+I21/J4</f>
        <v>189387.37568</v>
      </c>
      <c r="K21" s="9">
        <v>9228622</v>
      </c>
      <c r="L21" s="20">
        <f>+K21*L4</f>
        <v>1225561.0016000001</v>
      </c>
      <c r="M21" s="9">
        <f t="shared" si="1"/>
        <v>10454183.001600001</v>
      </c>
      <c r="N21" s="9">
        <f>+M21/N4</f>
        <v>174236.38336000001</v>
      </c>
      <c r="O21" s="7">
        <v>19</v>
      </c>
    </row>
    <row r="22" spans="1:15" hidden="1" x14ac:dyDescent="0.2">
      <c r="A22" s="4">
        <v>17</v>
      </c>
      <c r="B22" s="4" t="s">
        <v>13</v>
      </c>
      <c r="C22" s="5" t="s">
        <v>14</v>
      </c>
      <c r="D22" s="5" t="s">
        <v>38</v>
      </c>
      <c r="E22" s="4" t="s">
        <v>16</v>
      </c>
      <c r="F22" s="5" t="s">
        <v>40</v>
      </c>
      <c r="G22" s="6">
        <v>10031111</v>
      </c>
      <c r="H22" s="20">
        <f>+G22*H4</f>
        <v>1332131.5408000001</v>
      </c>
      <c r="I22" s="9">
        <f t="shared" si="0"/>
        <v>11363242.5408</v>
      </c>
      <c r="J22" s="9">
        <f>+I22/J4</f>
        <v>189387.37568</v>
      </c>
      <c r="K22" s="9">
        <v>9228622</v>
      </c>
      <c r="L22" s="20">
        <f>+K22*L4</f>
        <v>1225561.0016000001</v>
      </c>
      <c r="M22" s="9">
        <f t="shared" si="1"/>
        <v>10454183.001600001</v>
      </c>
      <c r="N22" s="9">
        <f>+M22/N4</f>
        <v>174236.38336000001</v>
      </c>
      <c r="O22" s="7">
        <v>19</v>
      </c>
    </row>
    <row r="23" spans="1:15" hidden="1" x14ac:dyDescent="0.2">
      <c r="A23" s="4">
        <v>18</v>
      </c>
      <c r="B23" s="4" t="s">
        <v>13</v>
      </c>
      <c r="C23" s="5" t="s">
        <v>14</v>
      </c>
      <c r="D23" s="5" t="s">
        <v>38</v>
      </c>
      <c r="E23" s="4" t="s">
        <v>16</v>
      </c>
      <c r="F23" s="5" t="s">
        <v>41</v>
      </c>
      <c r="G23" s="6">
        <v>10031111</v>
      </c>
      <c r="H23" s="20">
        <f>+G23*H4</f>
        <v>1332131.5408000001</v>
      </c>
      <c r="I23" s="9">
        <f t="shared" si="0"/>
        <v>11363242.5408</v>
      </c>
      <c r="J23" s="9">
        <f>+I23/J4</f>
        <v>189387.37568</v>
      </c>
      <c r="K23" s="9">
        <v>9228622</v>
      </c>
      <c r="L23" s="20">
        <f>+K23*L4</f>
        <v>1225561.0016000001</v>
      </c>
      <c r="M23" s="9">
        <f t="shared" si="1"/>
        <v>10454183.001600001</v>
      </c>
      <c r="N23" s="9">
        <f>+M23/N4</f>
        <v>174236.38336000001</v>
      </c>
      <c r="O23" s="7">
        <v>19</v>
      </c>
    </row>
    <row r="24" spans="1:15" hidden="1" x14ac:dyDescent="0.2">
      <c r="A24" s="4">
        <v>19</v>
      </c>
      <c r="B24" s="4" t="s">
        <v>13</v>
      </c>
      <c r="C24" s="5" t="s">
        <v>14</v>
      </c>
      <c r="D24" s="5" t="s">
        <v>38</v>
      </c>
      <c r="E24" s="4" t="s">
        <v>16</v>
      </c>
      <c r="F24" s="5" t="s">
        <v>42</v>
      </c>
      <c r="G24" s="6">
        <v>10031111</v>
      </c>
      <c r="H24" s="20">
        <f>+G24*H4</f>
        <v>1332131.5408000001</v>
      </c>
      <c r="I24" s="9">
        <f t="shared" si="0"/>
        <v>11363242.5408</v>
      </c>
      <c r="J24" s="9">
        <f>+I24/J4</f>
        <v>189387.37568</v>
      </c>
      <c r="K24" s="9">
        <v>9228622</v>
      </c>
      <c r="L24" s="20">
        <f>+K24*L4</f>
        <v>1225561.0016000001</v>
      </c>
      <c r="M24" s="9">
        <f t="shared" si="1"/>
        <v>10454183.001600001</v>
      </c>
      <c r="N24" s="9">
        <f>+M24/N4</f>
        <v>174236.38336000001</v>
      </c>
      <c r="O24" s="7">
        <v>19</v>
      </c>
    </row>
    <row r="25" spans="1:15" hidden="1" x14ac:dyDescent="0.2">
      <c r="A25" s="4">
        <v>20</v>
      </c>
      <c r="B25" s="4" t="s">
        <v>13</v>
      </c>
      <c r="C25" s="5" t="s">
        <v>14</v>
      </c>
      <c r="D25" s="5" t="s">
        <v>38</v>
      </c>
      <c r="E25" s="4" t="s">
        <v>16</v>
      </c>
      <c r="F25" s="5" t="s">
        <v>43</v>
      </c>
      <c r="G25" s="6">
        <v>10031111</v>
      </c>
      <c r="H25" s="20">
        <f>+G25*H4</f>
        <v>1332131.5408000001</v>
      </c>
      <c r="I25" s="9">
        <f t="shared" si="0"/>
        <v>11363242.5408</v>
      </c>
      <c r="J25" s="9">
        <f>+I25/J4</f>
        <v>189387.37568</v>
      </c>
      <c r="K25" s="9">
        <v>9228622</v>
      </c>
      <c r="L25" s="20">
        <f>+K25*L4</f>
        <v>1225561.0016000001</v>
      </c>
      <c r="M25" s="9">
        <f t="shared" si="1"/>
        <v>10454183.001600001</v>
      </c>
      <c r="N25" s="9">
        <f>+M25/N4</f>
        <v>174236.38336000001</v>
      </c>
      <c r="O25" s="7">
        <v>19</v>
      </c>
    </row>
    <row r="26" spans="1:15" hidden="1" x14ac:dyDescent="0.2">
      <c r="A26" s="4">
        <v>21</v>
      </c>
      <c r="B26" s="4" t="s">
        <v>13</v>
      </c>
      <c r="C26" s="5" t="s">
        <v>14</v>
      </c>
      <c r="D26" s="5" t="s">
        <v>38</v>
      </c>
      <c r="E26" s="4" t="s">
        <v>16</v>
      </c>
      <c r="F26" s="5" t="s">
        <v>44</v>
      </c>
      <c r="G26" s="6">
        <v>10031111</v>
      </c>
      <c r="H26" s="20">
        <f>+G26*H4</f>
        <v>1332131.5408000001</v>
      </c>
      <c r="I26" s="9">
        <f t="shared" si="0"/>
        <v>11363242.5408</v>
      </c>
      <c r="J26" s="9">
        <f>+I26/J4</f>
        <v>189387.37568</v>
      </c>
      <c r="K26" s="9">
        <v>9228622</v>
      </c>
      <c r="L26" s="20">
        <f>+K26*L4</f>
        <v>1225561.0016000001</v>
      </c>
      <c r="M26" s="9">
        <f t="shared" si="1"/>
        <v>10454183.001600001</v>
      </c>
      <c r="N26" s="9">
        <f>+M26/N4</f>
        <v>174236.38336000001</v>
      </c>
      <c r="O26" s="7">
        <v>19</v>
      </c>
    </row>
    <row r="27" spans="1:15" hidden="1" x14ac:dyDescent="0.2">
      <c r="A27" s="4">
        <v>22</v>
      </c>
      <c r="B27" s="4" t="s">
        <v>13</v>
      </c>
      <c r="C27" s="5" t="s">
        <v>14</v>
      </c>
      <c r="D27" s="5" t="s">
        <v>38</v>
      </c>
      <c r="E27" s="4" t="s">
        <v>16</v>
      </c>
      <c r="F27" s="5" t="s">
        <v>45</v>
      </c>
      <c r="G27" s="6">
        <v>10031111</v>
      </c>
      <c r="H27" s="20">
        <f>+G27*H4</f>
        <v>1332131.5408000001</v>
      </c>
      <c r="I27" s="9">
        <f t="shared" si="0"/>
        <v>11363242.5408</v>
      </c>
      <c r="J27" s="9">
        <f>+I27/J4</f>
        <v>189387.37568</v>
      </c>
      <c r="K27" s="9">
        <v>9228622</v>
      </c>
      <c r="L27" s="20">
        <f>+K27*L4</f>
        <v>1225561.0016000001</v>
      </c>
      <c r="M27" s="9">
        <f t="shared" si="1"/>
        <v>10454183.001600001</v>
      </c>
      <c r="N27" s="9">
        <f>+M27/N4</f>
        <v>174236.38336000001</v>
      </c>
      <c r="O27" s="7">
        <v>19</v>
      </c>
    </row>
    <row r="28" spans="1:15" hidden="1" x14ac:dyDescent="0.2">
      <c r="A28" s="4">
        <v>23</v>
      </c>
      <c r="B28" s="4" t="s">
        <v>13</v>
      </c>
      <c r="C28" s="5" t="s">
        <v>14</v>
      </c>
      <c r="D28" s="5" t="s">
        <v>38</v>
      </c>
      <c r="E28" s="4" t="s">
        <v>16</v>
      </c>
      <c r="F28" s="5" t="s">
        <v>46</v>
      </c>
      <c r="G28" s="6">
        <v>10031111</v>
      </c>
      <c r="H28" s="20">
        <f>+G28*H4</f>
        <v>1332131.5408000001</v>
      </c>
      <c r="I28" s="9">
        <f t="shared" si="0"/>
        <v>11363242.5408</v>
      </c>
      <c r="J28" s="9">
        <f>+I28/J4</f>
        <v>189387.37568</v>
      </c>
      <c r="K28" s="9">
        <v>9228622</v>
      </c>
      <c r="L28" s="20">
        <f>+K28*L4</f>
        <v>1225561.0016000001</v>
      </c>
      <c r="M28" s="9">
        <f t="shared" si="1"/>
        <v>10454183.001600001</v>
      </c>
      <c r="N28" s="9">
        <f>+M28/N4</f>
        <v>174236.38336000001</v>
      </c>
      <c r="O28" s="7">
        <v>19</v>
      </c>
    </row>
    <row r="29" spans="1:15" hidden="1" x14ac:dyDescent="0.2">
      <c r="A29" s="4">
        <v>24</v>
      </c>
      <c r="B29" s="4" t="s">
        <v>13</v>
      </c>
      <c r="C29" s="5" t="s">
        <v>14</v>
      </c>
      <c r="D29" s="5" t="s">
        <v>38</v>
      </c>
      <c r="E29" s="4" t="s">
        <v>16</v>
      </c>
      <c r="F29" s="5" t="s">
        <v>47</v>
      </c>
      <c r="G29" s="6">
        <v>10031111</v>
      </c>
      <c r="H29" s="20">
        <f>+G29*H4</f>
        <v>1332131.5408000001</v>
      </c>
      <c r="I29" s="9">
        <f t="shared" si="0"/>
        <v>11363242.5408</v>
      </c>
      <c r="J29" s="9">
        <f>+I29/J4</f>
        <v>189387.37568</v>
      </c>
      <c r="K29" s="9">
        <v>9228622</v>
      </c>
      <c r="L29" s="20">
        <f>+K29*L4</f>
        <v>1225561.0016000001</v>
      </c>
      <c r="M29" s="9">
        <f t="shared" si="1"/>
        <v>10454183.001600001</v>
      </c>
      <c r="N29" s="9">
        <f>+M29/N4</f>
        <v>174236.38336000001</v>
      </c>
      <c r="O29" s="7">
        <v>19</v>
      </c>
    </row>
    <row r="30" spans="1:15" hidden="1" x14ac:dyDescent="0.2">
      <c r="A30" s="4">
        <v>25</v>
      </c>
      <c r="B30" s="4" t="s">
        <v>13</v>
      </c>
      <c r="C30" s="5" t="s">
        <v>14</v>
      </c>
      <c r="D30" s="5" t="s">
        <v>38</v>
      </c>
      <c r="E30" s="4" t="s">
        <v>16</v>
      </c>
      <c r="F30" s="5" t="s">
        <v>48</v>
      </c>
      <c r="G30" s="6">
        <v>10031111</v>
      </c>
      <c r="H30" s="20">
        <f>+G30*H4</f>
        <v>1332131.5408000001</v>
      </c>
      <c r="I30" s="9">
        <f t="shared" si="0"/>
        <v>11363242.5408</v>
      </c>
      <c r="J30" s="9">
        <f>+I30/J4</f>
        <v>189387.37568</v>
      </c>
      <c r="K30" s="9">
        <v>9228622</v>
      </c>
      <c r="L30" s="20">
        <f>+K30*L4</f>
        <v>1225561.0016000001</v>
      </c>
      <c r="M30" s="9">
        <f t="shared" si="1"/>
        <v>10454183.001600001</v>
      </c>
      <c r="N30" s="9">
        <f>+M30/N4</f>
        <v>174236.38336000001</v>
      </c>
      <c r="O30" s="7">
        <v>19</v>
      </c>
    </row>
    <row r="31" spans="1:15" hidden="1" x14ac:dyDescent="0.2">
      <c r="A31" s="4">
        <v>26</v>
      </c>
      <c r="B31" s="4" t="s">
        <v>13</v>
      </c>
      <c r="C31" s="5" t="s">
        <v>14</v>
      </c>
      <c r="D31" s="5" t="s">
        <v>38</v>
      </c>
      <c r="E31" s="4" t="s">
        <v>16</v>
      </c>
      <c r="F31" s="5" t="s">
        <v>49</v>
      </c>
      <c r="G31" s="6">
        <v>10031111</v>
      </c>
      <c r="H31" s="20">
        <f>+G31*H4</f>
        <v>1332131.5408000001</v>
      </c>
      <c r="I31" s="9">
        <f t="shared" si="0"/>
        <v>11363242.5408</v>
      </c>
      <c r="J31" s="9">
        <f>+I31/J4</f>
        <v>189387.37568</v>
      </c>
      <c r="K31" s="9">
        <v>9228622</v>
      </c>
      <c r="L31" s="20">
        <f>+K31*L4</f>
        <v>1225561.0016000001</v>
      </c>
      <c r="M31" s="9">
        <f t="shared" si="1"/>
        <v>10454183.001600001</v>
      </c>
      <c r="N31" s="9">
        <f>+M31/N4</f>
        <v>174236.38336000001</v>
      </c>
      <c r="O31" s="7">
        <v>19</v>
      </c>
    </row>
    <row r="32" spans="1:15" hidden="1" x14ac:dyDescent="0.2">
      <c r="A32" s="4">
        <v>27</v>
      </c>
      <c r="B32" s="4" t="s">
        <v>13</v>
      </c>
      <c r="C32" s="5" t="s">
        <v>14</v>
      </c>
      <c r="D32" s="5" t="s">
        <v>38</v>
      </c>
      <c r="E32" s="4" t="s">
        <v>16</v>
      </c>
      <c r="F32" s="5" t="s">
        <v>50</v>
      </c>
      <c r="G32" s="6">
        <v>10031111</v>
      </c>
      <c r="H32" s="20">
        <f>+G32*H4</f>
        <v>1332131.5408000001</v>
      </c>
      <c r="I32" s="9">
        <f t="shared" si="0"/>
        <v>11363242.5408</v>
      </c>
      <c r="J32" s="9">
        <f>+I32/J4</f>
        <v>189387.37568</v>
      </c>
      <c r="K32" s="9">
        <v>9228622</v>
      </c>
      <c r="L32" s="20">
        <f>+K32*L4</f>
        <v>1225561.0016000001</v>
      </c>
      <c r="M32" s="9">
        <f t="shared" si="1"/>
        <v>10454183.001600001</v>
      </c>
      <c r="N32" s="9">
        <f>+M32/N4</f>
        <v>174236.38336000001</v>
      </c>
      <c r="O32" s="7">
        <v>19</v>
      </c>
    </row>
    <row r="33" spans="1:15" hidden="1" x14ac:dyDescent="0.2">
      <c r="A33" s="4">
        <v>28</v>
      </c>
      <c r="B33" s="4" t="s">
        <v>13</v>
      </c>
      <c r="C33" s="5" t="s">
        <v>14</v>
      </c>
      <c r="D33" s="5" t="s">
        <v>38</v>
      </c>
      <c r="E33" s="4" t="s">
        <v>16</v>
      </c>
      <c r="F33" s="5" t="s">
        <v>51</v>
      </c>
      <c r="G33" s="6">
        <v>10031111</v>
      </c>
      <c r="H33" s="20">
        <f>+G33*H4</f>
        <v>1332131.5408000001</v>
      </c>
      <c r="I33" s="9">
        <f t="shared" si="0"/>
        <v>11363242.5408</v>
      </c>
      <c r="J33" s="9">
        <f>+I33/J4</f>
        <v>189387.37568</v>
      </c>
      <c r="K33" s="9">
        <v>9228622</v>
      </c>
      <c r="L33" s="20">
        <f>+K33*L4</f>
        <v>1225561.0016000001</v>
      </c>
      <c r="M33" s="9">
        <f t="shared" si="1"/>
        <v>10454183.001600001</v>
      </c>
      <c r="N33" s="9">
        <f>+M33/N4</f>
        <v>174236.38336000001</v>
      </c>
      <c r="O33" s="7">
        <v>19</v>
      </c>
    </row>
    <row r="34" spans="1:15" hidden="1" x14ac:dyDescent="0.2">
      <c r="A34" s="4">
        <v>29</v>
      </c>
      <c r="B34" s="4" t="s">
        <v>13</v>
      </c>
      <c r="C34" s="5" t="s">
        <v>14</v>
      </c>
      <c r="D34" s="5" t="s">
        <v>38</v>
      </c>
      <c r="E34" s="4" t="s">
        <v>16</v>
      </c>
      <c r="F34" s="5" t="s">
        <v>52</v>
      </c>
      <c r="G34" s="6">
        <v>10031111</v>
      </c>
      <c r="H34" s="20">
        <f>+G34*H4</f>
        <v>1332131.5408000001</v>
      </c>
      <c r="I34" s="9">
        <f t="shared" si="0"/>
        <v>11363242.5408</v>
      </c>
      <c r="J34" s="9">
        <f>+I34/J4</f>
        <v>189387.37568</v>
      </c>
      <c r="K34" s="9">
        <v>9228622</v>
      </c>
      <c r="L34" s="20">
        <f>+K34*L4</f>
        <v>1225561.0016000001</v>
      </c>
      <c r="M34" s="9">
        <f t="shared" si="1"/>
        <v>10454183.001600001</v>
      </c>
      <c r="N34" s="9">
        <f>+M34/N4</f>
        <v>174236.38336000001</v>
      </c>
      <c r="O34" s="7">
        <v>19</v>
      </c>
    </row>
    <row r="35" spans="1:15" hidden="1" x14ac:dyDescent="0.2">
      <c r="A35" s="4">
        <v>30</v>
      </c>
      <c r="B35" s="4" t="s">
        <v>13</v>
      </c>
      <c r="C35" s="5" t="s">
        <v>14</v>
      </c>
      <c r="D35" s="5" t="s">
        <v>38</v>
      </c>
      <c r="E35" s="4" t="s">
        <v>16</v>
      </c>
      <c r="F35" s="5" t="s">
        <v>53</v>
      </c>
      <c r="G35" s="6">
        <v>10031111</v>
      </c>
      <c r="H35" s="20">
        <f>+G35*H4</f>
        <v>1332131.5408000001</v>
      </c>
      <c r="I35" s="9">
        <f t="shared" si="0"/>
        <v>11363242.5408</v>
      </c>
      <c r="J35" s="9">
        <f>+I35/J4</f>
        <v>189387.37568</v>
      </c>
      <c r="K35" s="9">
        <v>9228622</v>
      </c>
      <c r="L35" s="20">
        <f>+K35*L4</f>
        <v>1225561.0016000001</v>
      </c>
      <c r="M35" s="9">
        <f t="shared" si="1"/>
        <v>10454183.001600001</v>
      </c>
      <c r="N35" s="9">
        <f>+M35/N4</f>
        <v>174236.38336000001</v>
      </c>
      <c r="O35" s="7">
        <v>19</v>
      </c>
    </row>
    <row r="36" spans="1:15" hidden="1" x14ac:dyDescent="0.2">
      <c r="A36" s="4">
        <v>31</v>
      </c>
      <c r="B36" s="4" t="s">
        <v>13</v>
      </c>
      <c r="C36" s="5" t="s">
        <v>14</v>
      </c>
      <c r="D36" s="5" t="s">
        <v>54</v>
      </c>
      <c r="E36" s="4" t="s">
        <v>16</v>
      </c>
      <c r="F36" s="5" t="s">
        <v>55</v>
      </c>
      <c r="G36" s="6">
        <v>20714375</v>
      </c>
      <c r="H36" s="20">
        <f>+G36*H4</f>
        <v>2750869</v>
      </c>
      <c r="I36" s="9">
        <f t="shared" si="0"/>
        <v>23465244</v>
      </c>
      <c r="J36" s="9">
        <f>+I36/J4</f>
        <v>391087.4</v>
      </c>
      <c r="K36" s="9">
        <v>19057225</v>
      </c>
      <c r="L36" s="20">
        <f>+K36*L4</f>
        <v>2530799.48</v>
      </c>
      <c r="M36" s="9">
        <f t="shared" si="1"/>
        <v>21588024.48</v>
      </c>
      <c r="N36" s="9">
        <f>+M36/N4</f>
        <v>359800.408</v>
      </c>
      <c r="O36" s="7">
        <v>8</v>
      </c>
    </row>
    <row r="37" spans="1:15" hidden="1" x14ac:dyDescent="0.2">
      <c r="A37" s="4">
        <v>32</v>
      </c>
      <c r="B37" s="4" t="s">
        <v>13</v>
      </c>
      <c r="C37" s="5" t="s">
        <v>14</v>
      </c>
      <c r="D37" s="5" t="s">
        <v>54</v>
      </c>
      <c r="E37" s="4" t="s">
        <v>16</v>
      </c>
      <c r="F37" s="5" t="s">
        <v>56</v>
      </c>
      <c r="G37" s="6">
        <v>20714375</v>
      </c>
      <c r="H37" s="20">
        <f>+G37*H4</f>
        <v>2750869</v>
      </c>
      <c r="I37" s="9">
        <f t="shared" si="0"/>
        <v>23465244</v>
      </c>
      <c r="J37" s="9">
        <f>+I37/J4</f>
        <v>391087.4</v>
      </c>
      <c r="K37" s="9">
        <v>19057225</v>
      </c>
      <c r="L37" s="20">
        <f>+K37*L4</f>
        <v>2530799.48</v>
      </c>
      <c r="M37" s="9">
        <f t="shared" si="1"/>
        <v>21588024.48</v>
      </c>
      <c r="N37" s="9">
        <f>+M37/N4</f>
        <v>359800.408</v>
      </c>
      <c r="O37" s="7">
        <v>8</v>
      </c>
    </row>
    <row r="38" spans="1:15" hidden="1" x14ac:dyDescent="0.2">
      <c r="A38" s="4">
        <v>33</v>
      </c>
      <c r="B38" s="4" t="s">
        <v>13</v>
      </c>
      <c r="C38" s="5" t="s">
        <v>14</v>
      </c>
      <c r="D38" s="5" t="s">
        <v>54</v>
      </c>
      <c r="E38" s="4" t="s">
        <v>16</v>
      </c>
      <c r="F38" s="5" t="s">
        <v>57</v>
      </c>
      <c r="G38" s="6">
        <v>20714375</v>
      </c>
      <c r="H38" s="20">
        <f>+G38*H4</f>
        <v>2750869</v>
      </c>
      <c r="I38" s="9">
        <f t="shared" ref="I38:I69" si="2">+H38+G38</f>
        <v>23465244</v>
      </c>
      <c r="J38" s="9">
        <f>+I38/J4</f>
        <v>391087.4</v>
      </c>
      <c r="K38" s="9">
        <v>19057225</v>
      </c>
      <c r="L38" s="20">
        <f>+K38*L4</f>
        <v>2530799.48</v>
      </c>
      <c r="M38" s="9">
        <f t="shared" ref="M38:M69" si="3">+L38+K38</f>
        <v>21588024.48</v>
      </c>
      <c r="N38" s="9">
        <f>+M38/N4</f>
        <v>359800.408</v>
      </c>
      <c r="O38" s="7">
        <v>8</v>
      </c>
    </row>
    <row r="39" spans="1:15" hidden="1" x14ac:dyDescent="0.2">
      <c r="A39" s="4">
        <v>34</v>
      </c>
      <c r="B39" s="4" t="s">
        <v>13</v>
      </c>
      <c r="C39" s="5" t="s">
        <v>14</v>
      </c>
      <c r="D39" s="5" t="s">
        <v>54</v>
      </c>
      <c r="E39" s="4" t="s">
        <v>16</v>
      </c>
      <c r="F39" s="5" t="s">
        <v>58</v>
      </c>
      <c r="G39" s="6">
        <v>20714375</v>
      </c>
      <c r="H39" s="20">
        <f>+G39*H4</f>
        <v>2750869</v>
      </c>
      <c r="I39" s="9">
        <f t="shared" si="2"/>
        <v>23465244</v>
      </c>
      <c r="J39" s="9">
        <f>+I39/J4</f>
        <v>391087.4</v>
      </c>
      <c r="K39" s="9">
        <v>19057225</v>
      </c>
      <c r="L39" s="20">
        <f>+K39*L4</f>
        <v>2530799.48</v>
      </c>
      <c r="M39" s="9">
        <f t="shared" si="3"/>
        <v>21588024.48</v>
      </c>
      <c r="N39" s="9">
        <f>+M39/N4</f>
        <v>359800.408</v>
      </c>
      <c r="O39" s="7">
        <v>8</v>
      </c>
    </row>
    <row r="40" spans="1:15" hidden="1" x14ac:dyDescent="0.2">
      <c r="A40" s="4">
        <v>35</v>
      </c>
      <c r="B40" s="4" t="s">
        <v>13</v>
      </c>
      <c r="C40" s="5" t="s">
        <v>14</v>
      </c>
      <c r="D40" s="5" t="s">
        <v>54</v>
      </c>
      <c r="E40" s="4" t="s">
        <v>16</v>
      </c>
      <c r="F40" s="5" t="s">
        <v>59</v>
      </c>
      <c r="G40" s="6">
        <v>20714375</v>
      </c>
      <c r="H40" s="20">
        <f>+G40*H4</f>
        <v>2750869</v>
      </c>
      <c r="I40" s="9">
        <f t="shared" si="2"/>
        <v>23465244</v>
      </c>
      <c r="J40" s="9">
        <f>+I40/J4</f>
        <v>391087.4</v>
      </c>
      <c r="K40" s="9">
        <v>19057225</v>
      </c>
      <c r="L40" s="20">
        <f>+K40*L4</f>
        <v>2530799.48</v>
      </c>
      <c r="M40" s="9">
        <f t="shared" si="3"/>
        <v>21588024.48</v>
      </c>
      <c r="N40" s="9">
        <f>+M40/N4</f>
        <v>359800.408</v>
      </c>
      <c r="O40" s="7">
        <v>8</v>
      </c>
    </row>
    <row r="41" spans="1:15" hidden="1" x14ac:dyDescent="0.2">
      <c r="A41" s="4">
        <v>36</v>
      </c>
      <c r="B41" s="4" t="s">
        <v>13</v>
      </c>
      <c r="C41" s="5" t="s">
        <v>14</v>
      </c>
      <c r="D41" s="5" t="s">
        <v>60</v>
      </c>
      <c r="E41" s="4" t="s">
        <v>16</v>
      </c>
      <c r="F41" s="5" t="s">
        <v>61</v>
      </c>
      <c r="G41" s="6">
        <v>36163188</v>
      </c>
      <c r="H41" s="20">
        <f>+G41*H4</f>
        <v>4802471.3663999997</v>
      </c>
      <c r="I41" s="9">
        <f t="shared" si="2"/>
        <v>40965659.366400003</v>
      </c>
      <c r="J41" s="9">
        <f>+I41/J4</f>
        <v>682760.98944000003</v>
      </c>
      <c r="K41" s="6">
        <v>33270133</v>
      </c>
      <c r="L41" s="20">
        <f>+K41*L4</f>
        <v>4418273.6623999998</v>
      </c>
      <c r="M41" s="9">
        <f t="shared" si="3"/>
        <v>37688406.6624</v>
      </c>
      <c r="N41" s="9">
        <f>+M41/N4</f>
        <v>628140.11103999999</v>
      </c>
      <c r="O41" s="7">
        <v>11</v>
      </c>
    </row>
    <row r="42" spans="1:15" hidden="1" x14ac:dyDescent="0.2">
      <c r="A42" s="4">
        <v>37</v>
      </c>
      <c r="B42" s="4" t="s">
        <v>13</v>
      </c>
      <c r="C42" s="5" t="s">
        <v>14</v>
      </c>
      <c r="D42" s="5" t="s">
        <v>38</v>
      </c>
      <c r="E42" s="4" t="s">
        <v>16</v>
      </c>
      <c r="F42" s="5" t="s">
        <v>62</v>
      </c>
      <c r="G42" s="6">
        <v>10031111</v>
      </c>
      <c r="H42" s="20">
        <f>+G42*H4</f>
        <v>1332131.5408000001</v>
      </c>
      <c r="I42" s="9">
        <f t="shared" si="2"/>
        <v>11363242.5408</v>
      </c>
      <c r="J42" s="9">
        <f>+I42/J4</f>
        <v>189387.37568</v>
      </c>
      <c r="K42" s="9">
        <v>9228622</v>
      </c>
      <c r="L42" s="20">
        <f>+K42*L4</f>
        <v>1225561.0016000001</v>
      </c>
      <c r="M42" s="9">
        <f t="shared" si="3"/>
        <v>10454183.001600001</v>
      </c>
      <c r="N42" s="9">
        <f>+M42/N4</f>
        <v>174236.38336000001</v>
      </c>
      <c r="O42" s="7">
        <v>19</v>
      </c>
    </row>
    <row r="43" spans="1:15" hidden="1" x14ac:dyDescent="0.2">
      <c r="A43" s="4">
        <v>38</v>
      </c>
      <c r="B43" s="4" t="s">
        <v>13</v>
      </c>
      <c r="C43" s="5" t="s">
        <v>14</v>
      </c>
      <c r="D43" s="5" t="s">
        <v>38</v>
      </c>
      <c r="E43" s="4" t="s">
        <v>16</v>
      </c>
      <c r="F43" s="5" t="s">
        <v>63</v>
      </c>
      <c r="G43" s="6">
        <v>10031111</v>
      </c>
      <c r="H43" s="20">
        <f>+G43*H4</f>
        <v>1332131.5408000001</v>
      </c>
      <c r="I43" s="9">
        <f t="shared" si="2"/>
        <v>11363242.5408</v>
      </c>
      <c r="J43" s="9">
        <f>+I43/J4</f>
        <v>189387.37568</v>
      </c>
      <c r="K43" s="9">
        <v>9228622</v>
      </c>
      <c r="L43" s="20">
        <f>+K43*L4</f>
        <v>1225561.0016000001</v>
      </c>
      <c r="M43" s="9">
        <f t="shared" si="3"/>
        <v>10454183.001600001</v>
      </c>
      <c r="N43" s="9">
        <f>+M43/N4</f>
        <v>174236.38336000001</v>
      </c>
      <c r="O43" s="7">
        <v>19</v>
      </c>
    </row>
    <row r="44" spans="1:15" hidden="1" x14ac:dyDescent="0.2">
      <c r="A44" s="4">
        <v>39</v>
      </c>
      <c r="B44" s="4" t="s">
        <v>13</v>
      </c>
      <c r="C44" s="5" t="s">
        <v>14</v>
      </c>
      <c r="D44" s="5" t="s">
        <v>64</v>
      </c>
      <c r="E44" s="5" t="s">
        <v>16</v>
      </c>
      <c r="F44" s="5" t="s">
        <v>65</v>
      </c>
      <c r="G44" s="6">
        <v>175554930</v>
      </c>
      <c r="H44" s="20">
        <f>+G44*H4</f>
        <v>23313694.704</v>
      </c>
      <c r="I44" s="9">
        <f t="shared" si="2"/>
        <v>198868624.704</v>
      </c>
      <c r="J44" s="9">
        <f>+I44/J4</f>
        <v>3314477.0784</v>
      </c>
      <c r="K44" s="9">
        <v>161510535</v>
      </c>
      <c r="L44" s="20">
        <f>+K44*L4</f>
        <v>21448599.048</v>
      </c>
      <c r="M44" s="9">
        <f t="shared" si="3"/>
        <v>182959134.04800001</v>
      </c>
      <c r="N44" s="9">
        <f>+M44/N4</f>
        <v>3049318.9007999999</v>
      </c>
      <c r="O44" s="7">
        <v>205</v>
      </c>
    </row>
    <row r="45" spans="1:15" hidden="1" x14ac:dyDescent="0.2">
      <c r="A45" s="4">
        <v>40</v>
      </c>
      <c r="B45" s="4" t="s">
        <v>13</v>
      </c>
      <c r="C45" s="5" t="s">
        <v>14</v>
      </c>
      <c r="D45" s="5" t="s">
        <v>66</v>
      </c>
      <c r="E45" s="5" t="s">
        <v>16</v>
      </c>
      <c r="F45" s="5" t="s">
        <v>65</v>
      </c>
      <c r="G45" s="6">
        <v>72051827</v>
      </c>
      <c r="H45" s="20">
        <f>+G45*H4</f>
        <v>9568482.6256000008</v>
      </c>
      <c r="I45" s="9">
        <f t="shared" si="2"/>
        <v>81620309.625599995</v>
      </c>
      <c r="J45" s="9">
        <f>+I45/J4</f>
        <v>1360338.49376</v>
      </c>
      <c r="K45" s="9">
        <v>66287681</v>
      </c>
      <c r="L45" s="20">
        <f>+K45*L4</f>
        <v>8803004.0368000008</v>
      </c>
      <c r="M45" s="9">
        <f t="shared" si="3"/>
        <v>75090685.036799997</v>
      </c>
      <c r="N45" s="9">
        <f>+M45/N4</f>
        <v>1251511.4172799999</v>
      </c>
      <c r="O45" s="7">
        <v>150</v>
      </c>
    </row>
    <row r="46" spans="1:15" hidden="1" x14ac:dyDescent="0.2">
      <c r="A46" s="4">
        <v>41</v>
      </c>
      <c r="B46" s="4" t="s">
        <v>13</v>
      </c>
      <c r="C46" s="5" t="s">
        <v>14</v>
      </c>
      <c r="D46" s="5" t="s">
        <v>67</v>
      </c>
      <c r="E46" s="5" t="s">
        <v>16</v>
      </c>
      <c r="F46" s="5" t="s">
        <v>65</v>
      </c>
      <c r="G46" s="6">
        <v>60680343</v>
      </c>
      <c r="H46" s="20">
        <f>+G46*H4</f>
        <v>8058349.5504000001</v>
      </c>
      <c r="I46" s="9">
        <f t="shared" si="2"/>
        <v>68738692.550400004</v>
      </c>
      <c r="J46" s="9">
        <f>+I46/J4</f>
        <v>1145644.8758400001</v>
      </c>
      <c r="K46" s="9">
        <v>55825915</v>
      </c>
      <c r="L46" s="20">
        <f>+K46*L4</f>
        <v>7413681.5120000001</v>
      </c>
      <c r="M46" s="9">
        <f t="shared" si="3"/>
        <v>63239596.512000002</v>
      </c>
      <c r="N46" s="9">
        <f>+M46/N4</f>
        <v>1053993.2752</v>
      </c>
      <c r="O46" s="7">
        <v>88</v>
      </c>
    </row>
    <row r="47" spans="1:15" hidden="1" x14ac:dyDescent="0.2">
      <c r="A47" s="4">
        <v>42</v>
      </c>
      <c r="B47" s="4" t="s">
        <v>13</v>
      </c>
      <c r="C47" s="5" t="s">
        <v>14</v>
      </c>
      <c r="D47" s="5" t="s">
        <v>68</v>
      </c>
      <c r="E47" s="5" t="s">
        <v>16</v>
      </c>
      <c r="F47" s="5" t="s">
        <v>65</v>
      </c>
      <c r="G47" s="6">
        <v>73805025</v>
      </c>
      <c r="H47" s="20">
        <f>+G47*H4</f>
        <v>9801307.3200000003</v>
      </c>
      <c r="I47" s="9">
        <f t="shared" si="2"/>
        <v>83606332.319999993</v>
      </c>
      <c r="J47" s="9">
        <f>+I47/J4</f>
        <v>1393438.872</v>
      </c>
      <c r="K47" s="9">
        <v>67900623</v>
      </c>
      <c r="L47" s="20">
        <f>+K47*L4</f>
        <v>9017202.7344000004</v>
      </c>
      <c r="M47" s="9">
        <f t="shared" si="3"/>
        <v>76917825.734400004</v>
      </c>
      <c r="N47" s="9">
        <f>+M47/N4</f>
        <v>1281963.7622400001</v>
      </c>
      <c r="O47" s="7">
        <v>60</v>
      </c>
    </row>
    <row r="48" spans="1:15" hidden="1" x14ac:dyDescent="0.2">
      <c r="A48" s="4">
        <v>43</v>
      </c>
      <c r="B48" s="4" t="s">
        <v>13</v>
      </c>
      <c r="C48" s="5" t="s">
        <v>14</v>
      </c>
      <c r="D48" s="5" t="s">
        <v>69</v>
      </c>
      <c r="E48" s="5" t="s">
        <v>16</v>
      </c>
      <c r="F48" s="5" t="s">
        <v>65</v>
      </c>
      <c r="G48" s="6">
        <v>50441421</v>
      </c>
      <c r="H48" s="20">
        <f>+G48*H4</f>
        <v>6698620.7088000001</v>
      </c>
      <c r="I48" s="9">
        <f t="shared" si="2"/>
        <v>57140041.708800003</v>
      </c>
      <c r="J48" s="9">
        <f>+I48/J4</f>
        <v>952334.0284800001</v>
      </c>
      <c r="K48" s="9">
        <v>46406108</v>
      </c>
      <c r="L48" s="20">
        <f>+K48*L4</f>
        <v>6162731.1424000002</v>
      </c>
      <c r="M48" s="9">
        <f t="shared" si="3"/>
        <v>52568839.142399997</v>
      </c>
      <c r="N48" s="9">
        <f>+M48/N4</f>
        <v>876147.31903999997</v>
      </c>
      <c r="O48" s="7">
        <v>45</v>
      </c>
    </row>
    <row r="49" spans="1:15" hidden="1" x14ac:dyDescent="0.2">
      <c r="A49" s="4">
        <v>44</v>
      </c>
      <c r="B49" s="4" t="s">
        <v>13</v>
      </c>
      <c r="C49" s="5" t="s">
        <v>14</v>
      </c>
      <c r="D49" s="5" t="s">
        <v>70</v>
      </c>
      <c r="E49" s="5" t="s">
        <v>16</v>
      </c>
      <c r="F49" s="5" t="s">
        <v>65</v>
      </c>
      <c r="G49" s="6">
        <v>12907051</v>
      </c>
      <c r="H49" s="20">
        <f>+G49*H4</f>
        <v>1714056.3728</v>
      </c>
      <c r="I49" s="9">
        <f t="shared" si="2"/>
        <v>14621107.3728</v>
      </c>
      <c r="J49" s="9">
        <f>+I49/J4</f>
        <v>243685.12288000001</v>
      </c>
      <c r="K49" s="9">
        <v>11874487</v>
      </c>
      <c r="L49" s="20">
        <f>+K49*L4</f>
        <v>1576931.8736</v>
      </c>
      <c r="M49" s="9">
        <f t="shared" si="3"/>
        <v>13451418.873600001</v>
      </c>
      <c r="N49" s="9">
        <f>+M49/N4</f>
        <v>224190.31456</v>
      </c>
      <c r="O49" s="7">
        <v>8</v>
      </c>
    </row>
    <row r="50" spans="1:15" hidden="1" x14ac:dyDescent="0.2">
      <c r="A50" s="4">
        <v>44</v>
      </c>
      <c r="B50" s="4" t="s">
        <v>71</v>
      </c>
      <c r="C50" s="5" t="s">
        <v>14</v>
      </c>
      <c r="D50" s="5" t="s">
        <v>72</v>
      </c>
      <c r="E50" s="12" t="s">
        <v>16</v>
      </c>
      <c r="F50" s="12" t="s">
        <v>73</v>
      </c>
      <c r="G50" s="6">
        <v>19011600</v>
      </c>
      <c r="H50" s="20">
        <f>+G50*H4</f>
        <v>2524740.48</v>
      </c>
      <c r="I50" s="9">
        <f t="shared" si="2"/>
        <v>21536340.48</v>
      </c>
      <c r="J50" s="9">
        <f>+I50/J4</f>
        <v>358939.00800000003</v>
      </c>
      <c r="K50" s="6">
        <v>19011600</v>
      </c>
      <c r="L50" s="20">
        <f>+K50*L4</f>
        <v>2524740.48</v>
      </c>
      <c r="M50" s="9">
        <f t="shared" si="3"/>
        <v>21536340.48</v>
      </c>
      <c r="N50" s="9">
        <f>+M50/N4</f>
        <v>358939.00800000003</v>
      </c>
      <c r="O50" s="7">
        <v>9</v>
      </c>
    </row>
    <row r="51" spans="1:15" hidden="1" x14ac:dyDescent="0.2">
      <c r="A51" s="4">
        <v>45</v>
      </c>
      <c r="B51" s="4" t="s">
        <v>71</v>
      </c>
      <c r="C51" s="5" t="s">
        <v>14</v>
      </c>
      <c r="D51" s="5" t="s">
        <v>74</v>
      </c>
      <c r="E51" s="12" t="s">
        <v>16</v>
      </c>
      <c r="F51" s="12" t="s">
        <v>75</v>
      </c>
      <c r="G51" s="6">
        <v>27461200</v>
      </c>
      <c r="H51" s="20">
        <f>+G51*H4</f>
        <v>3646847.36</v>
      </c>
      <c r="I51" s="9">
        <f t="shared" si="2"/>
        <v>31108047.359999999</v>
      </c>
      <c r="J51" s="9">
        <f>+I51/J4</f>
        <v>518467.45600000001</v>
      </c>
      <c r="K51" s="6">
        <v>27461200</v>
      </c>
      <c r="L51" s="20">
        <f>+K51*L4</f>
        <v>3646847.36</v>
      </c>
      <c r="M51" s="9">
        <f t="shared" si="3"/>
        <v>31108047.359999999</v>
      </c>
      <c r="N51" s="9">
        <f>+M51/N4</f>
        <v>518467.45600000001</v>
      </c>
      <c r="O51" s="7">
        <v>10</v>
      </c>
    </row>
    <row r="52" spans="1:15" hidden="1" x14ac:dyDescent="0.2">
      <c r="A52" s="4">
        <v>46</v>
      </c>
      <c r="B52" s="4" t="s">
        <v>71</v>
      </c>
      <c r="C52" s="5" t="s">
        <v>14</v>
      </c>
      <c r="D52" s="5" t="s">
        <v>76</v>
      </c>
      <c r="E52" s="13" t="s">
        <v>16</v>
      </c>
      <c r="F52" s="13" t="s">
        <v>77</v>
      </c>
      <c r="G52" s="6">
        <v>42248000</v>
      </c>
      <c r="H52" s="20">
        <f>+G52*H4</f>
        <v>5610534.4000000004</v>
      </c>
      <c r="I52" s="9">
        <f t="shared" si="2"/>
        <v>47858534.399999999</v>
      </c>
      <c r="J52" s="9">
        <f>+I52/J4</f>
        <v>797642.23999999999</v>
      </c>
      <c r="K52" s="6">
        <v>42248000</v>
      </c>
      <c r="L52" s="20">
        <f>+K52*L4</f>
        <v>5610534.4000000004</v>
      </c>
      <c r="M52" s="9">
        <f t="shared" si="3"/>
        <v>47858534.399999999</v>
      </c>
      <c r="N52" s="9">
        <f>+M52/N4</f>
        <v>797642.23999999999</v>
      </c>
      <c r="O52" s="7">
        <v>15</v>
      </c>
    </row>
    <row r="53" spans="1:15" ht="15.75" hidden="1" customHeight="1" x14ac:dyDescent="0.2">
      <c r="A53" s="4">
        <v>47</v>
      </c>
      <c r="B53" s="4" t="s">
        <v>71</v>
      </c>
      <c r="C53" s="5" t="s">
        <v>14</v>
      </c>
      <c r="D53" s="5" t="s">
        <v>78</v>
      </c>
      <c r="E53" s="14" t="s">
        <v>16</v>
      </c>
      <c r="F53" s="14" t="s">
        <v>79</v>
      </c>
      <c r="G53" s="6">
        <v>10562000</v>
      </c>
      <c r="H53" s="20">
        <f>+G53*H4</f>
        <v>1402633.6</v>
      </c>
      <c r="I53" s="9">
        <f t="shared" si="2"/>
        <v>11964633.6</v>
      </c>
      <c r="J53" s="9">
        <f>+I53/J4</f>
        <v>199410.56</v>
      </c>
      <c r="K53" s="6">
        <v>10562000</v>
      </c>
      <c r="L53" s="20">
        <f>+K53*L4</f>
        <v>1402633.6</v>
      </c>
      <c r="M53" s="9">
        <f t="shared" si="3"/>
        <v>11964633.6</v>
      </c>
      <c r="N53" s="9">
        <f>+M53/N4</f>
        <v>199410.56</v>
      </c>
      <c r="O53" s="7">
        <v>9</v>
      </c>
    </row>
    <row r="54" spans="1:15" ht="22.5" x14ac:dyDescent="0.2">
      <c r="A54" s="4">
        <v>48</v>
      </c>
      <c r="B54" s="4" t="s">
        <v>71</v>
      </c>
      <c r="C54" s="5" t="s">
        <v>80</v>
      </c>
      <c r="D54" s="5" t="s">
        <v>81</v>
      </c>
      <c r="E54" s="14" t="s">
        <v>16</v>
      </c>
      <c r="F54" s="5" t="s">
        <v>82</v>
      </c>
      <c r="G54" s="6">
        <v>44267454.399999999</v>
      </c>
      <c r="H54" s="20">
        <f>+G54*H4</f>
        <v>5878717.9443199998</v>
      </c>
      <c r="I54" s="9">
        <f t="shared" si="2"/>
        <v>50146172.344319999</v>
      </c>
      <c r="J54" s="9">
        <f>+I54/J4</f>
        <v>835769.53907199996</v>
      </c>
      <c r="K54" s="6">
        <v>44267454.399999999</v>
      </c>
      <c r="L54" s="20">
        <f>+K54*L4</f>
        <v>5878717.9443199998</v>
      </c>
      <c r="M54" s="9">
        <f t="shared" si="3"/>
        <v>50146172.344319999</v>
      </c>
      <c r="N54" s="9">
        <f>+M54/N4</f>
        <v>835769.53907199996</v>
      </c>
      <c r="O54" s="7">
        <v>24</v>
      </c>
    </row>
    <row r="55" spans="1:15" ht="22.5" x14ac:dyDescent="0.2">
      <c r="A55" s="4">
        <v>49</v>
      </c>
      <c r="B55" s="4" t="s">
        <v>71</v>
      </c>
      <c r="C55" s="5" t="s">
        <v>80</v>
      </c>
      <c r="D55" s="5" t="s">
        <v>81</v>
      </c>
      <c r="E55" s="14" t="s">
        <v>16</v>
      </c>
      <c r="F55" s="5" t="s">
        <v>83</v>
      </c>
      <c r="G55" s="6">
        <v>44267454.399999999</v>
      </c>
      <c r="H55" s="20">
        <f>+G55*H4</f>
        <v>5878717.9443199998</v>
      </c>
      <c r="I55" s="9">
        <f t="shared" si="2"/>
        <v>50146172.344319999</v>
      </c>
      <c r="J55" s="9">
        <f>+I55/J4</f>
        <v>835769.53907199996</v>
      </c>
      <c r="K55" s="6">
        <v>44267454.399999999</v>
      </c>
      <c r="L55" s="20">
        <f>+K55*L4</f>
        <v>5878717.9443199998</v>
      </c>
      <c r="M55" s="9">
        <f t="shared" si="3"/>
        <v>50146172.344319999</v>
      </c>
      <c r="N55" s="9">
        <f>+M55/N4</f>
        <v>835769.53907199996</v>
      </c>
      <c r="O55" s="7">
        <v>24</v>
      </c>
    </row>
    <row r="56" spans="1:15" ht="22.5" x14ac:dyDescent="0.2">
      <c r="A56" s="4">
        <v>50</v>
      </c>
      <c r="B56" s="4" t="s">
        <v>71</v>
      </c>
      <c r="C56" s="5" t="s">
        <v>80</v>
      </c>
      <c r="D56" s="5" t="s">
        <v>81</v>
      </c>
      <c r="E56" s="14" t="s">
        <v>16</v>
      </c>
      <c r="F56" s="5" t="s">
        <v>84</v>
      </c>
      <c r="G56" s="6">
        <v>44267454.399999999</v>
      </c>
      <c r="H56" s="20">
        <f>+G56*H4</f>
        <v>5878717.9443199998</v>
      </c>
      <c r="I56" s="9">
        <f t="shared" si="2"/>
        <v>50146172.344319999</v>
      </c>
      <c r="J56" s="9">
        <f>+I56/J4</f>
        <v>835769.53907199996</v>
      </c>
      <c r="K56" s="6">
        <v>44267454.399999999</v>
      </c>
      <c r="L56" s="20">
        <f>+K56*L4</f>
        <v>5878717.9443199998</v>
      </c>
      <c r="M56" s="9">
        <f t="shared" si="3"/>
        <v>50146172.344319999</v>
      </c>
      <c r="N56" s="9">
        <f>+M56/N4</f>
        <v>835769.53907199996</v>
      </c>
      <c r="O56" s="7">
        <v>24</v>
      </c>
    </row>
    <row r="57" spans="1:15" ht="22.5" x14ac:dyDescent="0.2">
      <c r="A57" s="4">
        <v>51</v>
      </c>
      <c r="B57" s="4" t="s">
        <v>71</v>
      </c>
      <c r="C57" s="5" t="s">
        <v>80</v>
      </c>
      <c r="D57" s="5" t="s">
        <v>81</v>
      </c>
      <c r="E57" s="14" t="s">
        <v>16</v>
      </c>
      <c r="F57" s="5" t="s">
        <v>85</v>
      </c>
      <c r="G57" s="6">
        <v>44267454.399999999</v>
      </c>
      <c r="H57" s="20">
        <f>+G57*H4</f>
        <v>5878717.9443199998</v>
      </c>
      <c r="I57" s="9">
        <f t="shared" si="2"/>
        <v>50146172.344319999</v>
      </c>
      <c r="J57" s="9">
        <f>+I57/J4</f>
        <v>835769.53907199996</v>
      </c>
      <c r="K57" s="6">
        <v>44267454.399999999</v>
      </c>
      <c r="L57" s="20">
        <f>+K57*L4</f>
        <v>5878717.9443199998</v>
      </c>
      <c r="M57" s="9">
        <f t="shared" si="3"/>
        <v>50146172.344319999</v>
      </c>
      <c r="N57" s="9">
        <f>+M57/N4</f>
        <v>835769.53907199996</v>
      </c>
      <c r="O57" s="7">
        <v>24</v>
      </c>
    </row>
    <row r="58" spans="1:15" ht="22.5" x14ac:dyDescent="0.2">
      <c r="A58" s="4">
        <v>52</v>
      </c>
      <c r="B58" s="4" t="s">
        <v>71</v>
      </c>
      <c r="C58" s="5" t="s">
        <v>80</v>
      </c>
      <c r="D58" s="5" t="s">
        <v>81</v>
      </c>
      <c r="E58" s="14" t="s">
        <v>16</v>
      </c>
      <c r="F58" s="5" t="s">
        <v>86</v>
      </c>
      <c r="G58" s="6">
        <v>44267454.399999999</v>
      </c>
      <c r="H58" s="20">
        <f>+G58*H4</f>
        <v>5878717.9443199998</v>
      </c>
      <c r="I58" s="9">
        <f t="shared" si="2"/>
        <v>50146172.344319999</v>
      </c>
      <c r="J58" s="9">
        <f>+I58/J4</f>
        <v>835769.53907199996</v>
      </c>
      <c r="K58" s="6">
        <v>44267454.399999999</v>
      </c>
      <c r="L58" s="20">
        <f>+K58*L4</f>
        <v>5878717.9443199998</v>
      </c>
      <c r="M58" s="9">
        <f t="shared" si="3"/>
        <v>50146172.344319999</v>
      </c>
      <c r="N58" s="9">
        <f>+M58/N4</f>
        <v>835769.53907199996</v>
      </c>
      <c r="O58" s="7">
        <v>24</v>
      </c>
    </row>
    <row r="59" spans="1:15" ht="22.5" x14ac:dyDescent="0.2">
      <c r="A59" s="4">
        <v>53</v>
      </c>
      <c r="B59" s="4" t="s">
        <v>71</v>
      </c>
      <c r="C59" s="5" t="s">
        <v>80</v>
      </c>
      <c r="D59" s="5" t="s">
        <v>81</v>
      </c>
      <c r="E59" s="14" t="s">
        <v>16</v>
      </c>
      <c r="F59" s="5" t="s">
        <v>87</v>
      </c>
      <c r="G59" s="6">
        <v>44267454.399999999</v>
      </c>
      <c r="H59" s="20">
        <f>+G59*H4</f>
        <v>5878717.9443199998</v>
      </c>
      <c r="I59" s="9">
        <f t="shared" si="2"/>
        <v>50146172.344319999</v>
      </c>
      <c r="J59" s="9">
        <f>+I59/J4</f>
        <v>835769.53907199996</v>
      </c>
      <c r="K59" s="6">
        <v>44267454.399999999</v>
      </c>
      <c r="L59" s="20">
        <f>+K59*L4</f>
        <v>5878717.9443199998</v>
      </c>
      <c r="M59" s="9">
        <f t="shared" si="3"/>
        <v>50146172.344319999</v>
      </c>
      <c r="N59" s="9">
        <f>+M59/N4</f>
        <v>835769.53907199996</v>
      </c>
      <c r="O59" s="7">
        <v>24</v>
      </c>
    </row>
    <row r="60" spans="1:15" ht="22.5" x14ac:dyDescent="0.2">
      <c r="A60" s="4">
        <v>54</v>
      </c>
      <c r="B60" s="4" t="s">
        <v>71</v>
      </c>
      <c r="C60" s="5" t="s">
        <v>80</v>
      </c>
      <c r="D60" s="5" t="s">
        <v>81</v>
      </c>
      <c r="E60" s="14" t="s">
        <v>16</v>
      </c>
      <c r="F60" s="5" t="s">
        <v>88</v>
      </c>
      <c r="G60" s="6">
        <v>44267454.399999999</v>
      </c>
      <c r="H60" s="20">
        <f>+G60*H4</f>
        <v>5878717.9443199998</v>
      </c>
      <c r="I60" s="9">
        <f t="shared" si="2"/>
        <v>50146172.344319999</v>
      </c>
      <c r="J60" s="9">
        <f>+I60/J4</f>
        <v>835769.53907199996</v>
      </c>
      <c r="K60" s="6">
        <v>44267454.399999999</v>
      </c>
      <c r="L60" s="20">
        <f>+K60*L4</f>
        <v>5878717.9443199998</v>
      </c>
      <c r="M60" s="9">
        <f t="shared" si="3"/>
        <v>50146172.344319999</v>
      </c>
      <c r="N60" s="9">
        <f>+M60/N4</f>
        <v>835769.53907199996</v>
      </c>
      <c r="O60" s="7">
        <v>24</v>
      </c>
    </row>
    <row r="61" spans="1:15" ht="22.5" x14ac:dyDescent="0.2">
      <c r="A61" s="4">
        <v>55</v>
      </c>
      <c r="B61" s="4" t="s">
        <v>71</v>
      </c>
      <c r="C61" s="5" t="s">
        <v>80</v>
      </c>
      <c r="D61" s="5" t="s">
        <v>81</v>
      </c>
      <c r="E61" s="14" t="s">
        <v>16</v>
      </c>
      <c r="F61" s="5" t="s">
        <v>89</v>
      </c>
      <c r="G61" s="6">
        <v>44267454.399999999</v>
      </c>
      <c r="H61" s="20">
        <f>+G61*H4</f>
        <v>5878717.9443199998</v>
      </c>
      <c r="I61" s="9">
        <f t="shared" si="2"/>
        <v>50146172.344319999</v>
      </c>
      <c r="J61" s="9">
        <f>+I61/J4</f>
        <v>835769.53907199996</v>
      </c>
      <c r="K61" s="6">
        <v>44267454.399999999</v>
      </c>
      <c r="L61" s="20">
        <f>+K61*L4</f>
        <v>5878717.9443199998</v>
      </c>
      <c r="M61" s="9">
        <f t="shared" si="3"/>
        <v>50146172.344319999</v>
      </c>
      <c r="N61" s="9">
        <f>+M61/N4</f>
        <v>835769.53907199996</v>
      </c>
      <c r="O61" s="7">
        <v>24</v>
      </c>
    </row>
    <row r="62" spans="1:15" ht="22.5" x14ac:dyDescent="0.2">
      <c r="A62" s="4">
        <v>56</v>
      </c>
      <c r="B62" s="4" t="s">
        <v>71</v>
      </c>
      <c r="C62" s="5" t="s">
        <v>80</v>
      </c>
      <c r="D62" s="5" t="s">
        <v>81</v>
      </c>
      <c r="E62" s="14" t="s">
        <v>16</v>
      </c>
      <c r="F62" s="5" t="s">
        <v>90</v>
      </c>
      <c r="G62" s="6">
        <v>44267454.399999999</v>
      </c>
      <c r="H62" s="20">
        <f>+G62*H4</f>
        <v>5878717.9443199998</v>
      </c>
      <c r="I62" s="9">
        <f t="shared" si="2"/>
        <v>50146172.344319999</v>
      </c>
      <c r="J62" s="9">
        <f>+I62/J4</f>
        <v>835769.53907199996</v>
      </c>
      <c r="K62" s="6">
        <v>44267454.399999999</v>
      </c>
      <c r="L62" s="20">
        <f>+K62*L4</f>
        <v>5878717.9443199998</v>
      </c>
      <c r="M62" s="9">
        <f t="shared" si="3"/>
        <v>50146172.344319999</v>
      </c>
      <c r="N62" s="9">
        <f>+M62/N4</f>
        <v>835769.53907199996</v>
      </c>
      <c r="O62" s="7">
        <v>24</v>
      </c>
    </row>
    <row r="63" spans="1:15" ht="22.5" x14ac:dyDescent="0.2">
      <c r="A63" s="4">
        <v>57</v>
      </c>
      <c r="B63" s="4" t="s">
        <v>71</v>
      </c>
      <c r="C63" s="5" t="s">
        <v>80</v>
      </c>
      <c r="D63" s="5" t="s">
        <v>81</v>
      </c>
      <c r="E63" s="14" t="s">
        <v>16</v>
      </c>
      <c r="F63" s="5" t="s">
        <v>91</v>
      </c>
      <c r="G63" s="6">
        <v>44267454.399999999</v>
      </c>
      <c r="H63" s="20">
        <f>+G63*H4</f>
        <v>5878717.9443199998</v>
      </c>
      <c r="I63" s="9">
        <f t="shared" si="2"/>
        <v>50146172.344319999</v>
      </c>
      <c r="J63" s="9">
        <f>+I63/J4</f>
        <v>835769.53907199996</v>
      </c>
      <c r="K63" s="6">
        <v>44267454.399999999</v>
      </c>
      <c r="L63" s="20">
        <f>+K63*L4</f>
        <v>5878717.9443199998</v>
      </c>
      <c r="M63" s="9">
        <f t="shared" si="3"/>
        <v>50146172.344319999</v>
      </c>
      <c r="N63" s="9">
        <f>+M63/N4</f>
        <v>835769.53907199996</v>
      </c>
      <c r="O63" s="7">
        <v>24</v>
      </c>
    </row>
    <row r="64" spans="1:15" ht="22.5" x14ac:dyDescent="0.2">
      <c r="A64" s="4">
        <v>58</v>
      </c>
      <c r="B64" s="4" t="s">
        <v>71</v>
      </c>
      <c r="C64" s="5" t="s">
        <v>80</v>
      </c>
      <c r="D64" s="5" t="s">
        <v>81</v>
      </c>
      <c r="E64" s="14" t="s">
        <v>16</v>
      </c>
      <c r="F64" s="5" t="s">
        <v>92</v>
      </c>
      <c r="G64" s="6">
        <v>44267454.399999999</v>
      </c>
      <c r="H64" s="20">
        <f>+G64*H4</f>
        <v>5878717.9443199998</v>
      </c>
      <c r="I64" s="9">
        <f t="shared" si="2"/>
        <v>50146172.344319999</v>
      </c>
      <c r="J64" s="9">
        <f>+I64/J4</f>
        <v>835769.53907199996</v>
      </c>
      <c r="K64" s="6">
        <v>44267454.399999999</v>
      </c>
      <c r="L64" s="20">
        <f>+K64*L4</f>
        <v>5878717.9443199998</v>
      </c>
      <c r="M64" s="9">
        <f t="shared" si="3"/>
        <v>50146172.344319999</v>
      </c>
      <c r="N64" s="9">
        <f>+M64/N4</f>
        <v>835769.53907199996</v>
      </c>
      <c r="O64" s="7">
        <v>24</v>
      </c>
    </row>
    <row r="65" spans="1:15" ht="22.5" x14ac:dyDescent="0.2">
      <c r="A65" s="4">
        <v>59</v>
      </c>
      <c r="B65" s="4" t="s">
        <v>71</v>
      </c>
      <c r="C65" s="5" t="s">
        <v>80</v>
      </c>
      <c r="D65" s="5" t="s">
        <v>81</v>
      </c>
      <c r="E65" s="14" t="s">
        <v>16</v>
      </c>
      <c r="F65" s="5" t="s">
        <v>93</v>
      </c>
      <c r="G65" s="6">
        <v>44267454.399999999</v>
      </c>
      <c r="H65" s="20">
        <f>+G65*H4</f>
        <v>5878717.9443199998</v>
      </c>
      <c r="I65" s="9">
        <f t="shared" si="2"/>
        <v>50146172.344319999</v>
      </c>
      <c r="J65" s="9">
        <f>+I65/J4</f>
        <v>835769.53907199996</v>
      </c>
      <c r="K65" s="6">
        <v>44267454.399999999</v>
      </c>
      <c r="L65" s="20">
        <f>+K65*L4</f>
        <v>5878717.9443199998</v>
      </c>
      <c r="M65" s="9">
        <f t="shared" si="3"/>
        <v>50146172.344319999</v>
      </c>
      <c r="N65" s="9">
        <f>+M65/N4</f>
        <v>835769.53907199996</v>
      </c>
      <c r="O65" s="7">
        <v>24</v>
      </c>
    </row>
    <row r="66" spans="1:15" ht="22.5" x14ac:dyDescent="0.2">
      <c r="A66" s="4">
        <v>60</v>
      </c>
      <c r="B66" s="4" t="s">
        <v>71</v>
      </c>
      <c r="C66" s="5" t="s">
        <v>80</v>
      </c>
      <c r="D66" s="5" t="s">
        <v>94</v>
      </c>
      <c r="E66" s="5" t="s">
        <v>16</v>
      </c>
      <c r="F66" s="8" t="s">
        <v>95</v>
      </c>
      <c r="G66" s="6">
        <v>29151120</v>
      </c>
      <c r="H66" s="20">
        <f>+G66*H4</f>
        <v>3871268.736</v>
      </c>
      <c r="I66" s="9">
        <f t="shared" si="2"/>
        <v>33022388.736000001</v>
      </c>
      <c r="J66" s="9">
        <f>+I66/J4</f>
        <v>550373.14560000005</v>
      </c>
      <c r="K66" s="6">
        <v>29151120</v>
      </c>
      <c r="L66" s="20">
        <f>+K66*L4</f>
        <v>3871268.736</v>
      </c>
      <c r="M66" s="9">
        <f t="shared" si="3"/>
        <v>33022388.736000001</v>
      </c>
      <c r="N66" s="9">
        <f>+M66/N4</f>
        <v>550373.14560000005</v>
      </c>
      <c r="O66" s="7">
        <v>14</v>
      </c>
    </row>
    <row r="67" spans="1:15" ht="22.5" x14ac:dyDescent="0.2">
      <c r="A67" s="4">
        <v>61</v>
      </c>
      <c r="B67" s="4" t="s">
        <v>71</v>
      </c>
      <c r="C67" s="5" t="s">
        <v>80</v>
      </c>
      <c r="D67" s="5" t="s">
        <v>94</v>
      </c>
      <c r="E67" s="5" t="s">
        <v>16</v>
      </c>
      <c r="F67" s="5" t="s">
        <v>96</v>
      </c>
      <c r="G67" s="6">
        <v>29151120</v>
      </c>
      <c r="H67" s="20">
        <f>+G67*H4</f>
        <v>3871268.736</v>
      </c>
      <c r="I67" s="9">
        <f t="shared" si="2"/>
        <v>33022388.736000001</v>
      </c>
      <c r="J67" s="9">
        <f>+I67/J4</f>
        <v>550373.14560000005</v>
      </c>
      <c r="K67" s="6">
        <v>29151120</v>
      </c>
      <c r="L67" s="20">
        <f>+K67*L4</f>
        <v>3871268.736</v>
      </c>
      <c r="M67" s="9">
        <f t="shared" si="3"/>
        <v>33022388.736000001</v>
      </c>
      <c r="N67" s="9">
        <f>+M67/N4</f>
        <v>550373.14560000005</v>
      </c>
      <c r="O67" s="7">
        <v>14</v>
      </c>
    </row>
    <row r="68" spans="1:15" ht="22.5" x14ac:dyDescent="0.2">
      <c r="A68" s="4">
        <v>62</v>
      </c>
      <c r="B68" s="4" t="s">
        <v>71</v>
      </c>
      <c r="C68" s="5" t="s">
        <v>80</v>
      </c>
      <c r="D68" s="5" t="s">
        <v>94</v>
      </c>
      <c r="E68" s="5" t="s">
        <v>16</v>
      </c>
      <c r="F68" s="5" t="s">
        <v>97</v>
      </c>
      <c r="G68" s="6">
        <v>29151120</v>
      </c>
      <c r="H68" s="20">
        <f>+G68*H4</f>
        <v>3871268.736</v>
      </c>
      <c r="I68" s="9">
        <f t="shared" si="2"/>
        <v>33022388.736000001</v>
      </c>
      <c r="J68" s="9">
        <f>+I68/J4</f>
        <v>550373.14560000005</v>
      </c>
      <c r="K68" s="6">
        <v>29151120</v>
      </c>
      <c r="L68" s="20">
        <f>+K68*L4</f>
        <v>3871268.736</v>
      </c>
      <c r="M68" s="9">
        <f t="shared" si="3"/>
        <v>33022388.736000001</v>
      </c>
      <c r="N68" s="9">
        <f>+M68/N4</f>
        <v>550373.14560000005</v>
      </c>
      <c r="O68" s="7">
        <v>14</v>
      </c>
    </row>
    <row r="69" spans="1:15" ht="22.5" x14ac:dyDescent="0.2">
      <c r="A69" s="4">
        <v>63</v>
      </c>
      <c r="B69" s="4" t="s">
        <v>71</v>
      </c>
      <c r="C69" s="5" t="s">
        <v>80</v>
      </c>
      <c r="D69" s="5" t="s">
        <v>94</v>
      </c>
      <c r="E69" s="5" t="s">
        <v>16</v>
      </c>
      <c r="F69" s="5" t="s">
        <v>98</v>
      </c>
      <c r="G69" s="6">
        <v>29151120</v>
      </c>
      <c r="H69" s="20">
        <f>+G69*H4</f>
        <v>3871268.736</v>
      </c>
      <c r="I69" s="9">
        <f t="shared" si="2"/>
        <v>33022388.736000001</v>
      </c>
      <c r="J69" s="9">
        <f>+I69/J4</f>
        <v>550373.14560000005</v>
      </c>
      <c r="K69" s="6">
        <v>29151120</v>
      </c>
      <c r="L69" s="20">
        <f>+K69*L4</f>
        <v>3871268.736</v>
      </c>
      <c r="M69" s="9">
        <f t="shared" si="3"/>
        <v>33022388.736000001</v>
      </c>
      <c r="N69" s="9">
        <f>+M69/N4</f>
        <v>550373.14560000005</v>
      </c>
      <c r="O69" s="7">
        <v>14</v>
      </c>
    </row>
    <row r="70" spans="1:15" ht="22.5" x14ac:dyDescent="0.2">
      <c r="A70" s="4">
        <v>64</v>
      </c>
      <c r="B70" s="4" t="s">
        <v>71</v>
      </c>
      <c r="C70" s="5" t="s">
        <v>80</v>
      </c>
      <c r="D70" s="5" t="s">
        <v>99</v>
      </c>
      <c r="E70" s="5" t="s">
        <v>16</v>
      </c>
      <c r="F70" s="5" t="s">
        <v>100</v>
      </c>
      <c r="G70" s="6">
        <v>27697788.800000001</v>
      </c>
      <c r="H70" s="20">
        <f>+G70*H4</f>
        <v>3678266.3526400002</v>
      </c>
      <c r="I70" s="9">
        <f t="shared" ref="I70:I101" si="4">+H70+G70</f>
        <v>31376055.15264</v>
      </c>
      <c r="J70" s="9">
        <f>+I70/J4</f>
        <v>522934.25254399999</v>
      </c>
      <c r="K70" s="6">
        <v>27697788.800000001</v>
      </c>
      <c r="L70" s="20">
        <f>+K70*L4</f>
        <v>3678266.3526400002</v>
      </c>
      <c r="M70" s="9">
        <f t="shared" ref="M70:M101" si="5">+L70+K70</f>
        <v>31376055.15264</v>
      </c>
      <c r="N70" s="9">
        <f>+M70/N4</f>
        <v>522934.25254399999</v>
      </c>
      <c r="O70" s="7">
        <v>8</v>
      </c>
    </row>
    <row r="71" spans="1:15" ht="22.5" x14ac:dyDescent="0.2">
      <c r="A71" s="4">
        <v>65</v>
      </c>
      <c r="B71" s="4" t="s">
        <v>71</v>
      </c>
      <c r="C71" s="5" t="s">
        <v>80</v>
      </c>
      <c r="D71" s="5" t="s">
        <v>99</v>
      </c>
      <c r="E71" s="5" t="s">
        <v>16</v>
      </c>
      <c r="F71" s="5" t="s">
        <v>101</v>
      </c>
      <c r="G71" s="6">
        <v>27697788.800000001</v>
      </c>
      <c r="H71" s="20">
        <f>+G71*H4</f>
        <v>3678266.3526400002</v>
      </c>
      <c r="I71" s="9">
        <f t="shared" si="4"/>
        <v>31376055.15264</v>
      </c>
      <c r="J71" s="9">
        <f>+I71/J4</f>
        <v>522934.25254399999</v>
      </c>
      <c r="K71" s="6">
        <v>27697788.800000001</v>
      </c>
      <c r="L71" s="20">
        <f>+K71*L4</f>
        <v>3678266.3526400002</v>
      </c>
      <c r="M71" s="9">
        <f t="shared" si="5"/>
        <v>31376055.15264</v>
      </c>
      <c r="N71" s="9">
        <f>+M71/N4</f>
        <v>522934.25254399999</v>
      </c>
      <c r="O71" s="7">
        <v>8</v>
      </c>
    </row>
    <row r="72" spans="1:15" ht="22.5" x14ac:dyDescent="0.2">
      <c r="A72" s="4">
        <v>66</v>
      </c>
      <c r="B72" s="4" t="s">
        <v>71</v>
      </c>
      <c r="C72" s="5" t="s">
        <v>80</v>
      </c>
      <c r="D72" s="5" t="s">
        <v>99</v>
      </c>
      <c r="E72" s="5" t="s">
        <v>16</v>
      </c>
      <c r="F72" s="5" t="s">
        <v>102</v>
      </c>
      <c r="G72" s="6">
        <v>27697788.800000001</v>
      </c>
      <c r="H72" s="20">
        <f>+G72*H4</f>
        <v>3678266.3526400002</v>
      </c>
      <c r="I72" s="9">
        <f t="shared" si="4"/>
        <v>31376055.15264</v>
      </c>
      <c r="J72" s="9">
        <f>+I72/J4</f>
        <v>522934.25254399999</v>
      </c>
      <c r="K72" s="6">
        <v>27697788.800000001</v>
      </c>
      <c r="L72" s="20">
        <f>+K72*L4</f>
        <v>3678266.3526400002</v>
      </c>
      <c r="M72" s="9">
        <f t="shared" si="5"/>
        <v>31376055.15264</v>
      </c>
      <c r="N72" s="9">
        <f>+M72/N4</f>
        <v>522934.25254399999</v>
      </c>
      <c r="O72" s="7">
        <v>8</v>
      </c>
    </row>
    <row r="73" spans="1:15" ht="22.5" x14ac:dyDescent="0.2">
      <c r="A73" s="4">
        <v>67</v>
      </c>
      <c r="B73" s="4" t="s">
        <v>71</v>
      </c>
      <c r="C73" s="5" t="s">
        <v>80</v>
      </c>
      <c r="D73" s="5" t="s">
        <v>99</v>
      </c>
      <c r="E73" s="5" t="s">
        <v>16</v>
      </c>
      <c r="F73" s="5" t="s">
        <v>103</v>
      </c>
      <c r="G73" s="6">
        <v>27697788.800000001</v>
      </c>
      <c r="H73" s="20">
        <f>+G73*H4</f>
        <v>3678266.3526400002</v>
      </c>
      <c r="I73" s="9">
        <f t="shared" si="4"/>
        <v>31376055.15264</v>
      </c>
      <c r="J73" s="9">
        <f>+I73/J4</f>
        <v>522934.25254399999</v>
      </c>
      <c r="K73" s="6">
        <v>27697788.800000001</v>
      </c>
      <c r="L73" s="20">
        <f>+K73*L4</f>
        <v>3678266.3526400002</v>
      </c>
      <c r="M73" s="9">
        <f t="shared" si="5"/>
        <v>31376055.15264</v>
      </c>
      <c r="N73" s="9">
        <f>+M73/N4</f>
        <v>522934.25254399999</v>
      </c>
      <c r="O73" s="7">
        <v>8</v>
      </c>
    </row>
    <row r="74" spans="1:15" ht="22.5" x14ac:dyDescent="0.2">
      <c r="A74" s="4">
        <v>68</v>
      </c>
      <c r="B74" s="4" t="s">
        <v>71</v>
      </c>
      <c r="C74" s="5" t="s">
        <v>80</v>
      </c>
      <c r="D74" s="5" t="s">
        <v>99</v>
      </c>
      <c r="E74" s="5" t="s">
        <v>16</v>
      </c>
      <c r="F74" s="5" t="s">
        <v>104</v>
      </c>
      <c r="G74" s="6">
        <v>27697788.800000001</v>
      </c>
      <c r="H74" s="20">
        <f>+G74*H4</f>
        <v>3678266.3526400002</v>
      </c>
      <c r="I74" s="9">
        <f t="shared" si="4"/>
        <v>31376055.15264</v>
      </c>
      <c r="J74" s="9">
        <f>+I74/J4</f>
        <v>522934.25254399999</v>
      </c>
      <c r="K74" s="6">
        <v>27697788.800000001</v>
      </c>
      <c r="L74" s="20">
        <f>+K74*L4</f>
        <v>3678266.3526400002</v>
      </c>
      <c r="M74" s="9">
        <f t="shared" si="5"/>
        <v>31376055.15264</v>
      </c>
      <c r="N74" s="9">
        <f>+M74/N4</f>
        <v>522934.25254399999</v>
      </c>
      <c r="O74" s="7">
        <v>8</v>
      </c>
    </row>
    <row r="75" spans="1:15" ht="22.5" x14ac:dyDescent="0.2">
      <c r="A75" s="4">
        <v>69</v>
      </c>
      <c r="B75" s="4" t="s">
        <v>71</v>
      </c>
      <c r="C75" s="5" t="s">
        <v>80</v>
      </c>
      <c r="D75" s="5" t="s">
        <v>99</v>
      </c>
      <c r="E75" s="5" t="s">
        <v>16</v>
      </c>
      <c r="F75" s="5" t="s">
        <v>105</v>
      </c>
      <c r="G75" s="6">
        <v>27697788.800000001</v>
      </c>
      <c r="H75" s="20">
        <f>+G75*H4</f>
        <v>3678266.3526400002</v>
      </c>
      <c r="I75" s="9">
        <f t="shared" si="4"/>
        <v>31376055.15264</v>
      </c>
      <c r="J75" s="9">
        <f>+I75/J4</f>
        <v>522934.25254399999</v>
      </c>
      <c r="K75" s="6">
        <v>27697788.800000001</v>
      </c>
      <c r="L75" s="20">
        <f>+K75*L4</f>
        <v>3678266.3526400002</v>
      </c>
      <c r="M75" s="9">
        <f t="shared" si="5"/>
        <v>31376055.15264</v>
      </c>
      <c r="N75" s="9">
        <f>+M75/N4</f>
        <v>522934.25254399999</v>
      </c>
      <c r="O75" s="7">
        <v>8</v>
      </c>
    </row>
    <row r="76" spans="1:15" ht="22.5" x14ac:dyDescent="0.2">
      <c r="A76" s="4">
        <v>70</v>
      </c>
      <c r="B76" s="4" t="s">
        <v>71</v>
      </c>
      <c r="C76" s="5" t="s">
        <v>80</v>
      </c>
      <c r="D76" s="5" t="s">
        <v>106</v>
      </c>
      <c r="E76" s="5" t="s">
        <v>16</v>
      </c>
      <c r="F76" s="8" t="s">
        <v>107</v>
      </c>
      <c r="G76" s="6">
        <v>28306160</v>
      </c>
      <c r="H76" s="20">
        <f>+G76*H4</f>
        <v>3759058.048</v>
      </c>
      <c r="I76" s="9">
        <f t="shared" si="4"/>
        <v>32065218.048</v>
      </c>
      <c r="J76" s="9">
        <f>+I76/J4</f>
        <v>534420.30079999997</v>
      </c>
      <c r="K76" s="6">
        <v>28306160</v>
      </c>
      <c r="L76" s="20">
        <f>+K76*L4</f>
        <v>3759058.048</v>
      </c>
      <c r="M76" s="9">
        <f t="shared" si="5"/>
        <v>32065218.048</v>
      </c>
      <c r="N76" s="9">
        <f>+M76/N4</f>
        <v>534420.30079999997</v>
      </c>
      <c r="O76" s="7">
        <v>13</v>
      </c>
    </row>
    <row r="77" spans="1:15" ht="22.5" x14ac:dyDescent="0.2">
      <c r="A77" s="4">
        <v>71</v>
      </c>
      <c r="B77" s="4" t="s">
        <v>71</v>
      </c>
      <c r="C77" s="5" t="s">
        <v>80</v>
      </c>
      <c r="D77" s="5" t="s">
        <v>106</v>
      </c>
      <c r="E77" s="5" t="s">
        <v>16</v>
      </c>
      <c r="F77" s="5" t="s">
        <v>108</v>
      </c>
      <c r="G77" s="6">
        <v>28306160</v>
      </c>
      <c r="H77" s="20">
        <f>+G77*H4</f>
        <v>3759058.048</v>
      </c>
      <c r="I77" s="9">
        <f t="shared" si="4"/>
        <v>32065218.048</v>
      </c>
      <c r="J77" s="9">
        <f>+I77/J4</f>
        <v>534420.30079999997</v>
      </c>
      <c r="K77" s="6">
        <v>28306160</v>
      </c>
      <c r="L77" s="20">
        <f>+K77*L4</f>
        <v>3759058.048</v>
      </c>
      <c r="M77" s="9">
        <f t="shared" si="5"/>
        <v>32065218.048</v>
      </c>
      <c r="N77" s="9">
        <f>+M77/N4</f>
        <v>534420.30079999997</v>
      </c>
      <c r="O77" s="7">
        <v>13</v>
      </c>
    </row>
    <row r="78" spans="1:15" ht="22.5" x14ac:dyDescent="0.2">
      <c r="A78" s="4">
        <v>72</v>
      </c>
      <c r="B78" s="4" t="s">
        <v>71</v>
      </c>
      <c r="C78" s="5" t="s">
        <v>80</v>
      </c>
      <c r="D78" s="5" t="s">
        <v>106</v>
      </c>
      <c r="E78" s="5" t="s">
        <v>16</v>
      </c>
      <c r="F78" s="5" t="s">
        <v>109</v>
      </c>
      <c r="G78" s="6">
        <v>28306160</v>
      </c>
      <c r="H78" s="20">
        <f>+G78*H4</f>
        <v>3759058.048</v>
      </c>
      <c r="I78" s="9">
        <f t="shared" si="4"/>
        <v>32065218.048</v>
      </c>
      <c r="J78" s="9">
        <f>+I78/J4</f>
        <v>534420.30079999997</v>
      </c>
      <c r="K78" s="6">
        <v>28306160</v>
      </c>
      <c r="L78" s="20">
        <f>+K78*L4</f>
        <v>3759058.048</v>
      </c>
      <c r="M78" s="9">
        <f t="shared" si="5"/>
        <v>32065218.048</v>
      </c>
      <c r="N78" s="9">
        <f>+M78/N4</f>
        <v>534420.30079999997</v>
      </c>
      <c r="O78" s="7">
        <v>13</v>
      </c>
    </row>
    <row r="79" spans="1:15" ht="22.5" x14ac:dyDescent="0.2">
      <c r="A79" s="4">
        <v>73</v>
      </c>
      <c r="B79" s="4" t="s">
        <v>71</v>
      </c>
      <c r="C79" s="5" t="s">
        <v>80</v>
      </c>
      <c r="D79" s="5" t="s">
        <v>106</v>
      </c>
      <c r="E79" s="5" t="s">
        <v>16</v>
      </c>
      <c r="F79" s="5" t="s">
        <v>110</v>
      </c>
      <c r="G79" s="6">
        <v>28306160</v>
      </c>
      <c r="H79" s="20">
        <f>+G79*H4</f>
        <v>3759058.048</v>
      </c>
      <c r="I79" s="9">
        <f t="shared" si="4"/>
        <v>32065218.048</v>
      </c>
      <c r="J79" s="9">
        <f>+I79/J4</f>
        <v>534420.30079999997</v>
      </c>
      <c r="K79" s="6">
        <v>28306160</v>
      </c>
      <c r="L79" s="20">
        <f>+K79*L4</f>
        <v>3759058.048</v>
      </c>
      <c r="M79" s="9">
        <f t="shared" si="5"/>
        <v>32065218.048</v>
      </c>
      <c r="N79" s="9">
        <f>+M79/N4</f>
        <v>534420.30079999997</v>
      </c>
      <c r="O79" s="7">
        <v>13</v>
      </c>
    </row>
    <row r="80" spans="1:15" ht="22.5" x14ac:dyDescent="0.2">
      <c r="A80" s="4">
        <v>74</v>
      </c>
      <c r="B80" s="4" t="s">
        <v>71</v>
      </c>
      <c r="C80" s="5" t="s">
        <v>80</v>
      </c>
      <c r="D80" s="5" t="s">
        <v>106</v>
      </c>
      <c r="E80" s="5" t="s">
        <v>16</v>
      </c>
      <c r="F80" s="5" t="s">
        <v>111</v>
      </c>
      <c r="G80" s="6">
        <v>28306160</v>
      </c>
      <c r="H80" s="20">
        <f>+G80*H4</f>
        <v>3759058.048</v>
      </c>
      <c r="I80" s="9">
        <f t="shared" si="4"/>
        <v>32065218.048</v>
      </c>
      <c r="J80" s="9">
        <f>+I80/J4</f>
        <v>534420.30079999997</v>
      </c>
      <c r="K80" s="6">
        <v>28306160</v>
      </c>
      <c r="L80" s="20">
        <f>+K80*L4</f>
        <v>3759058.048</v>
      </c>
      <c r="M80" s="9">
        <f t="shared" si="5"/>
        <v>32065218.048</v>
      </c>
      <c r="N80" s="9">
        <f>+M80/N4</f>
        <v>534420.30079999997</v>
      </c>
      <c r="O80" s="7">
        <v>13</v>
      </c>
    </row>
    <row r="81" spans="1:15" ht="22.5" x14ac:dyDescent="0.2">
      <c r="A81" s="4">
        <v>75</v>
      </c>
      <c r="B81" s="4" t="s">
        <v>71</v>
      </c>
      <c r="C81" s="5" t="s">
        <v>80</v>
      </c>
      <c r="D81" s="5" t="s">
        <v>112</v>
      </c>
      <c r="E81" s="5" t="s">
        <v>16</v>
      </c>
      <c r="F81" s="5" t="s">
        <v>113</v>
      </c>
      <c r="G81" s="6">
        <v>13519360</v>
      </c>
      <c r="H81" s="20">
        <f>+G81*H4</f>
        <v>1795371.0079999999</v>
      </c>
      <c r="I81" s="9">
        <f t="shared" si="4"/>
        <v>15314731.007999999</v>
      </c>
      <c r="J81" s="9">
        <f>+I81/J4</f>
        <v>255245.51679999998</v>
      </c>
      <c r="K81" s="6">
        <v>13519360</v>
      </c>
      <c r="L81" s="20">
        <f>+K81*L4</f>
        <v>1795371.0079999999</v>
      </c>
      <c r="M81" s="9">
        <f t="shared" si="5"/>
        <v>15314731.007999999</v>
      </c>
      <c r="N81" s="9">
        <f>+M81/N4</f>
        <v>255245.51679999998</v>
      </c>
      <c r="O81" s="7">
        <v>13</v>
      </c>
    </row>
    <row r="82" spans="1:15" ht="22.5" x14ac:dyDescent="0.2">
      <c r="A82" s="4">
        <v>76</v>
      </c>
      <c r="B82" s="4" t="s">
        <v>71</v>
      </c>
      <c r="C82" s="5" t="s">
        <v>80</v>
      </c>
      <c r="D82" s="5" t="s">
        <v>112</v>
      </c>
      <c r="E82" s="5" t="s">
        <v>16</v>
      </c>
      <c r="F82" s="5" t="s">
        <v>114</v>
      </c>
      <c r="G82" s="6">
        <v>13519360</v>
      </c>
      <c r="H82" s="20">
        <f>+G82*H4</f>
        <v>1795371.0079999999</v>
      </c>
      <c r="I82" s="9">
        <f t="shared" si="4"/>
        <v>15314731.007999999</v>
      </c>
      <c r="J82" s="9">
        <f>+I82/J4</f>
        <v>255245.51679999998</v>
      </c>
      <c r="K82" s="6">
        <v>13519360</v>
      </c>
      <c r="L82" s="20">
        <f>+K82*L4</f>
        <v>1795371.0079999999</v>
      </c>
      <c r="M82" s="9">
        <f t="shared" si="5"/>
        <v>15314731.007999999</v>
      </c>
      <c r="N82" s="9">
        <f>+M82/N4</f>
        <v>255245.51679999998</v>
      </c>
      <c r="O82" s="7">
        <v>13</v>
      </c>
    </row>
    <row r="83" spans="1:15" ht="22.5" x14ac:dyDescent="0.2">
      <c r="A83" s="4">
        <v>77</v>
      </c>
      <c r="B83" s="4" t="s">
        <v>71</v>
      </c>
      <c r="C83" s="5" t="s">
        <v>80</v>
      </c>
      <c r="D83" s="5" t="s">
        <v>112</v>
      </c>
      <c r="E83" s="5" t="s">
        <v>16</v>
      </c>
      <c r="F83" s="5" t="s">
        <v>115</v>
      </c>
      <c r="G83" s="6">
        <v>13519360</v>
      </c>
      <c r="H83" s="20">
        <f>+G83*H4</f>
        <v>1795371.0079999999</v>
      </c>
      <c r="I83" s="9">
        <f t="shared" si="4"/>
        <v>15314731.007999999</v>
      </c>
      <c r="J83" s="9">
        <f>+I83/J4</f>
        <v>255245.51679999998</v>
      </c>
      <c r="K83" s="6">
        <v>13519360</v>
      </c>
      <c r="L83" s="20">
        <f>+K83*L4</f>
        <v>1795371.0079999999</v>
      </c>
      <c r="M83" s="9">
        <f t="shared" si="5"/>
        <v>15314731.007999999</v>
      </c>
      <c r="N83" s="9">
        <f>+M83/N4</f>
        <v>255245.51679999998</v>
      </c>
      <c r="O83" s="7">
        <v>13</v>
      </c>
    </row>
    <row r="84" spans="1:15" hidden="1" x14ac:dyDescent="0.2">
      <c r="A84" s="4">
        <v>78</v>
      </c>
      <c r="B84" s="4" t="s">
        <v>116</v>
      </c>
      <c r="C84" s="5" t="s">
        <v>14</v>
      </c>
      <c r="D84" s="4" t="s">
        <v>117</v>
      </c>
      <c r="E84" s="4" t="s">
        <v>16</v>
      </c>
      <c r="F84" s="5" t="s">
        <v>118</v>
      </c>
      <c r="G84" s="6">
        <v>7194471</v>
      </c>
      <c r="H84" s="20">
        <f>+G84*H4</f>
        <v>955425.74880000006</v>
      </c>
      <c r="I84" s="9">
        <f t="shared" si="4"/>
        <v>8149896.7488000002</v>
      </c>
      <c r="J84" s="9">
        <f>+I84/J4</f>
        <v>135831.61248000001</v>
      </c>
      <c r="K84" s="6">
        <v>6539500</v>
      </c>
      <c r="L84" s="20">
        <f>+K84*L4</f>
        <v>868445.6</v>
      </c>
      <c r="M84" s="9">
        <f t="shared" si="5"/>
        <v>7407945.5999999996</v>
      </c>
      <c r="N84" s="9">
        <f>+M84/N4</f>
        <v>123465.76</v>
      </c>
      <c r="O84" s="7">
        <v>19</v>
      </c>
    </row>
    <row r="85" spans="1:15" hidden="1" x14ac:dyDescent="0.2">
      <c r="A85" s="4">
        <v>79</v>
      </c>
      <c r="B85" s="4" t="s">
        <v>116</v>
      </c>
      <c r="C85" s="5" t="s">
        <v>14</v>
      </c>
      <c r="D85" s="4" t="s">
        <v>117</v>
      </c>
      <c r="E85" s="4" t="s">
        <v>16</v>
      </c>
      <c r="F85" s="5" t="s">
        <v>119</v>
      </c>
      <c r="G85" s="6">
        <v>7194471</v>
      </c>
      <c r="H85" s="20">
        <f>+G85*H4</f>
        <v>955425.74880000006</v>
      </c>
      <c r="I85" s="9">
        <f t="shared" si="4"/>
        <v>8149896.7488000002</v>
      </c>
      <c r="J85" s="9">
        <f>+I85/J4</f>
        <v>135831.61248000001</v>
      </c>
      <c r="K85" s="6">
        <v>6539500</v>
      </c>
      <c r="L85" s="20">
        <f>+K85*L4</f>
        <v>868445.6</v>
      </c>
      <c r="M85" s="9">
        <f t="shared" si="5"/>
        <v>7407945.5999999996</v>
      </c>
      <c r="N85" s="9">
        <f>+M85/N4</f>
        <v>123465.76</v>
      </c>
      <c r="O85" s="7">
        <v>19</v>
      </c>
    </row>
    <row r="86" spans="1:15" hidden="1" x14ac:dyDescent="0.2">
      <c r="A86" s="4">
        <v>80</v>
      </c>
      <c r="B86" s="4" t="s">
        <v>116</v>
      </c>
      <c r="C86" s="5" t="s">
        <v>14</v>
      </c>
      <c r="D86" s="4" t="s">
        <v>117</v>
      </c>
      <c r="E86" s="4" t="s">
        <v>16</v>
      </c>
      <c r="F86" s="5" t="s">
        <v>120</v>
      </c>
      <c r="G86" s="6">
        <v>7194471</v>
      </c>
      <c r="H86" s="20">
        <f>+G86*H4</f>
        <v>955425.74880000006</v>
      </c>
      <c r="I86" s="9">
        <f t="shared" si="4"/>
        <v>8149896.7488000002</v>
      </c>
      <c r="J86" s="9">
        <f>+I86/J4</f>
        <v>135831.61248000001</v>
      </c>
      <c r="K86" s="6">
        <v>6539500</v>
      </c>
      <c r="L86" s="20">
        <f>+K86*L4</f>
        <v>868445.6</v>
      </c>
      <c r="M86" s="9">
        <f t="shared" si="5"/>
        <v>7407945.5999999996</v>
      </c>
      <c r="N86" s="9">
        <f>+M86/N4</f>
        <v>123465.76</v>
      </c>
      <c r="O86" s="7">
        <v>19</v>
      </c>
    </row>
    <row r="87" spans="1:15" hidden="1" x14ac:dyDescent="0.2">
      <c r="A87" s="4">
        <v>81</v>
      </c>
      <c r="B87" s="4" t="s">
        <v>116</v>
      </c>
      <c r="C87" s="5" t="s">
        <v>14</v>
      </c>
      <c r="D87" s="4" t="s">
        <v>117</v>
      </c>
      <c r="E87" s="4" t="s">
        <v>16</v>
      </c>
      <c r="F87" s="5" t="s">
        <v>121</v>
      </c>
      <c r="G87" s="6">
        <v>7194471</v>
      </c>
      <c r="H87" s="20">
        <f>+G87*H4</f>
        <v>955425.74880000006</v>
      </c>
      <c r="I87" s="9">
        <f t="shared" si="4"/>
        <v>8149896.7488000002</v>
      </c>
      <c r="J87" s="9">
        <f>+I87/J4</f>
        <v>135831.61248000001</v>
      </c>
      <c r="K87" s="6">
        <v>6539500</v>
      </c>
      <c r="L87" s="20">
        <f>+K87*L4</f>
        <v>868445.6</v>
      </c>
      <c r="M87" s="9">
        <f t="shared" si="5"/>
        <v>7407945.5999999996</v>
      </c>
      <c r="N87" s="9">
        <f>+M87/N4</f>
        <v>123465.76</v>
      </c>
      <c r="O87" s="7">
        <v>19</v>
      </c>
    </row>
    <row r="88" spans="1:15" hidden="1" x14ac:dyDescent="0.2">
      <c r="A88" s="4">
        <v>82</v>
      </c>
      <c r="B88" s="4" t="s">
        <v>116</v>
      </c>
      <c r="C88" s="5" t="s">
        <v>14</v>
      </c>
      <c r="D88" s="4" t="s">
        <v>117</v>
      </c>
      <c r="E88" s="4" t="s">
        <v>16</v>
      </c>
      <c r="F88" s="5" t="s">
        <v>122</v>
      </c>
      <c r="G88" s="6">
        <v>7194471</v>
      </c>
      <c r="H88" s="20">
        <f>+G88*H4</f>
        <v>955425.74880000006</v>
      </c>
      <c r="I88" s="9">
        <f t="shared" si="4"/>
        <v>8149896.7488000002</v>
      </c>
      <c r="J88" s="9">
        <f>+I88/J4</f>
        <v>135831.61248000001</v>
      </c>
      <c r="K88" s="6">
        <v>6539500</v>
      </c>
      <c r="L88" s="20">
        <f>+K88*L4</f>
        <v>868445.6</v>
      </c>
      <c r="M88" s="9">
        <f t="shared" si="5"/>
        <v>7407945.5999999996</v>
      </c>
      <c r="N88" s="9">
        <f>+M88/N4</f>
        <v>123465.76</v>
      </c>
      <c r="O88" s="7">
        <v>19</v>
      </c>
    </row>
    <row r="89" spans="1:15" hidden="1" x14ac:dyDescent="0.2">
      <c r="A89" s="4">
        <v>83</v>
      </c>
      <c r="B89" s="4" t="s">
        <v>116</v>
      </c>
      <c r="C89" s="5" t="s">
        <v>14</v>
      </c>
      <c r="D89" s="4" t="s">
        <v>117</v>
      </c>
      <c r="E89" s="4" t="s">
        <v>16</v>
      </c>
      <c r="F89" s="5" t="s">
        <v>123</v>
      </c>
      <c r="G89" s="6">
        <v>7194471</v>
      </c>
      <c r="H89" s="20">
        <f>+G89*H4</f>
        <v>955425.74880000006</v>
      </c>
      <c r="I89" s="9">
        <f t="shared" si="4"/>
        <v>8149896.7488000002</v>
      </c>
      <c r="J89" s="9">
        <f>+I89/J4</f>
        <v>135831.61248000001</v>
      </c>
      <c r="K89" s="6">
        <v>6539500</v>
      </c>
      <c r="L89" s="20">
        <f>+K89*L4</f>
        <v>868445.6</v>
      </c>
      <c r="M89" s="9">
        <f t="shared" si="5"/>
        <v>7407945.5999999996</v>
      </c>
      <c r="N89" s="9">
        <f>+M89/N4</f>
        <v>123465.76</v>
      </c>
      <c r="O89" s="7">
        <v>19</v>
      </c>
    </row>
    <row r="90" spans="1:15" hidden="1" x14ac:dyDescent="0.2">
      <c r="A90" s="4">
        <v>84</v>
      </c>
      <c r="B90" s="4" t="s">
        <v>116</v>
      </c>
      <c r="C90" s="5" t="s">
        <v>14</v>
      </c>
      <c r="D90" s="4" t="s">
        <v>117</v>
      </c>
      <c r="E90" s="4" t="s">
        <v>16</v>
      </c>
      <c r="F90" s="5" t="s">
        <v>124</v>
      </c>
      <c r="G90" s="6">
        <v>7194471</v>
      </c>
      <c r="H90" s="20">
        <f>+G90*H4</f>
        <v>955425.74880000006</v>
      </c>
      <c r="I90" s="9">
        <f t="shared" si="4"/>
        <v>8149896.7488000002</v>
      </c>
      <c r="J90" s="9">
        <f>+I90/J4</f>
        <v>135831.61248000001</v>
      </c>
      <c r="K90" s="6">
        <v>6539500</v>
      </c>
      <c r="L90" s="20">
        <f>+K90*L4</f>
        <v>868445.6</v>
      </c>
      <c r="M90" s="9">
        <f t="shared" si="5"/>
        <v>7407945.5999999996</v>
      </c>
      <c r="N90" s="9">
        <f>+M90/N4</f>
        <v>123465.76</v>
      </c>
      <c r="O90" s="7">
        <v>19</v>
      </c>
    </row>
    <row r="91" spans="1:15" hidden="1" x14ac:dyDescent="0.2">
      <c r="A91" s="4">
        <v>85</v>
      </c>
      <c r="B91" s="4" t="s">
        <v>116</v>
      </c>
      <c r="C91" s="5" t="s">
        <v>14</v>
      </c>
      <c r="D91" s="4" t="s">
        <v>117</v>
      </c>
      <c r="E91" s="4" t="s">
        <v>16</v>
      </c>
      <c r="F91" s="5" t="s">
        <v>125</v>
      </c>
      <c r="G91" s="6">
        <v>7194471</v>
      </c>
      <c r="H91" s="20">
        <f>+G91*H4</f>
        <v>955425.74880000006</v>
      </c>
      <c r="I91" s="9">
        <f t="shared" si="4"/>
        <v>8149896.7488000002</v>
      </c>
      <c r="J91" s="9">
        <f>+I91/J4</f>
        <v>135831.61248000001</v>
      </c>
      <c r="K91" s="6">
        <v>6539500</v>
      </c>
      <c r="L91" s="20">
        <f>+K91*L4</f>
        <v>868445.6</v>
      </c>
      <c r="M91" s="9">
        <f t="shared" si="5"/>
        <v>7407945.5999999996</v>
      </c>
      <c r="N91" s="9">
        <f>+M91/N4</f>
        <v>123465.76</v>
      </c>
      <c r="O91" s="7">
        <v>19</v>
      </c>
    </row>
    <row r="92" spans="1:15" hidden="1" x14ac:dyDescent="0.2">
      <c r="A92" s="4">
        <v>86</v>
      </c>
      <c r="B92" s="4" t="s">
        <v>116</v>
      </c>
      <c r="C92" s="5" t="s">
        <v>14</v>
      </c>
      <c r="D92" s="4" t="s">
        <v>117</v>
      </c>
      <c r="E92" s="4" t="s">
        <v>16</v>
      </c>
      <c r="F92" s="5" t="s">
        <v>126</v>
      </c>
      <c r="G92" s="6">
        <v>7194471</v>
      </c>
      <c r="H92" s="20">
        <f>+G92*H4</f>
        <v>955425.74880000006</v>
      </c>
      <c r="I92" s="9">
        <f t="shared" si="4"/>
        <v>8149896.7488000002</v>
      </c>
      <c r="J92" s="9">
        <f>+I92/J4</f>
        <v>135831.61248000001</v>
      </c>
      <c r="K92" s="6">
        <v>6539500</v>
      </c>
      <c r="L92" s="20">
        <f>+K92*L4</f>
        <v>868445.6</v>
      </c>
      <c r="M92" s="9">
        <f t="shared" si="5"/>
        <v>7407945.5999999996</v>
      </c>
      <c r="N92" s="9">
        <f>+M92/N4</f>
        <v>123465.76</v>
      </c>
      <c r="O92" s="7">
        <v>19</v>
      </c>
    </row>
    <row r="93" spans="1:15" hidden="1" x14ac:dyDescent="0.2">
      <c r="A93" s="4">
        <v>87</v>
      </c>
      <c r="B93" s="4" t="s">
        <v>116</v>
      </c>
      <c r="C93" s="5" t="s">
        <v>14</v>
      </c>
      <c r="D93" s="4" t="s">
        <v>117</v>
      </c>
      <c r="E93" s="4" t="s">
        <v>16</v>
      </c>
      <c r="F93" s="5" t="s">
        <v>127</v>
      </c>
      <c r="G93" s="6">
        <v>7194471</v>
      </c>
      <c r="H93" s="20">
        <f>+G93*H4</f>
        <v>955425.74880000006</v>
      </c>
      <c r="I93" s="9">
        <f t="shared" si="4"/>
        <v>8149896.7488000002</v>
      </c>
      <c r="J93" s="9">
        <f>+I93/J4</f>
        <v>135831.61248000001</v>
      </c>
      <c r="K93" s="6">
        <v>6539500</v>
      </c>
      <c r="L93" s="20">
        <f>+K93*L4</f>
        <v>868445.6</v>
      </c>
      <c r="M93" s="9">
        <f t="shared" si="5"/>
        <v>7407945.5999999996</v>
      </c>
      <c r="N93" s="9">
        <f>+M93/N4</f>
        <v>123465.76</v>
      </c>
      <c r="O93" s="7">
        <v>19</v>
      </c>
    </row>
    <row r="94" spans="1:15" hidden="1" x14ac:dyDescent="0.2">
      <c r="A94" s="4">
        <v>88</v>
      </c>
      <c r="B94" s="4" t="s">
        <v>116</v>
      </c>
      <c r="C94" s="5" t="s">
        <v>14</v>
      </c>
      <c r="D94" s="4" t="s">
        <v>117</v>
      </c>
      <c r="E94" s="4" t="s">
        <v>16</v>
      </c>
      <c r="F94" s="5" t="s">
        <v>128</v>
      </c>
      <c r="G94" s="6">
        <v>7194471</v>
      </c>
      <c r="H94" s="20">
        <f>+G94*H4</f>
        <v>955425.74880000006</v>
      </c>
      <c r="I94" s="9">
        <f t="shared" si="4"/>
        <v>8149896.7488000002</v>
      </c>
      <c r="J94" s="9">
        <f>+I94/J4</f>
        <v>135831.61248000001</v>
      </c>
      <c r="K94" s="6">
        <v>6539500</v>
      </c>
      <c r="L94" s="20">
        <f>+K94*L4</f>
        <v>868445.6</v>
      </c>
      <c r="M94" s="9">
        <f t="shared" si="5"/>
        <v>7407945.5999999996</v>
      </c>
      <c r="N94" s="9">
        <f>+M94/N4</f>
        <v>123465.76</v>
      </c>
      <c r="O94" s="7">
        <v>19</v>
      </c>
    </row>
    <row r="95" spans="1:15" hidden="1" x14ac:dyDescent="0.2">
      <c r="A95" s="4">
        <v>89</v>
      </c>
      <c r="B95" s="4" t="s">
        <v>116</v>
      </c>
      <c r="C95" s="5" t="s">
        <v>14</v>
      </c>
      <c r="D95" s="4" t="s">
        <v>117</v>
      </c>
      <c r="E95" s="4" t="s">
        <v>16</v>
      </c>
      <c r="F95" s="5" t="s">
        <v>129</v>
      </c>
      <c r="G95" s="6">
        <v>7194471</v>
      </c>
      <c r="H95" s="20">
        <f>+G95*H4</f>
        <v>955425.74880000006</v>
      </c>
      <c r="I95" s="9">
        <f t="shared" si="4"/>
        <v>8149896.7488000002</v>
      </c>
      <c r="J95" s="9">
        <f>+I95/J4</f>
        <v>135831.61248000001</v>
      </c>
      <c r="K95" s="6">
        <v>6539500</v>
      </c>
      <c r="L95" s="20">
        <f>+K95*L4</f>
        <v>868445.6</v>
      </c>
      <c r="M95" s="9">
        <f t="shared" si="5"/>
        <v>7407945.5999999996</v>
      </c>
      <c r="N95" s="9">
        <f>+M95/N4</f>
        <v>123465.76</v>
      </c>
      <c r="O95" s="7">
        <v>19</v>
      </c>
    </row>
    <row r="96" spans="1:15" hidden="1" x14ac:dyDescent="0.2">
      <c r="A96" s="4">
        <v>90</v>
      </c>
      <c r="B96" s="4" t="s">
        <v>116</v>
      </c>
      <c r="C96" s="5" t="s">
        <v>14</v>
      </c>
      <c r="D96" s="4" t="s">
        <v>117</v>
      </c>
      <c r="E96" s="4" t="s">
        <v>16</v>
      </c>
      <c r="F96" s="5" t="s">
        <v>130</v>
      </c>
      <c r="G96" s="6">
        <v>7194471</v>
      </c>
      <c r="H96" s="20">
        <f>+G96*H4</f>
        <v>955425.74880000006</v>
      </c>
      <c r="I96" s="9">
        <f t="shared" si="4"/>
        <v>8149896.7488000002</v>
      </c>
      <c r="J96" s="9">
        <f>+I96/J4</f>
        <v>135831.61248000001</v>
      </c>
      <c r="K96" s="6">
        <v>6539500</v>
      </c>
      <c r="L96" s="20">
        <f>+K96*L4</f>
        <v>868445.6</v>
      </c>
      <c r="M96" s="9">
        <f t="shared" si="5"/>
        <v>7407945.5999999996</v>
      </c>
      <c r="N96" s="9">
        <f>+M96/N4</f>
        <v>123465.76</v>
      </c>
      <c r="O96" s="7">
        <v>19</v>
      </c>
    </row>
    <row r="97" spans="1:15" hidden="1" x14ac:dyDescent="0.2">
      <c r="A97" s="4">
        <v>91</v>
      </c>
      <c r="B97" s="4" t="s">
        <v>116</v>
      </c>
      <c r="C97" s="5" t="s">
        <v>14</v>
      </c>
      <c r="D97" s="4" t="s">
        <v>117</v>
      </c>
      <c r="E97" s="4" t="s">
        <v>16</v>
      </c>
      <c r="F97" s="5" t="s">
        <v>131</v>
      </c>
      <c r="G97" s="6">
        <v>7194471</v>
      </c>
      <c r="H97" s="20">
        <f>+G97*H4</f>
        <v>955425.74880000006</v>
      </c>
      <c r="I97" s="9">
        <f t="shared" si="4"/>
        <v>8149896.7488000002</v>
      </c>
      <c r="J97" s="9">
        <f>+I97/J4</f>
        <v>135831.61248000001</v>
      </c>
      <c r="K97" s="6">
        <v>6539500</v>
      </c>
      <c r="L97" s="20">
        <f>+K97*L4</f>
        <v>868445.6</v>
      </c>
      <c r="M97" s="9">
        <f t="shared" si="5"/>
        <v>7407945.5999999996</v>
      </c>
      <c r="N97" s="9">
        <f>+M97/N4</f>
        <v>123465.76</v>
      </c>
      <c r="O97" s="7">
        <v>19</v>
      </c>
    </row>
    <row r="98" spans="1:15" hidden="1" x14ac:dyDescent="0.2">
      <c r="A98" s="4">
        <v>92</v>
      </c>
      <c r="B98" s="4" t="s">
        <v>116</v>
      </c>
      <c r="C98" s="5" t="s">
        <v>14</v>
      </c>
      <c r="D98" s="4" t="s">
        <v>117</v>
      </c>
      <c r="E98" s="4" t="s">
        <v>16</v>
      </c>
      <c r="F98" s="5" t="s">
        <v>132</v>
      </c>
      <c r="G98" s="6">
        <v>7194471</v>
      </c>
      <c r="H98" s="20">
        <f>+G98*H4</f>
        <v>955425.74880000006</v>
      </c>
      <c r="I98" s="9">
        <f t="shared" si="4"/>
        <v>8149896.7488000002</v>
      </c>
      <c r="J98" s="9">
        <f>+I98/J4</f>
        <v>135831.61248000001</v>
      </c>
      <c r="K98" s="6">
        <v>6539500</v>
      </c>
      <c r="L98" s="20">
        <f>+K98*L4</f>
        <v>868445.6</v>
      </c>
      <c r="M98" s="9">
        <f t="shared" si="5"/>
        <v>7407945.5999999996</v>
      </c>
      <c r="N98" s="9">
        <f>+M98/N4</f>
        <v>123465.76</v>
      </c>
      <c r="O98" s="7">
        <v>19</v>
      </c>
    </row>
    <row r="99" spans="1:15" hidden="1" x14ac:dyDescent="0.2">
      <c r="A99" s="4">
        <v>93</v>
      </c>
      <c r="B99" s="4" t="s">
        <v>116</v>
      </c>
      <c r="C99" s="5" t="s">
        <v>14</v>
      </c>
      <c r="D99" s="4" t="s">
        <v>117</v>
      </c>
      <c r="E99" s="4" t="s">
        <v>16</v>
      </c>
      <c r="F99" s="5" t="s">
        <v>133</v>
      </c>
      <c r="G99" s="6">
        <v>7194471</v>
      </c>
      <c r="H99" s="20">
        <f>+G99*H4</f>
        <v>955425.74880000006</v>
      </c>
      <c r="I99" s="9">
        <f t="shared" si="4"/>
        <v>8149896.7488000002</v>
      </c>
      <c r="J99" s="9">
        <f>+I99/J4</f>
        <v>135831.61248000001</v>
      </c>
      <c r="K99" s="6">
        <v>6539500</v>
      </c>
      <c r="L99" s="20">
        <f>+K99*L4</f>
        <v>868445.6</v>
      </c>
      <c r="M99" s="9">
        <f t="shared" si="5"/>
        <v>7407945.5999999996</v>
      </c>
      <c r="N99" s="9">
        <f>+M99/N4</f>
        <v>123465.76</v>
      </c>
      <c r="O99" s="7">
        <v>19</v>
      </c>
    </row>
    <row r="100" spans="1:15" hidden="1" x14ac:dyDescent="0.2">
      <c r="A100" s="4">
        <v>94</v>
      </c>
      <c r="B100" s="4" t="s">
        <v>116</v>
      </c>
      <c r="C100" s="5" t="s">
        <v>14</v>
      </c>
      <c r="D100" s="4" t="s">
        <v>117</v>
      </c>
      <c r="E100" s="4" t="s">
        <v>16</v>
      </c>
      <c r="F100" s="5" t="s">
        <v>134</v>
      </c>
      <c r="G100" s="6">
        <v>7194471</v>
      </c>
      <c r="H100" s="20">
        <f>+G100*H4</f>
        <v>955425.74880000006</v>
      </c>
      <c r="I100" s="9">
        <f t="shared" si="4"/>
        <v>8149896.7488000002</v>
      </c>
      <c r="J100" s="9">
        <f>+I100/J4</f>
        <v>135831.61248000001</v>
      </c>
      <c r="K100" s="6">
        <v>6539500</v>
      </c>
      <c r="L100" s="20">
        <f>+K100*L4</f>
        <v>868445.6</v>
      </c>
      <c r="M100" s="9">
        <f t="shared" si="5"/>
        <v>7407945.5999999996</v>
      </c>
      <c r="N100" s="9">
        <f>+M100/N4</f>
        <v>123465.76</v>
      </c>
      <c r="O100" s="7">
        <v>19</v>
      </c>
    </row>
    <row r="101" spans="1:15" hidden="1" x14ac:dyDescent="0.2">
      <c r="A101" s="4">
        <v>95</v>
      </c>
      <c r="B101" s="4" t="s">
        <v>116</v>
      </c>
      <c r="C101" s="5" t="s">
        <v>14</v>
      </c>
      <c r="D101" s="4" t="s">
        <v>135</v>
      </c>
      <c r="E101" s="5" t="s">
        <v>16</v>
      </c>
      <c r="F101" s="5" t="s">
        <v>136</v>
      </c>
      <c r="G101" s="6">
        <v>5714500</v>
      </c>
      <c r="H101" s="20">
        <f>+G101*H4</f>
        <v>758885.6</v>
      </c>
      <c r="I101" s="9">
        <f t="shared" si="4"/>
        <v>6473385.5999999996</v>
      </c>
      <c r="J101" s="9">
        <f>+I101/J4</f>
        <v>107889.76</v>
      </c>
      <c r="K101" s="6">
        <v>6539500</v>
      </c>
      <c r="L101" s="20">
        <f>+K101*L4</f>
        <v>868445.6</v>
      </c>
      <c r="M101" s="9">
        <f t="shared" si="5"/>
        <v>7407945.5999999996</v>
      </c>
      <c r="N101" s="9">
        <f>+M101/N4</f>
        <v>123465.76</v>
      </c>
      <c r="O101" s="7">
        <v>19</v>
      </c>
    </row>
    <row r="102" spans="1:15" hidden="1" x14ac:dyDescent="0.2">
      <c r="A102" s="4">
        <v>96</v>
      </c>
      <c r="B102" s="4" t="s">
        <v>116</v>
      </c>
      <c r="C102" s="5" t="s">
        <v>14</v>
      </c>
      <c r="D102" s="4" t="s">
        <v>135</v>
      </c>
      <c r="E102" s="5" t="s">
        <v>16</v>
      </c>
      <c r="F102" s="5" t="s">
        <v>137</v>
      </c>
      <c r="G102" s="6">
        <v>5714500</v>
      </c>
      <c r="H102" s="20">
        <f>+G102*H4</f>
        <v>758885.6</v>
      </c>
      <c r="I102" s="9">
        <f t="shared" ref="I102:I133" si="6">+H102+G102</f>
        <v>6473385.5999999996</v>
      </c>
      <c r="J102" s="9">
        <f>+I102/J4</f>
        <v>107889.76</v>
      </c>
      <c r="K102" s="6">
        <v>6539500</v>
      </c>
      <c r="L102" s="20">
        <f>+K102*L4</f>
        <v>868445.6</v>
      </c>
      <c r="M102" s="9">
        <f t="shared" ref="M102:M133" si="7">+L102+K102</f>
        <v>7407945.5999999996</v>
      </c>
      <c r="N102" s="9">
        <f>+M102/N4</f>
        <v>123465.76</v>
      </c>
      <c r="O102" s="7">
        <v>19</v>
      </c>
    </row>
    <row r="103" spans="1:15" hidden="1" x14ac:dyDescent="0.2">
      <c r="A103" s="4">
        <v>97</v>
      </c>
      <c r="B103" s="4" t="s">
        <v>116</v>
      </c>
      <c r="C103" s="5" t="s">
        <v>14</v>
      </c>
      <c r="D103" s="4" t="s">
        <v>135</v>
      </c>
      <c r="E103" s="5" t="s">
        <v>16</v>
      </c>
      <c r="F103" s="5" t="s">
        <v>138</v>
      </c>
      <c r="G103" s="6">
        <v>5714500</v>
      </c>
      <c r="H103" s="20">
        <f>+G103*H4</f>
        <v>758885.6</v>
      </c>
      <c r="I103" s="9">
        <f t="shared" si="6"/>
        <v>6473385.5999999996</v>
      </c>
      <c r="J103" s="9">
        <f>+I103/J4</f>
        <v>107889.76</v>
      </c>
      <c r="K103" s="6">
        <v>6539500</v>
      </c>
      <c r="L103" s="20">
        <f>+K103*L4</f>
        <v>868445.6</v>
      </c>
      <c r="M103" s="9">
        <f t="shared" si="7"/>
        <v>7407945.5999999996</v>
      </c>
      <c r="N103" s="9">
        <f>+M103/N4</f>
        <v>123465.76</v>
      </c>
      <c r="O103" s="7">
        <v>19</v>
      </c>
    </row>
    <row r="104" spans="1:15" hidden="1" x14ac:dyDescent="0.2">
      <c r="A104" s="4">
        <v>98</v>
      </c>
      <c r="B104" s="4" t="s">
        <v>116</v>
      </c>
      <c r="C104" s="5" t="s">
        <v>14</v>
      </c>
      <c r="D104" s="4" t="s">
        <v>135</v>
      </c>
      <c r="E104" s="5" t="s">
        <v>16</v>
      </c>
      <c r="F104" s="5" t="s">
        <v>139</v>
      </c>
      <c r="G104" s="6">
        <v>5714500</v>
      </c>
      <c r="H104" s="20">
        <f>+G104*H4</f>
        <v>758885.6</v>
      </c>
      <c r="I104" s="9">
        <f t="shared" si="6"/>
        <v>6473385.5999999996</v>
      </c>
      <c r="J104" s="9">
        <f>+I104/J4</f>
        <v>107889.76</v>
      </c>
      <c r="K104" s="6">
        <v>6539500</v>
      </c>
      <c r="L104" s="20">
        <f>+K104*L4</f>
        <v>868445.6</v>
      </c>
      <c r="M104" s="9">
        <f t="shared" si="7"/>
        <v>7407945.5999999996</v>
      </c>
      <c r="N104" s="9">
        <f>+M104/N4</f>
        <v>123465.76</v>
      </c>
      <c r="O104" s="7">
        <v>19</v>
      </c>
    </row>
  </sheetData>
  <autoFilter ref="A5:O104" xr:uid="{517835F5-A09E-4B25-B094-9D7E861135A8}">
    <filterColumn colId="2">
      <filters>
        <filter val="Aeronaves Ala Rotatoria (Helicópteros)"/>
      </filters>
    </filterColumn>
  </autoFilter>
  <mergeCells count="1">
    <mergeCell ref="A1:O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DEF4434F-BE19-482F-9E28-1EC30E68FD76}">
          <x14:formula1>
            <xm:f>Hoja2!$A$1:$A$2</xm:f>
          </x14:formula1>
          <xm:sqref>E66:E83</xm:sqref>
        </x14:dataValidation>
        <x14:dataValidation type="list" allowBlank="1" showInputMessage="1" showErrorMessage="1" xr:uid="{449FE651-EB81-43D0-BA07-DEB5E85C2310}">
          <x14:formula1>
            <xm:f>Hoja2!$A$4:$A$5</xm:f>
          </x14:formula1>
          <xm:sqref>C50:C83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313F-1241-4A74-B0B4-61DF120D7470}">
  <sheetPr>
    <tabColor rgb="FFFFFF00"/>
  </sheetPr>
  <dimension ref="A1:E14"/>
  <sheetViews>
    <sheetView showGridLines="0" workbookViewId="0">
      <selection activeCell="D16" sqref="D16"/>
    </sheetView>
  </sheetViews>
  <sheetFormatPr baseColWidth="10" defaultColWidth="11.42578125" defaultRowHeight="15" x14ac:dyDescent="0.25"/>
  <cols>
    <col min="1" max="1" width="3.5703125" bestFit="1" customWidth="1"/>
    <col min="2" max="2" width="25.7109375" customWidth="1"/>
    <col min="3" max="3" width="24.28515625" customWidth="1"/>
    <col min="4" max="4" width="30.28515625" customWidth="1"/>
    <col min="5" max="5" width="54.140625" customWidth="1"/>
  </cols>
  <sheetData>
    <row r="1" spans="1:5" ht="15" customHeight="1" x14ac:dyDescent="0.25">
      <c r="A1" s="23" t="s">
        <v>140</v>
      </c>
      <c r="B1" s="23"/>
      <c r="C1" s="23"/>
      <c r="D1" s="23"/>
      <c r="E1" s="23"/>
    </row>
    <row r="2" spans="1:5" ht="15" customHeight="1" x14ac:dyDescent="0.25">
      <c r="A2" s="23"/>
      <c r="B2" s="23"/>
      <c r="C2" s="23"/>
      <c r="D2" s="23"/>
      <c r="E2" s="23"/>
    </row>
    <row r="3" spans="1:5" ht="15" customHeight="1" x14ac:dyDescent="0.25">
      <c r="A3" s="23"/>
      <c r="B3" s="23"/>
      <c r="C3" s="23"/>
      <c r="D3" s="23"/>
      <c r="E3" s="23"/>
    </row>
    <row r="4" spans="1:5" ht="15" customHeight="1" x14ac:dyDescent="0.25"/>
    <row r="5" spans="1:5" ht="37.5" customHeight="1" x14ac:dyDescent="0.25">
      <c r="A5" s="15" t="s">
        <v>1</v>
      </c>
      <c r="B5" s="15" t="s">
        <v>2</v>
      </c>
      <c r="C5" s="15" t="s">
        <v>141</v>
      </c>
      <c r="D5" s="15" t="s">
        <v>142</v>
      </c>
      <c r="E5" s="15" t="s">
        <v>143</v>
      </c>
    </row>
    <row r="6" spans="1:5" x14ac:dyDescent="0.25">
      <c r="A6" s="5">
        <v>1</v>
      </c>
      <c r="B6" s="5" t="s">
        <v>13</v>
      </c>
      <c r="C6" s="5" t="s">
        <v>144</v>
      </c>
      <c r="D6" s="4" t="s">
        <v>145</v>
      </c>
      <c r="E6" s="5" t="s">
        <v>145</v>
      </c>
    </row>
    <row r="7" spans="1:5" x14ac:dyDescent="0.25">
      <c r="A7" s="5">
        <v>2</v>
      </c>
      <c r="B7" s="5" t="s">
        <v>13</v>
      </c>
      <c r="C7" s="5" t="s">
        <v>144</v>
      </c>
      <c r="D7" s="4" t="s">
        <v>146</v>
      </c>
      <c r="E7" s="5" t="s">
        <v>147</v>
      </c>
    </row>
    <row r="8" spans="1:5" x14ac:dyDescent="0.25">
      <c r="A8" s="5">
        <v>3</v>
      </c>
      <c r="B8" s="5" t="s">
        <v>13</v>
      </c>
      <c r="C8" s="5" t="s">
        <v>144</v>
      </c>
      <c r="D8" s="5" t="s">
        <v>148</v>
      </c>
      <c r="E8" s="5" t="s">
        <v>149</v>
      </c>
    </row>
    <row r="9" spans="1:5" x14ac:dyDescent="0.25">
      <c r="A9" s="5">
        <v>4</v>
      </c>
      <c r="B9" s="4" t="s">
        <v>71</v>
      </c>
      <c r="C9" s="5" t="s">
        <v>144</v>
      </c>
      <c r="D9" s="4" t="s">
        <v>145</v>
      </c>
      <c r="E9" s="5" t="s">
        <v>145</v>
      </c>
    </row>
    <row r="10" spans="1:5" x14ac:dyDescent="0.25">
      <c r="A10" s="5">
        <v>5</v>
      </c>
      <c r="B10" s="4" t="s">
        <v>71</v>
      </c>
      <c r="C10" s="5" t="s">
        <v>144</v>
      </c>
      <c r="D10" s="4" t="s">
        <v>145</v>
      </c>
      <c r="E10" s="5" t="s">
        <v>150</v>
      </c>
    </row>
    <row r="11" spans="1:5" x14ac:dyDescent="0.25">
      <c r="A11" s="5">
        <v>6</v>
      </c>
      <c r="B11" s="4" t="s">
        <v>116</v>
      </c>
      <c r="C11" s="5" t="s">
        <v>144</v>
      </c>
      <c r="D11" s="4" t="s">
        <v>145</v>
      </c>
      <c r="E11" s="5" t="s">
        <v>145</v>
      </c>
    </row>
    <row r="12" spans="1:5" x14ac:dyDescent="0.25">
      <c r="A12" s="5">
        <v>7</v>
      </c>
      <c r="B12" s="4" t="s">
        <v>116</v>
      </c>
      <c r="C12" s="5" t="s">
        <v>144</v>
      </c>
      <c r="D12" s="4" t="s">
        <v>146</v>
      </c>
      <c r="E12" s="5" t="s">
        <v>147</v>
      </c>
    </row>
    <row r="13" spans="1:5" x14ac:dyDescent="0.25">
      <c r="A13" s="5">
        <v>8</v>
      </c>
      <c r="B13" s="4" t="s">
        <v>116</v>
      </c>
      <c r="C13" s="5" t="s">
        <v>144</v>
      </c>
      <c r="D13" s="4" t="s">
        <v>151</v>
      </c>
      <c r="E13" s="5" t="s">
        <v>152</v>
      </c>
    </row>
    <row r="14" spans="1:5" x14ac:dyDescent="0.25">
      <c r="A14" s="5">
        <v>9</v>
      </c>
      <c r="B14" s="4" t="s">
        <v>116</v>
      </c>
      <c r="C14" s="5" t="s">
        <v>144</v>
      </c>
      <c r="D14" s="5" t="s">
        <v>148</v>
      </c>
      <c r="E14" s="5" t="s">
        <v>149</v>
      </c>
    </row>
  </sheetData>
  <mergeCells count="1">
    <mergeCell ref="A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699C-51EC-47CE-818A-BFFE06CC9D79}">
  <dimension ref="A1:A5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28.5703125" bestFit="1" customWidth="1"/>
  </cols>
  <sheetData>
    <row r="1" spans="1:1" x14ac:dyDescent="0.25">
      <c r="A1" t="s">
        <v>16</v>
      </c>
    </row>
    <row r="2" spans="1:1" x14ac:dyDescent="0.25">
      <c r="A2" t="s">
        <v>153</v>
      </c>
    </row>
    <row r="4" spans="1:1" x14ac:dyDescent="0.25">
      <c r="A4" s="11" t="s">
        <v>14</v>
      </c>
    </row>
    <row r="5" spans="1:1" x14ac:dyDescent="0.25">
      <c r="A5" s="11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1FC2085106E5489ED12A90F86FA892" ma:contentTypeVersion="2" ma:contentTypeDescription="Crear nuevo documento." ma:contentTypeScope="" ma:versionID="ba4a18e5bfbcc460214964d62251fbb7">
  <xsd:schema xmlns:xsd="http://www.w3.org/2001/XMLSchema" xmlns:xs="http://www.w3.org/2001/XMLSchema" xmlns:p="http://schemas.microsoft.com/office/2006/metadata/properties" xmlns:ns2="572a1580-a237-46a2-b960-b00b39644080" targetNamespace="http://schemas.microsoft.com/office/2006/metadata/properties" ma:root="true" ma:fieldsID="03044bd39f1cc1a0441b5b4c40d7497f" ns2:_="">
    <xsd:import namespace="572a1580-a237-46a2-b960-b00b396440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1580-a237-46a2-b960-b00b39644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AAF2E-AFED-4D16-AE41-C05CB78C37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6D6AF5-DF45-4FE0-B6A7-44E3455939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DBFA75-0750-47BC-8BEF-C51A51E81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a1580-a237-46a2-b960-b00b39644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Catálogo IAD</vt:lpstr>
      <vt:lpstr>Consolidado Base Operaciones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VILLA</dc:creator>
  <cp:keywords/>
  <dc:description/>
  <cp:lastModifiedBy>Amira Esther Mojica Cueto</cp:lastModifiedBy>
  <cp:revision/>
  <dcterms:created xsi:type="dcterms:W3CDTF">2021-08-03T18:02:03Z</dcterms:created>
  <dcterms:modified xsi:type="dcterms:W3CDTF">2023-04-13T19:56:26Z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0x0101009F1FC2085106E5489ED12A90F86FA892</vt:lpwstr>
  </property>
</Properties>
</file>