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carolina.olivera\OneDrive - Colombia Compra Eficiente\Planeación\Plan de Acción\Plan de Acción 2020\"/>
    </mc:Choice>
  </mc:AlternateContent>
  <xr:revisionPtr revIDLastSave="340" documentId="8_{5EEB3BE9-E1E3-4B0D-947B-B0E6D40A0142}" xr6:coauthVersionLast="41" xr6:coauthVersionMax="41" xr10:uidLastSave="{37DDA542-F18D-435A-AA7E-BEF2DA7A9E6D}"/>
  <workbookProtection workbookAlgorithmName="SHA-512" workbookHashValue="TFuilHlGn+GJWpk3PeCK1y2LgW6uPurY269S1zEeoQpanWp5FBGxlsaKaDu9PoymCCZk5Q435C+0gGJ/iDLbaw==" workbookSaltValue="AbtJ4VYKDWvxFF+p0W48dQ==" workbookSpinCount="100000" lockStructure="1"/>
  <bookViews>
    <workbookView xWindow="-120" yWindow="-120" windowWidth="20730" windowHeight="11160" firstSheet="4"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CCE-DES-FM-15" sheetId="10" r:id="rId12"/>
    <sheet name="Control de Cambios" sheetId="16" r:id="rId13"/>
    <sheet name="Listas" sheetId="11" state="hidden" r:id="rId14"/>
  </sheets>
  <externalReferences>
    <externalReference r:id="rId15"/>
  </externalReferences>
  <definedNames>
    <definedName name="_xlnm._FilterDatabase" localSheetId="11" hidden="1">'CCE-DES-FM-15'!$A$8:$AJ$80</definedName>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0" i="10" l="1"/>
  <c r="H16" i="10" l="1"/>
  <c r="H41" i="10"/>
  <c r="A4" i="4"/>
  <c r="A7" i="4"/>
  <c r="A8" i="4"/>
  <c r="A9" i="4"/>
  <c r="A14" i="4"/>
  <c r="A18" i="4"/>
  <c r="A22" i="4"/>
  <c r="A26" i="4"/>
  <c r="A32" i="4"/>
  <c r="A35" i="4"/>
  <c r="A38" i="4"/>
  <c r="A52" i="4"/>
  <c r="A53" i="4"/>
  <c r="A55" i="4"/>
  <c r="A58" i="4"/>
  <c r="H65" i="10"/>
  <c r="H63" i="10"/>
  <c r="H58" i="10"/>
  <c r="H48" i="10"/>
  <c r="H43" i="10"/>
  <c r="H42" i="10"/>
  <c r="H33" i="10"/>
  <c r="H32" i="10"/>
  <c r="H30" i="10"/>
  <c r="H23" i="10"/>
  <c r="H10" i="10"/>
  <c r="H9" i="10"/>
  <c r="F42" i="7"/>
  <c r="A2" i="3"/>
  <c r="A3" i="3"/>
  <c r="A4" i="3"/>
  <c r="A5" i="3"/>
  <c r="A6" i="3"/>
  <c r="A7" i="3"/>
  <c r="A8" i="3"/>
  <c r="A9" i="3"/>
  <c r="A10" i="3"/>
  <c r="A11" i="3"/>
  <c r="A12" i="3"/>
  <c r="A13" i="3"/>
  <c r="A14" i="3"/>
  <c r="A15" i="3"/>
  <c r="A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sharedStrings.xml><?xml version="1.0" encoding="utf-8"?>
<sst xmlns="http://schemas.openxmlformats.org/spreadsheetml/2006/main" count="1345" uniqueCount="816">
  <si>
    <t>Fecha de Cumplimiento</t>
  </si>
  <si>
    <t>No.</t>
  </si>
  <si>
    <t>Proceso / Área</t>
  </si>
  <si>
    <t>Perspectiva</t>
  </si>
  <si>
    <t>Objetivo Estratégico</t>
  </si>
  <si>
    <t>Innovación y aprendizaje</t>
  </si>
  <si>
    <t>Negocio y procesos</t>
  </si>
  <si>
    <t>Clientes / Actores del mercado de compra pública</t>
  </si>
  <si>
    <t>Fecha de Inicio</t>
  </si>
  <si>
    <t>Responsable</t>
  </si>
  <si>
    <t>OPORTUNIDADES</t>
  </si>
  <si>
    <t>AMENAZAS</t>
  </si>
  <si>
    <t>DEBILIDADADES</t>
  </si>
  <si>
    <t>FORTALEZAS</t>
  </si>
  <si>
    <t>Subregistros que alteran estadísticas de compra</t>
  </si>
  <si>
    <t>Baja articulación con entes de control</t>
  </si>
  <si>
    <t>Infraestructura tecnológica obsoleta</t>
  </si>
  <si>
    <t>Poca participación de proveedores y entidades estatales en la estructuración de AMP</t>
  </si>
  <si>
    <t>Mediciones para eficiencia administrativa</t>
  </si>
  <si>
    <t>Definición de AMP - IAD para la generación de valor público</t>
  </si>
  <si>
    <t>Alineación de los objetivos del gobierno con los objetivos estratégicos</t>
  </si>
  <si>
    <t>Riesgo reputacional de credibilidad por errores en la plataforma</t>
  </si>
  <si>
    <t>Ausencia de DRP y BCP</t>
  </si>
  <si>
    <t>Personal Capacitado</t>
  </si>
  <si>
    <t>Sentido de Pertenencia</t>
  </si>
  <si>
    <t>Plataformas en nube pública</t>
  </si>
  <si>
    <t>Clima organizacional y trabajo en equipo</t>
  </si>
  <si>
    <t>Desbalance en la asignación presupuestal de la entidad</t>
  </si>
  <si>
    <t>Ejecución presupuestal de acuerdo al PAA</t>
  </si>
  <si>
    <t>Desconfianza en la gestión de la entidad</t>
  </si>
  <si>
    <t>Personal insuficiente para el desarrollo de todos los objetivos estratégicos</t>
  </si>
  <si>
    <t>Alta dependencia de los proveedores de TI, en especial de Vortal</t>
  </si>
  <si>
    <t>Deficiente articulación entre los procesos organizacionales</t>
  </si>
  <si>
    <t>Poco recurso técnico (TI) especializado en las plataformas core, sin transferencia de conocimiento al resto de la organización</t>
  </si>
  <si>
    <t>Arquitectura Empresarial poco desarrollada</t>
  </si>
  <si>
    <t>Justificación técnica deficiente en estructuración de AMP</t>
  </si>
  <si>
    <t>Programa de I+D+I</t>
  </si>
  <si>
    <t>Alianzas con gremios, medios de comunicación y academia para desarrollar el mercado de compra pública</t>
  </si>
  <si>
    <t>Fortalecimiento de la Mesa de servicios (soporte)</t>
  </si>
  <si>
    <t>Gestión del conocimiento</t>
  </si>
  <si>
    <t>Papel de CCE como gestor documental de los procesos de contratación</t>
  </si>
  <si>
    <t>Proyecciones inexactas de compra en uso de la plataforma</t>
  </si>
  <si>
    <t>Bajo presupuesto para el desarrollo de los objetivos estratégicos (PPTO de funcionamiento y PPTO de inversión)</t>
  </si>
  <si>
    <t>VORTAL - No implementa las mejoras con oportunidad, cuenta con RRHH limitado, y no cuenta con programas de I+D+I</t>
  </si>
  <si>
    <t>Empoderamiento de CCE por parte del Gobierno Nacional en sus diferentes instancias</t>
  </si>
  <si>
    <t>Insuficiente formación virtual en la compra pública</t>
  </si>
  <si>
    <t>Fortalecer las plataformas para lo organismos de control</t>
  </si>
  <si>
    <t>Planeación</t>
  </si>
  <si>
    <t>Fortalecer la implementación de los sistemas de gestión</t>
  </si>
  <si>
    <t>Implementar el programa de abastecimiento estratégico</t>
  </si>
  <si>
    <t>Perdida de la memoria institucional de la entidad</t>
  </si>
  <si>
    <t>Rediseño Organizacional</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</si>
  <si>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</si>
  <si>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Disponer documentos tipo a los sectores priorizados por el gobierno nacional</t>
  </si>
  <si>
    <t>Desarrollar un modelo de medición de la eficiencia operacional de CCE</t>
  </si>
  <si>
    <t>Meta</t>
  </si>
  <si>
    <t>Proponer el rediseño de la estructura organizacional</t>
  </si>
  <si>
    <t>Descripción</t>
  </si>
  <si>
    <t>Subdirección de Información y Tecnologías de la Información</t>
  </si>
  <si>
    <t xml:space="preserve">Secretaría General </t>
  </si>
  <si>
    <t>Asesor Económico de la Dirección General / Subdirección PEMAE</t>
  </si>
  <si>
    <t>Responsable Principal</t>
  </si>
  <si>
    <t>Responsable Actividad</t>
  </si>
  <si>
    <t>Actividad / Iniciativa</t>
  </si>
  <si>
    <t>Buscar alianzas con entidades que provean servicios de e-learning</t>
  </si>
  <si>
    <t>Implementar o adoptar plataformas para el despliegue de conocimiento de SECOP</t>
  </si>
  <si>
    <t>Estructurar el PETI alineado a las necesidades de la entidad.</t>
  </si>
  <si>
    <t>Estado actual de la arquitectura empresarial de la agencia.</t>
  </si>
  <si>
    <t>Presentar propuesta de rediseño de la arquitectura</t>
  </si>
  <si>
    <t xml:space="preserve">Evaluar la estructura actual, frente a la misionalidad de la entidad 
</t>
  </si>
  <si>
    <t>Producir un modelo de seguridad y privacidad de la información. - MSPI (ISO 27001)</t>
  </si>
  <si>
    <t>Subdirección PEMAE</t>
  </si>
  <si>
    <t>Subdirección de Información y Tecnologías de la Información / Subdirección PEMAE</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</si>
  <si>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</si>
  <si>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</si>
  <si>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</si>
  <si>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</si>
  <si>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</si>
  <si>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</si>
  <si>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</si>
  <si>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</si>
  <si>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 Plan Institucional de Archivos de la Entidad ­PINAR</t>
  </si>
  <si>
    <t>10. Plan Estratégico de Tecnologías de la Información y las Comunicaciones ­ PETI</t>
  </si>
  <si>
    <t>11. Plan de Tratamiento de Riesgos de Seguridad y Privacidad de la Información</t>
  </si>
  <si>
    <t>12. Plan de Seguridad y Privacidad de la Información</t>
  </si>
  <si>
    <t>Secretaría General / Subdirección Contractual / Subdirección de Información y Tecnologías de la Información / Subdirección de Negocios</t>
  </si>
  <si>
    <t>Promover interoperabilidad con la plataforma Oceano</t>
  </si>
  <si>
    <t>Descripciòn</t>
  </si>
  <si>
    <t>Indicador</t>
  </si>
  <si>
    <t>Capacidad del SECOP</t>
  </si>
  <si>
    <t>Fortalecimiento de la TVEC</t>
  </si>
  <si>
    <t>Valor Actual</t>
  </si>
  <si>
    <t>20.000 procesos mes</t>
  </si>
  <si>
    <t>Mes</t>
  </si>
  <si>
    <t>300.000 procesos mes</t>
  </si>
  <si>
    <t>Estrategia de Generación de Confianza en el Servicio</t>
  </si>
  <si>
    <t>Contribuciòn</t>
  </si>
  <si>
    <t>MEJORA DEL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</si>
  <si>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</si>
  <si>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</si>
  <si>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</si>
  <si>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</si>
  <si>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Modificaciones normativas del Sistema de Compra Pública</t>
  </si>
  <si>
    <t>EFICIENCIA ADMINISTRATIVA</t>
  </si>
  <si>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</si>
  <si>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</si>
  <si>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AMP  y/o IAD  para territorio</t>
  </si>
  <si>
    <r>
      <t xml:space="preserve">La ANCP – CCE </t>
    </r>
    <r>
      <rPr>
        <sz val="11"/>
        <color rgb="FFFF0000"/>
        <rFont val="Calibri"/>
        <family val="2"/>
        <scheme val="minor"/>
      </rPr>
      <t>deberá estructurar AMP diferenciados para el nivel territorial</t>
    </r>
  </si>
  <si>
    <t>BUENAS PRACTICAS EN LA CONTRATACIÓN PÚBLICA</t>
  </si>
  <si>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</si>
  <si>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</si>
  <si>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</si>
  <si>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</si>
  <si>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</si>
  <si>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</si>
  <si>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</si>
  <si>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t>Estandarización de criterios para la contratación directa</t>
  </si>
  <si>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</si>
  <si>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</si>
  <si>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</si>
  <si>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t>Inclusión de Derechos Humanos en la Compra Pública</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</si>
  <si>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</si>
  <si>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</si>
  <si>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</si>
  <si>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</si>
  <si>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</si>
  <si>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</si>
  <si>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</si>
  <si>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Documentos tipo</t>
  </si>
  <si>
    <t>Frecuencia</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</si>
  <si>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</si>
  <si>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</si>
  <si>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FORMACIÓN EN LA COMPRA PÚBLICA</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</si>
  <si>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</si>
  <si>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</si>
  <si>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Profesionalización de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</si>
  <si>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</si>
  <si>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</si>
  <si>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</si>
  <si>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TRANSPARENCIA Y ANTICORRUPCIÓN</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</si>
  <si>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</si>
  <si>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</si>
  <si>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</si>
  <si>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</si>
  <si>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</si>
  <si>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</si>
  <si>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COMUNICACIONES</t>
  </si>
  <si>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</si>
  <si>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FORTALECIMIENTO INSTITUCIONAL</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</si>
  <si>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</si>
  <si>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</si>
  <si>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</si>
  <si>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</si>
  <si>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Actividades / Iniciativas</t>
  </si>
  <si>
    <t>Promover las capacidades de la compra pública</t>
  </si>
  <si>
    <t>Subdirección Contractual</t>
  </si>
  <si>
    <t>Implementar formaciones para el uso del SECOP</t>
  </si>
  <si>
    <t>Proponer y/o actualizar guías y manuales que aporten el entendimiento de buenas prácticas en la compra y la contratación.</t>
  </si>
  <si>
    <t>Evaluar el volumen de guías y manuales que inciden sobre la gestión de la actividad contractual.</t>
  </si>
  <si>
    <t>Iniciativa</t>
  </si>
  <si>
    <t xml:space="preserve">Con el apoyo de las Secretaría de Transparencia se desarrollará un sistema de alarmas y un informe de control de compra pública para hacer del Sistema Electrónico para la Contratación Pública – SECOP – la única fuente de información. </t>
  </si>
  <si>
    <t xml:space="preserve">La ANCP-CCE promoverá en conjunto con la ESAP la profesionalización del comprador público a través de espacios de formación presencial y virtual, los cuales promoverán también el intercambio de experiencias y lecciones aprendidas. </t>
  </si>
  <si>
    <t>Reforma normativa a los procedimientos y estandarización del lenguaje contractual actual, con el propósito de implementar mediciones con OCDS e intercambiar buenas prácticas en sistemas jurídicos comparables con Colombia.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</si>
  <si>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</si>
  <si>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Desarrollar un modelo de medición de la eficiencia operacional</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</si>
  <si>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</si>
  <si>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 xml:space="preserve">Promover el proyecto del sistema de alertas tempranas en la operación secundarias. </t>
  </si>
  <si>
    <t>Subdirección de Negocios</t>
  </si>
  <si>
    <t>Subdirección de Negocios
Subdirección de Información y Tecnologías de la Información</t>
  </si>
  <si>
    <t>Promover una estrategia de uso de la TVEC para las entidades obligadas que no hacia parte de la obligatoriedad.</t>
  </si>
  <si>
    <t>Generar un programa de incentivos para el uso de la TVEC a entidades no obligadas.</t>
  </si>
  <si>
    <t>Promover el programa de laboratorio de la TVEC (Tienda Virtual Lab)</t>
  </si>
  <si>
    <t>Subdirección Contractual
Subdirección de Información y Tecnologías de la Información
Subdirección de Negocios</t>
  </si>
  <si>
    <t>Diagnosticar la contribución de ANCP-CCE en la estructuración de Planes de Alimentación Escolar a nivel territorial</t>
  </si>
  <si>
    <t>Subdirección Contractual
Subdirección de Negocios</t>
  </si>
  <si>
    <t>Proponer estrategias / convenios para diseñar programas de innovación dirigido a los actores de compra pública.</t>
  </si>
  <si>
    <t>Diseñar e implementar un plan de continuidad de negocio que garantice el adecuado funcionamiento de los procesos core de la entidad</t>
  </si>
  <si>
    <t>Revisar esta misión con la ley.</t>
  </si>
  <si>
    <t>Ampliar y dar a conocer el portafolio de servicios CCE - Plan de Mercadeo institucional</t>
  </si>
  <si>
    <t>Reconocimiento de CCE como una entidad líder en la lucha anticorrupción</t>
  </si>
  <si>
    <t>Producir documentos y doctrinas para fortalecer Síntesis (conceptos jurídicos)</t>
  </si>
  <si>
    <t>Interoperabilidad entre las plataformas de CCE y las demás del estado</t>
  </si>
  <si>
    <t>Débil cultura organizacional</t>
  </si>
  <si>
    <t>Implementación en los sistemas de gestión</t>
  </si>
  <si>
    <t>Compromiso de la Alta Dirección con la estrategia</t>
  </si>
  <si>
    <t>Ausencia de un ERP y un CRM, como soporte de los procesos administrativos y misionales</t>
  </si>
  <si>
    <t xml:space="preserve">TI 
- Promover interoperabilidad con la plataforma Oceano.
- Diagnosticar oportunidades de interoperabilidad con los otros entes de control.
Sub Negocios
- Promover el proyecto del sistema de alertas tempranas en la operación secundarias. </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</si>
  <si>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</si>
  <si>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GC
* Producción de documentos tipo</t>
  </si>
  <si>
    <t xml:space="preserve">GC
*Propuesta de proyecto de Ley a la modificación de la Ley 80 de 1993.
</t>
  </si>
  <si>
    <t>Poner a disposición de los actores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</si>
  <si>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</si>
  <si>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</si>
  <si>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Fortalecer la disponibilidad del Sistema Electrónico de Compra Pública</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</si>
  <si>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</si>
  <si>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*Evaluar la estructura actual, frente a la misionalidad de la entidad 
*Diagnosticar y Priorizar el valor estratégico del recurso humano por área
*Evaluar la viabilidad técnica y económica
</t>
  </si>
  <si>
    <t>Implementar principios y estándares de buenas practicas de TI y Gestión de Riesgos</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</si>
  <si>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</si>
  <si>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</si>
  <si>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Proponer iniciativas y/o estrategias que promuevan la sostenibilidad de la ANCPCCE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</si>
  <si>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</si>
  <si>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</si>
  <si>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TI
*Proponer estrategias / convenios para diseñar programas de innovación dirigido a los actores de compra pública.
*Generar alianzas con MinTIC para desarrollos tecnológicos orientados a la compra y contratación publica.</t>
  </si>
  <si>
    <t>Promover estrategias de cooperación con los entes de control</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</si>
  <si>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</si>
  <si>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Diagnosticar oportunidades de interoperabilidad con los otros entes de control.</t>
  </si>
  <si>
    <t>Efectuar propuesta de proyecto de Ley a la modificación de la Ley 80 de 1993</t>
  </si>
  <si>
    <t>Desarrollar el proyecto de Decreto Reglamentario para los artículos 41 y 42 de la Ley 1955 de 2019.</t>
  </si>
  <si>
    <t>Determinar la viabilidad de estructurar AMP para incluir la participación de comunidades raizales (V.gr. San Andrés y Providencia)</t>
  </si>
  <si>
    <t>Proponer la adecuación de la herramienta Síntesis.</t>
  </si>
  <si>
    <t>Promover un capitulo especial en las guías que expida la ANCP-CCE referente a las buenas prácticas en la operación secundaria de los IAD</t>
  </si>
  <si>
    <t xml:space="preserve">
Diagnostico de estado de la arquitectura tecnológica que soporta el SECOP.
</t>
  </si>
  <si>
    <t>Generar un plan de afinamiento del SECOP de acuerdo a las necesidades diagnosticadas.</t>
  </si>
  <si>
    <t>Documentar el estado mediante artefactos arquitectónicos. (Catálogos - Matrices y Diagramas)</t>
  </si>
  <si>
    <t>Identificar las brechas arquitectónicas</t>
  </si>
  <si>
    <t>Definir el Road Map para cubrir las brechas identificadas</t>
  </si>
  <si>
    <t>Definir el plan de transición y migración (Del estado actual al estado deseado)</t>
  </si>
  <si>
    <t>Diagnosticar y Priorizar el valor estratégico del recurso humano por área</t>
  </si>
  <si>
    <t>Evaluar la viabilidad técnica y económica</t>
  </si>
  <si>
    <t>Implementar un modelo de gestión de riesgos en sus etapas de identificación, medición, control y monitoreo</t>
  </si>
  <si>
    <t>Implementar mecanismos de prevención e identificación de prácticas de corrupción, soborno y fraude</t>
  </si>
  <si>
    <t>En caso que las entidades estatales quieran estructurar de forma independiente sus IAD y estos no sean de interés de la ANCP - CCE,  se podría alquilar la TVEC para la operación secundaria de estas</t>
  </si>
  <si>
    <t>Generar alianzas con MinTIC para desarrollos tecnológicos orientados a la compra y contratación publica.</t>
  </si>
  <si>
    <t>Financiera / Sostenibilidad</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</si>
  <si>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</si>
  <si>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</si>
  <si>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Promover mediciones que demuestren la eficiencia administrativa en las entidades públicas y visibilizar la propuesta de valor en la promoción de los instrumentos de agregación de demanda.</t>
  </si>
  <si>
    <t>Fortalecer del sistema electrónico de compra pública – SECOP – para garantizar la transaccionalidad de todos los procesos de contratación estatal del orden nacional y territorial</t>
  </si>
  <si>
    <t>Fortalecer la estructura organizacional de  La Agencia Nacional de Contratación Pública - Colombia Compra Eficiente (ANCPCCE)</t>
  </si>
  <si>
    <t>Desarrollar las competencias y habilidades a los actores de la compra pública mediante capacitaciones y programas de formación continuada a fin de ofrecer herramientas para facilitar las transacciones en el Sistema de Compra Pública</t>
  </si>
  <si>
    <t>Apoyar al ministerio de hacienda en la definición de la política de eficiencia en el gasto público a travès de la promoción de mesas de trabajo y una propuesta de capitulo de Política desde CCE</t>
  </si>
  <si>
    <t>Identificar y caracterizar los usuarios para definir estrategias de posicionamiento mejorarando la oportunidad y calidad de los conceptos jurídicos.</t>
  </si>
  <si>
    <t>Implementar un modelo de Arquitectura Empresarial como habilitador de la política de gobierno digital</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</si>
  <si>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</si>
  <si>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Secretaría General / Subdirección Contractual / Subdirección de Información y Tecnologías de la Información / Subdirección de Negocios / Subdirección PEMAE</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</si>
  <si>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</si>
  <si>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principios y estándares de buenas prácticas de TI y Gestión de Riesgos</t>
  </si>
  <si>
    <t>Apuesta - Plan Nacional de Desarrollo</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</si>
  <si>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</si>
  <si>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</si>
  <si>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</si>
  <si>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</si>
  <si>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</si>
  <si>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Ausencia de modelos de gestión de datos - Business Intelligence</t>
  </si>
  <si>
    <t>Presencia regional para fortalecer el posicionamiento institucional</t>
  </si>
  <si>
    <t>Contratos débiles con proveedores de TI (clausulas compromisorias, penalidades, cláusulas de salida)</t>
  </si>
  <si>
    <t>Fortalecer el MIPG para incrementar en 10 puntos la calificación del FURAG</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</si>
  <si>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</si>
  <si>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</si>
  <si>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</si>
  <si>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</si>
  <si>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</si>
  <si>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</si>
  <si>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</si>
  <si>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</si>
  <si>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 xml:space="preserve">Partícipes en los procesos de compras y contratación pública </t>
  </si>
  <si>
    <t>Órgano Rector de la Contratación Pública</t>
  </si>
  <si>
    <t>Eficiencia</t>
  </si>
  <si>
    <t>Transparencia</t>
  </si>
  <si>
    <t xml:space="preserve">Optimización </t>
  </si>
  <si>
    <t xml:space="preserve">Organización y articulación del Sistema de Compra Pública </t>
  </si>
  <si>
    <t>Poner a disposición de los participes del sistema de compra pública documentos de buenas prácticas de contratación.</t>
  </si>
  <si>
    <t xml:space="preserve">Diseñar e implementar programas de I+D+i </t>
  </si>
  <si>
    <t>Fortalecer la disponibilidad del Sistema Electrónico de Compra Pública - SECOP</t>
  </si>
  <si>
    <t>EFCTOS SOBRE LOS RECURSOS DEL ESTADO</t>
  </si>
  <si>
    <t>PERSPECTIVAS ESTRATÉGICAS</t>
  </si>
  <si>
    <t xml:space="preserve">Perspectiva Negocio y procesos </t>
  </si>
  <si>
    <t>Perspectiva Clientes / Actores del mercado de compra pública</t>
  </si>
  <si>
    <t>Perspectiva de Innovación y aprendizaje</t>
  </si>
  <si>
    <t>Perspectiva  Financiera / Sostenibilidad</t>
  </si>
  <si>
    <t xml:space="preserve">Desarrollar e Impulsar Políticas Públicas </t>
  </si>
  <si>
    <t>OBJETIVOS MISIONALES 
ANCP-CCE</t>
  </si>
  <si>
    <t>Grandes Apuestas 
del Gobierno Nacional 
2018 - 2022</t>
  </si>
  <si>
    <t>Lograr un registro de 103,2 Billones en las plataformas transaccionales con respecto al presupuesto total destinado a la compra pública</t>
  </si>
  <si>
    <t>Generar 24 Acuerdos Marco de Precios en operación en la Tienda Virtual del Estado Colombiano</t>
  </si>
  <si>
    <t>Diseñar y promover la sancion de documentos tipo para 4 sectores priorizados por el Gobierno Nacional</t>
  </si>
  <si>
    <t>Promover la simplificación / racionalización normativa en referencia a la compra y la contratación pública</t>
  </si>
  <si>
    <t>MEGA META</t>
  </si>
  <si>
    <t>MEDIO</t>
  </si>
  <si>
    <t>LOGROS</t>
  </si>
  <si>
    <t>COMPRAS Y CONTRATACIÒN PUBLICA</t>
  </si>
  <si>
    <t>AUTORIDAD DE LA ACTIVIDAD CONTRACTUAL DE LAS ENTIDADES PÚBLICAS</t>
  </si>
  <si>
    <t>PLATAFORMA SECOP (TVEC, Secop I y Secop II)</t>
  </si>
  <si>
    <t>OBJETIVOS ESTRATÉGICOS</t>
  </si>
  <si>
    <t>Efectividad - medición de Cobertura</t>
  </si>
  <si>
    <t>Transparencia - indice de confianza</t>
  </si>
  <si>
    <t>Recursos - valor de compras, % de gasto vs Ppto</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</si>
  <si>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</si>
  <si>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Promover iniciativas para optimizar los recursos públicos en términos de tiempo, dinero y capacidad del talento humano y de la eficiencia en los procesos para satisfacer las necesidades de las Entidades Estatales y cumplir su misión.</t>
  </si>
  <si>
    <t>ítem</t>
  </si>
  <si>
    <t>Impacto
Superior/Alto/Medio</t>
  </si>
  <si>
    <t>Formulación</t>
  </si>
  <si>
    <t>Resultados</t>
  </si>
  <si>
    <t>Responsable de la Medición</t>
  </si>
  <si>
    <t>Superior</t>
  </si>
  <si>
    <t>Dirección General</t>
  </si>
  <si>
    <t>Alto</t>
  </si>
  <si>
    <t>Medio</t>
  </si>
  <si>
    <t>M1</t>
  </si>
  <si>
    <t>M2</t>
  </si>
  <si>
    <t>M3</t>
  </si>
  <si>
    <t>M4</t>
  </si>
  <si>
    <t>M5</t>
  </si>
  <si>
    <t>M6</t>
  </si>
  <si>
    <t>METRICAS</t>
  </si>
  <si>
    <t>Anual</t>
  </si>
  <si>
    <t>M1. 20,9 Billones
M2. 52,55 Billones
M2. 77,9 Billones
M2. 103,2 Billones</t>
  </si>
  <si>
    <t>M1. 1
M2. 2
M2. 3
M2. 4</t>
  </si>
  <si>
    <t>M1. 6
M2. 12
M2. 18
M2. 24</t>
  </si>
  <si>
    <t>(Número de documentos tipo +  avance estimado del periodo/Meta periodo)*100%</t>
  </si>
  <si>
    <t>(Número de AMP/Meta periodo)*100%</t>
  </si>
  <si>
    <t>Insuficiente
&lt;60%</t>
  </si>
  <si>
    <t>Aceptable
&gt;90%</t>
  </si>
  <si>
    <t>Deficiente
&gt; = 60% &lt; 90%</t>
  </si>
  <si>
    <t>% de compras públicas en Secop II y TVEC / Presupuesto destinado a la compra pública</t>
  </si>
  <si>
    <t>Presupuesto Adjudicado</t>
  </si>
  <si>
    <t>Presupuesto Utilizado</t>
  </si>
  <si>
    <t>% Uso</t>
  </si>
  <si>
    <t>Nombre Indicador</t>
  </si>
  <si>
    <t>Objetivo Indicador</t>
  </si>
  <si>
    <t>Documentos Tipo</t>
  </si>
  <si>
    <t>AMP</t>
  </si>
  <si>
    <t>Valor Transacciones</t>
  </si>
  <si>
    <t>Semestral</t>
  </si>
  <si>
    <t>Generar y/o actualizar las guías y manuales que inciden sobre la gestión de la actividad contractual</t>
  </si>
  <si>
    <t>(Número de documentos generados, actualizados y publicados en el periodo / Meta de documentos)*100%</t>
  </si>
  <si>
    <t>Acuerdos de Cooperación</t>
  </si>
  <si>
    <t>Lograr acuerdos de cooperación con entes de control que promuevan la prevención de actos de corrupción en diferentes etapas de los procesos de Contratación Pública</t>
  </si>
  <si>
    <t>(Número de acuerdos del periodo / Meta del periodo)*100%</t>
  </si>
  <si>
    <t>M1. 2
M2. 4
M2. 6
M2. 8</t>
  </si>
  <si>
    <t>Reforma Ley 80</t>
  </si>
  <si>
    <t>Proponer proyecto de Ley reforma la Ley 80 de 1993</t>
  </si>
  <si>
    <t>M1. 25%
M2. 50%
M2. 75%
M2. 100%</t>
  </si>
  <si>
    <t>(Estado de avance de la reforma de la ley 80 / meta acumulada)</t>
  </si>
  <si>
    <t>(Número acumulado de servidores públicos capacitados/Número total de servidores públicos relacionados con la compra pública)*100%</t>
  </si>
  <si>
    <t>Formar los servidores públicos que participan en los procesos de contratación pública a través de la ANCPCCE</t>
  </si>
  <si>
    <t>Proyecto Estructura Organizacional</t>
  </si>
  <si>
    <t>Cumplimiento proyecto estratégico Estructura Organizacional</t>
  </si>
  <si>
    <t>Calificación FURAG</t>
  </si>
  <si>
    <t>Lograr y mantener una calificación de 90 puntos</t>
  </si>
  <si>
    <t>Resultados de la evaluación del FURAG</t>
  </si>
  <si>
    <t>1-(Valor de compras / presupuesto de compras)*100%</t>
  </si>
  <si>
    <t>XXX%</t>
  </si>
  <si>
    <t>Ahorro en la Compra Pública</t>
  </si>
  <si>
    <t>Programas I+D+I</t>
  </si>
  <si>
    <t>Implementar programas I+D+I en los procesos de la Agencia</t>
  </si>
  <si>
    <t>M1. 80 puntos
M2. 90 Puntos</t>
  </si>
  <si>
    <t>En este indicador se puede medir algo que garantice la sostenibilidad de la AGENCIA</t>
  </si>
  <si>
    <t>Lograr y mantener un nivel de confianza en la entidad del 90% en los procesos de compra pública</t>
  </si>
  <si>
    <t>NIVEL ESTRATÉGICO</t>
  </si>
  <si>
    <t>CUADRO DE MANDO ESTRATEGICO
2019 - 2022</t>
  </si>
  <si>
    <t>PRODUCTOS</t>
  </si>
  <si>
    <t>FECHAS</t>
  </si>
  <si>
    <t>MÉTRICA</t>
  </si>
  <si>
    <t xml:space="preserve">Actividad </t>
  </si>
  <si>
    <t>Entregable</t>
  </si>
  <si>
    <t>INICIO</t>
  </si>
  <si>
    <t>FIN</t>
  </si>
  <si>
    <t>Formula</t>
  </si>
  <si>
    <t>Meta 1Q</t>
  </si>
  <si>
    <t>Meta 2Q</t>
  </si>
  <si>
    <t>Meta 3Q</t>
  </si>
  <si>
    <t>Meta 4Q</t>
  </si>
  <si>
    <t>Peso</t>
  </si>
  <si>
    <t>PRESUPUESTO</t>
  </si>
  <si>
    <t>ACTIVIDAD / INICIATIVA</t>
  </si>
  <si>
    <t>ID</t>
  </si>
  <si>
    <t xml:space="preserve">Promoción y fomento de la Compra Pública para la Innovación en el país </t>
  </si>
  <si>
    <t>ID Actividad</t>
  </si>
  <si>
    <t>IN1</t>
  </si>
  <si>
    <t>IN2</t>
  </si>
  <si>
    <t>IN3</t>
  </si>
  <si>
    <t>IN5</t>
  </si>
  <si>
    <t>IN6</t>
  </si>
  <si>
    <t>IN7</t>
  </si>
  <si>
    <t>IN9</t>
  </si>
  <si>
    <t>IN10</t>
  </si>
  <si>
    <t>IN11</t>
  </si>
  <si>
    <t>IN12</t>
  </si>
  <si>
    <t>IN13</t>
  </si>
  <si>
    <t>IN14</t>
  </si>
  <si>
    <t>IN16</t>
  </si>
  <si>
    <t>IN17</t>
  </si>
  <si>
    <t>IN18</t>
  </si>
  <si>
    <t>IN19</t>
  </si>
  <si>
    <t>IN20</t>
  </si>
  <si>
    <t>IN21</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</si>
  <si>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</si>
  <si>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</si>
  <si>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</si>
  <si>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</si>
  <si>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</si>
  <si>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</si>
  <si>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</si>
  <si>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</si>
  <si>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</si>
  <si>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</si>
  <si>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</si>
  <si>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</si>
  <si>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</si>
  <si>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</si>
  <si>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</si>
  <si>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</si>
  <si>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</si>
  <si>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</si>
  <si>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</si>
  <si>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</si>
  <si>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</si>
  <si>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</si>
  <si>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IN47</t>
  </si>
  <si>
    <t>IN48</t>
  </si>
  <si>
    <t>IN49</t>
  </si>
  <si>
    <t>IN50</t>
  </si>
  <si>
    <t>IN51</t>
  </si>
  <si>
    <t>IN53</t>
  </si>
  <si>
    <t>IN54</t>
  </si>
  <si>
    <t>Producir documentos tipo (Actividad GC3)</t>
  </si>
  <si>
    <t>NIVEL OPERATIVO</t>
  </si>
  <si>
    <t>Acompañar la implementación de las Guía de Compras Públicas Sostenibles - Actividad DG4</t>
  </si>
  <si>
    <t>IN55 - DG4</t>
  </si>
  <si>
    <t>IN4 - DG3</t>
  </si>
  <si>
    <t>IN52 - DG1</t>
  </si>
  <si>
    <t>IN8 - SN8</t>
  </si>
  <si>
    <t>Iniciativa IN8 - Actividad SN8</t>
  </si>
  <si>
    <t>Misión</t>
  </si>
  <si>
    <t>Visión</t>
  </si>
  <si>
    <t>Menú</t>
  </si>
  <si>
    <t>Objetivos Estratégicos</t>
  </si>
  <si>
    <t>Mapa Estratégico</t>
  </si>
  <si>
    <t>Cuadro de Mando Estratégico</t>
  </si>
  <si>
    <t>Mega Meta 2022</t>
  </si>
  <si>
    <t>DOFA Institucional</t>
  </si>
  <si>
    <t>IN22 - IDT5 - IDT41</t>
  </si>
  <si>
    <t>IN23 -IDT46</t>
  </si>
  <si>
    <t>IN46 - IN19</t>
  </si>
  <si>
    <t>IN15 - GC2</t>
  </si>
  <si>
    <t>Proyecto Arquitectura Empresarial</t>
  </si>
  <si>
    <t>Cumplimiento proyecto estratégico Arquitectura Empresarial</t>
  </si>
  <si>
    <t>Objetivo Estratégico Institucional</t>
  </si>
  <si>
    <t>Apuesta - Plan Nacional de Desarrollo 2018-2022</t>
  </si>
  <si>
    <t>Dimensión MIPG</t>
  </si>
  <si>
    <t>Políticas de Gestión y Desempeño Institucional</t>
  </si>
  <si>
    <t>Planes Decreto 612/2018</t>
  </si>
  <si>
    <t>RESPONSABLE / EJECUTOR</t>
  </si>
  <si>
    <t>CODIGO</t>
  </si>
  <si>
    <t>CCE-DES-FM-15</t>
  </si>
  <si>
    <t>VERSIÓN</t>
  </si>
  <si>
    <t>FECHA</t>
  </si>
  <si>
    <t>Reportar al Ministerio de Hacienda y Crédito Público los ahorros generados por el uso de la Tienda Virtual del Estado Colombiano en las Entidades Estatales del Presupuesto General de la Nación</t>
  </si>
  <si>
    <t>Cuatro (4) reportes de ahorros PGN consolidados.</t>
  </si>
  <si>
    <t>Subdirector de Estudios de Mercado y Abastecimiento Estratégico</t>
  </si>
  <si>
    <t>Reportes de ahorros PGN consolidados y enviados a MinHacienda</t>
  </si>
  <si>
    <t>Estructurar e implementar el "Programa de Mejoras Fiscales por Gestión de Compras Públicas"</t>
  </si>
  <si>
    <t xml:space="preserve">Dos (2) herramientas de mejora fiscal por Gestión de Compras Públicas </t>
  </si>
  <si>
    <t>N/A</t>
  </si>
  <si>
    <t>Dos (2) informes de revisión de Planes Anuales de Adquisición de Entidades Estatales priorizadas según valor de los mismos.</t>
  </si>
  <si>
    <t>Reportes trimestrales consolidados del Observatorio de Contratación Pública</t>
  </si>
  <si>
    <t>Sistema de alertas entregado y operando</t>
  </si>
  <si>
    <t xml:space="preserve">Depurar Datos del SECOP con Inteligencia Artificial </t>
  </si>
  <si>
    <t xml:space="preserve">Revisar de Plan Anual de Adquisiciones 2020 de las Entidades Estatales </t>
  </si>
  <si>
    <t xml:space="preserve">Implementar las Fases II y III del Observatorio de Contratación Pública </t>
  </si>
  <si>
    <t>Desarrollar e Implementar del Sistema de Alertas Tempranas de Cumplimiento de Metas</t>
  </si>
  <si>
    <t>Aplicativo de seguimiento y reporte a posibles obras inconclusas según información contenida en el SECOP y compartida con la CGR</t>
  </si>
  <si>
    <t xml:space="preserve">Secretaria General
Contratista SST </t>
  </si>
  <si>
    <t xml:space="preserve">Informes de las mediciones higiénicas ambientales </t>
  </si>
  <si>
    <t>Intervención del riesgo psicosocial</t>
  </si>
  <si>
    <t>No. Actividades realizadas con las poblaciones a intervenir / N° de  actividades programas a las poblaciones a intervenir</t>
  </si>
  <si>
    <t>Secretaria General
Contratista SST</t>
  </si>
  <si>
    <t>Matriz de control administrativo de acuerdo a los parámetros establecidos en el Manual Operativo para la Administración y Control de Bienes de la ANCP</t>
  </si>
  <si>
    <t>Realizar las mediciones higiénicas ambientales de confort térmico, ruido e iluminación a las instalaciones de la entidad</t>
  </si>
  <si>
    <t>Plan de Prevención, Preparación y Respuesta Ante Emergencias actualizado, socializado e implementado</t>
  </si>
  <si>
    <t xml:space="preserve">Construir la estrategia para la prevención e intervención del riesgo psicosocial </t>
  </si>
  <si>
    <t>Realizar el inventario de bienes de control administrativo y consumo controlado</t>
  </si>
  <si>
    <t>Actividades de inventario ejecutadas/ Cronograma de ejecución de inventario programado</t>
  </si>
  <si>
    <t>Secretaria General
Responsable de inventario</t>
  </si>
  <si>
    <t>Cumplimiento Programa de inventarios de bienes de control administrativo y consumo controlado</t>
  </si>
  <si>
    <t>Actualización del Plan de Prevención, Preparación y Respuesta ante Emergencias que incluya personas con discapacidad .</t>
  </si>
  <si>
    <t>Porcentaje de favorabilidad de la encuesta de clima organizacional</t>
  </si>
  <si>
    <t>(Sumatoria de números de respuestas favorables / Numero total de respuestas en la encuesta)</t>
  </si>
  <si>
    <t>Realizar seguimiento a los planes del decreto 612 de 2018 a cargo de Talento Humano cuatrimestralmente</t>
  </si>
  <si>
    <t>Informe de interno avance de cada plan del decreto 612/2018 a cargo de Secretaría General</t>
  </si>
  <si>
    <t xml:space="preserve">Secretaria General
Responsables de ejecución de los planes </t>
  </si>
  <si>
    <t>Realizar la actualización de la medición de clima organizacional involucrando a todos los colaboradores de Colombia Compra Eficiente</t>
  </si>
  <si>
    <t>Documento que contenga el resultado y análisis del clima organizacional y  realizar la socialización de los resultados</t>
  </si>
  <si>
    <t>Realizar seguimiento a los planes del decreto 612 de 2018 PINAR - PAA cuatrimestralmente</t>
  </si>
  <si>
    <t>Plan de Seguridad y Salud en el Trabajo SST</t>
  </si>
  <si>
    <t>Plan de Seguridad y Salud en el Trabajo SST
Plan Estratégico de Talento Humano</t>
  </si>
  <si>
    <t>Plan Estratégico de Talento Humano
Plan de Bienestar e Incentivos
Plan Anual de Vacantes
Plan de previsión de Recursos Humanos
Plan Institucional de Capacitación
Plan de Seguridad y Salud en el Trabajo</t>
  </si>
  <si>
    <t>Realizar y/o actualizar la caracterización de procesos, procedimientos, indicadores y riesgos a cargo de la Secretaría General</t>
  </si>
  <si>
    <t>Procesos y procedimientos aprobados y publicados de Gestión de contratación</t>
  </si>
  <si>
    <t>Procesos y procedimientos aprobados y publicados de Gestión financiera y administrativa</t>
  </si>
  <si>
    <t>Procesos y procedimientos aprobados y publicados de Talento humano</t>
  </si>
  <si>
    <t>Secretaria General
Contratista Asesor Financiero</t>
  </si>
  <si>
    <t>Secretaria General
Contratista Líder de talento humano
Funcionario nómina</t>
  </si>
  <si>
    <t>Diseñar y aprobar el programa de gestión ambiental en ANCP-CCE</t>
  </si>
  <si>
    <t>Programa aprobado</t>
  </si>
  <si>
    <t>Ejecución programa gestión ambiental</t>
  </si>
  <si>
    <t>Ejecución y seguimiento programa gestión ambiental</t>
  </si>
  <si>
    <t>(Actividades del programa ejecutadas / Actividades del programa de la vigencia programadas) *100</t>
  </si>
  <si>
    <t xml:space="preserve">Secretaria General
 Planeación </t>
  </si>
  <si>
    <t xml:space="preserve">Secretaria General Planeación </t>
  </si>
  <si>
    <t>Fortalecer las competencias de los servidores públicos de ANCP-CCE con apoyo de al menos cinco entidades públicas y/o instituciones</t>
  </si>
  <si>
    <t>Redes de apoyo en capacitación</t>
  </si>
  <si>
    <t>Cinco (5) jornadas de capacitación con las redes de apoyo</t>
  </si>
  <si>
    <t>Plan Institucional de Capacitación</t>
  </si>
  <si>
    <t>Secretaria General
Contratista Líder TH</t>
  </si>
  <si>
    <t>Secretaria General
Contratista Líder Talento humano</t>
  </si>
  <si>
    <t>Realizar encuesta de capacitación para conocer las necesidades de los servidores públicos de la entidad.</t>
  </si>
  <si>
    <t>Documento de análisis de resultados de necesidades identificadas para el 2021</t>
  </si>
  <si>
    <t xml:space="preserve">Adelantar una campaña de bienestar y responsabilidad social cuya población sea considerada como vulnerable </t>
  </si>
  <si>
    <t>(N° de funcionarios participantes / N° total de funcionarios)</t>
  </si>
  <si>
    <t xml:space="preserve">Actividades y/o campañas de bienestar y responsabilidad social </t>
  </si>
  <si>
    <t>Memorias del desarrollo de la actividad de bienestar  y de responsabilidad social</t>
  </si>
  <si>
    <t>Plan de Bienestar e incentivos</t>
  </si>
  <si>
    <t>Certificado de registro de las vacantes en la OPEC</t>
  </si>
  <si>
    <t>Vacantes registradas en la OPEC</t>
  </si>
  <si>
    <t>(N° de vacantes registradas en la OPEC / N° total de vacantes de la entidad)</t>
  </si>
  <si>
    <t>Plan Anual de Vacantes</t>
  </si>
  <si>
    <t>Registrar el 100% de los empleos vacantes en la Oferta Pública de Empleos de Carrera OPEC de la CNSC.</t>
  </si>
  <si>
    <t>Solicitar al Ministerio de Hacienda y Crédito Público viabilidad presupuestal para la ampliación de la planta de personal de la ANCP - CCE</t>
  </si>
  <si>
    <t>Oficio remisorio viabilidad presupuestal</t>
  </si>
  <si>
    <t>Secretaria General
Líder Gestión Financiera</t>
  </si>
  <si>
    <t xml:space="preserve">Secretaria General
Líder Talento humano </t>
  </si>
  <si>
    <t>Plan de previsión de recursos humanos</t>
  </si>
  <si>
    <t>Número de capacitaciones logradas/ capacitaciones programadas</t>
  </si>
  <si>
    <t>Funcionarios participantes en campañas de bienestar y responsabilidad social</t>
  </si>
  <si>
    <t>Desarrollar acciones para que los funcionarios y contratistas realicen la actualización de la información relacionada Declaración de Bienes y Rentas en el aplicativo SIGEP. De acuerdo con la Ley 2013 de 2019.</t>
  </si>
  <si>
    <t>Base de datos con reporte trimestral de SIGEP</t>
  </si>
  <si>
    <t>Crear el área de atención al ciudadano presencial, definiendo los canales, protocolos, procedimientos y/o procesos, para la implementación del punto de atención al ciudadano presencial</t>
  </si>
  <si>
    <t xml:space="preserve">Plan Institucional de Archivos - PINAR </t>
  </si>
  <si>
    <t>SG01</t>
  </si>
  <si>
    <t>SG02</t>
  </si>
  <si>
    <t>SG03</t>
  </si>
  <si>
    <t>SG04</t>
  </si>
  <si>
    <t>SG05</t>
  </si>
  <si>
    <t>SG06</t>
  </si>
  <si>
    <t>SG07</t>
  </si>
  <si>
    <t>SG08</t>
  </si>
  <si>
    <t>SG10</t>
  </si>
  <si>
    <t>SG11</t>
  </si>
  <si>
    <t>SG12</t>
  </si>
  <si>
    <t>SG13</t>
  </si>
  <si>
    <t>SG14</t>
  </si>
  <si>
    <t>SG15</t>
  </si>
  <si>
    <t>SG16</t>
  </si>
  <si>
    <t>SG17</t>
  </si>
  <si>
    <t>Informe con análisis de resultados de la aplicación del algoritmo de depuración de información del SECOP con base en Inteligencia Artificial y algoritmo terminado</t>
  </si>
  <si>
    <t>Seguimiento a proyecto de ley de Obras Inconclusas CGR</t>
  </si>
  <si>
    <t>Programa de Abastecimiento Estratégico en Compras Públicas aprobado 
Dos (2)  acompañamientos de Formación en Abastecimiento Estratégico a Entidades Estatales Priorizadas soportado con informe de ejecución y resultados obtenidos en cada Entidad Estatal</t>
  </si>
  <si>
    <t xml:space="preserve">Estructurar e implementar el programa de Abastecimiento Estratégico en Compras Públicas </t>
  </si>
  <si>
    <t xml:space="preserve">Estructurar iniciativas de innovación para mejorar los servicios prestados por la Agencia Nacional de Contratación Pública </t>
  </si>
  <si>
    <t>Dos (2) iniciativas de innovación internos con al menos uno de los siguientes soportes: (i) identificación de necesidades insatisfechas; (ii) factibilidad de inicio de un proceso de Compra Pública para la Innovación; (iii) Estudio de Mercado; (iii) Convocatoria de Ideas; o (vi) Reporte de proveedores Seleccionados.</t>
  </si>
  <si>
    <t xml:space="preserve">Número de reportes de ahorros PGN consolidados y enviados a MinHacienda/ total de reportes proyectados </t>
  </si>
  <si>
    <t xml:space="preserve">Cuatro (4) reportes consolidados de tipo trimestral que incluya las conclusiones de seguimiento y monitoreo del observatorio de contratación pública. </t>
  </si>
  <si>
    <t xml:space="preserve">Subdirector de Estudios de Mercado y Abastecimiento Estratégico </t>
  </si>
  <si>
    <t xml:space="preserve">Seis (6) Estudios Económicos con reporte del Sistema de Compra Pública para la vigencia </t>
  </si>
  <si>
    <t>Realizar análisis económico del Sistema de Compra Pública</t>
  </si>
  <si>
    <t>Estudios Económicos del Sistema de Compra Pública elaborados y socializados</t>
  </si>
  <si>
    <t>Número de Estudios Económicos del Sistema de Compra Pública elaborados y socializados/Total de reportes proyectados para la vigencia</t>
  </si>
  <si>
    <t>Número de reportes trimestrales consolidados del Observatorio de Contratación Pública /Total de reportes proyectados para la vigencia</t>
  </si>
  <si>
    <t>Documento excel con plan de implementación y ejecución de las mejoras funcionales y/o técnicas por cada uno de los releases mayores</t>
  </si>
  <si>
    <t>Cambios al SECOP II en producción</t>
  </si>
  <si>
    <t>Controles de cambios planeados roadmap / controles de cambios implementados roadmap</t>
  </si>
  <si>
    <t>Documento excel con plan de implementación y ejecución de las mejoras funcionales y/o técnicas por cada uno de los releases</t>
  </si>
  <si>
    <t>Cambios al TVEC en producción</t>
  </si>
  <si>
    <t xml:space="preserve">Plan de Aseguramiento de la infraestructura  y hardenización ejecutado en 3 fases  </t>
  </si>
  <si>
    <t>IDT1</t>
  </si>
  <si>
    <t xml:space="preserve">Elaborar el plan de actualización de la plataforma SECOP II, incluyendo actualizaciones naturales de la licencia y mantenimientos evolutivos y correctivos. </t>
  </si>
  <si>
    <t>IDT2</t>
  </si>
  <si>
    <t>Actualizar la plataforma TVEC a la última versión para incluir mejoras a la aplicación (roadmap funcional y/o técnico)</t>
  </si>
  <si>
    <t xml:space="preserve">Plan de mejoramiento y fortalecimiento de la infraestructura tecnológica ejecutado en 4 fases </t>
  </si>
  <si>
    <t>IDT3</t>
  </si>
  <si>
    <t>IDT4</t>
  </si>
  <si>
    <t>IDT5</t>
  </si>
  <si>
    <t xml:space="preserve">Elaborar el plan de continuidad de las plataformas de e-procurement </t>
  </si>
  <si>
    <t xml:space="preserve">Subdirector de IDT
Líder de seguridad de la información </t>
  </si>
  <si>
    <t>IDT6</t>
  </si>
  <si>
    <t>Definir e implementar el modelo de servicio y alinear los procesos de soporte de IDT a las buenas prácticas</t>
  </si>
  <si>
    <t xml:space="preserve">Plan Estratégico de Tecnologías de la Información y las Comunicaciones ­ PETI 
Plan de Tratamiento de Riesgos de Seguridad y Privacidad de la Información </t>
  </si>
  <si>
    <t xml:space="preserve">Plan Estratégico de Tecnologías de la Información y las Comunicaciones ­ PETI
Plan de Tratamiento de Riesgos de Seguridad y Privacidad de la Información </t>
  </si>
  <si>
    <t>Plan Estratégico de Tecnologías de la Información y las Comunicaciones ­ PETI</t>
  </si>
  <si>
    <t xml:space="preserve"> Plan Estratégico de Tecnologías de la Información y las Comunicaciones ­ PETI</t>
  </si>
  <si>
    <t xml:space="preserve">Plan Estratégico de Tecnologías de la Información y las Comunicaciones ­ PETI 
Plan de Tratamiento de Riesgos de Seguridad y Privacidad de la Información 
Plan de Seguridad y Privacidad de la Información </t>
  </si>
  <si>
    <t>Implementar el sistema Relatoría</t>
  </si>
  <si>
    <t>30/06/2020</t>
  </si>
  <si>
    <t xml:space="preserve">Porcentaje de avance del cronograma </t>
  </si>
  <si>
    <t>Actividades finalizadas/Actividades planeadas</t>
  </si>
  <si>
    <t>IDT7</t>
  </si>
  <si>
    <t xml:space="preserve">Plan Estratégico de Tecnologías de la Información y las Comunicaciones ­ PETI 
Plan de Tratamiento de Riesgos de Seguridad y Privacidad de la Información
Plan de Seguridad y Privacidad de la Información </t>
  </si>
  <si>
    <t>Listas de asistencia y evidencia de las formaciones para 32 gobernaciones y 31 alcaldías</t>
  </si>
  <si>
    <t>Porcentaje de cobertura de las formaciones</t>
  </si>
  <si>
    <t>IDT8</t>
  </si>
  <si>
    <t>IDT9</t>
  </si>
  <si>
    <t>IDT10</t>
  </si>
  <si>
    <t>IDT11</t>
  </si>
  <si>
    <t xml:space="preserve">Promover y apoyar el trámite de nuevos procesos en línea en la plataforma SECOP II. </t>
  </si>
  <si>
    <t>Desarrollar una iteración completa de Arquitectura Empresarial para la Agencia Nacional de Contratación CCE</t>
  </si>
  <si>
    <t>Porcentaje de avance en la ejecución del ejercicio de arquitectura empresarial</t>
  </si>
  <si>
    <t>((Porcentaje ejecutado/Porcentaje planeado)*100)/4</t>
  </si>
  <si>
    <t>IDT12</t>
  </si>
  <si>
    <t>Ejercicio de Arquitectura Empresarial documentado y almacenado en repositorio estructurado para tal fin</t>
  </si>
  <si>
    <t>Porcentaje de ejecución del plan de implementación del protocolo IPV6</t>
  </si>
  <si>
    <t>(Porcentaje ejecutado/Porcentaje planeado)</t>
  </si>
  <si>
    <t>Documento con modelo de seguridad y privacidad de la información</t>
  </si>
  <si>
    <t>IDT13</t>
  </si>
  <si>
    <t>IDT14</t>
  </si>
  <si>
    <t>IDT15</t>
  </si>
  <si>
    <t>IDT16</t>
  </si>
  <si>
    <t>IDT17</t>
  </si>
  <si>
    <t>Implementar el protocolo IPV6 en las plataformas de e-procurement</t>
  </si>
  <si>
    <t>IDT18</t>
  </si>
  <si>
    <t>SN1</t>
  </si>
  <si>
    <t>11 IAD's correspondiente a renovaciones, diseñados y adjudicados.
Meta anual de once (11).</t>
  </si>
  <si>
    <t>Subdirector de Negocios</t>
  </si>
  <si>
    <t>SN2</t>
  </si>
  <si>
    <t>12 IAD's nuevos , diseñados y adjudicados.
Meta anual de diez (12).</t>
  </si>
  <si>
    <t>SN3</t>
  </si>
  <si>
    <t>9 IAD estructurados, adjudicados en 2020 con al menos un criterio de sostenibilidad.</t>
  </si>
  <si>
    <t>SN4</t>
  </si>
  <si>
    <t xml:space="preserve">10 Informes del estado y evolución de los IAD's disponibles o planeados en la Tienda Virtual. </t>
  </si>
  <si>
    <t>SN5</t>
  </si>
  <si>
    <t xml:space="preserve">SN6 </t>
  </si>
  <si>
    <t>Lista de asistencia y evidencia de las formaciones para Gobernaciones y Alcaldías.</t>
  </si>
  <si>
    <t xml:space="preserve">Porcentaje de cobertura de las formaciones </t>
  </si>
  <si>
    <t>(Entidades Formadas / total de Entidades proyectadas)</t>
  </si>
  <si>
    <t>Subdirector de Negocios 
Subdirector de IDT</t>
  </si>
  <si>
    <t>Formación de Alcaldías de capitales  y Gobernaciones en el uso de la TVEC. (Responsabilidad compartida con IDT)</t>
  </si>
  <si>
    <t>Adelantar mesas de trabajo e implementar canales de comunicación para mejorar la difusión de los IAD's disponibles en la Tienda Virtual</t>
  </si>
  <si>
    <t>SN7</t>
  </si>
  <si>
    <t xml:space="preserve">Diseñar y actualizar guías a disposición de los participes del sistema de compra pública </t>
  </si>
  <si>
    <t>1 Manual para la Operación Secundaria de los Instrumentos de Agregación de Demanda - Versión 3</t>
  </si>
  <si>
    <t>SN8</t>
  </si>
  <si>
    <t>Diseñar  y estructurar documentos que generen buenas prácticas para los Planes de Alimentación Escolar a nivel territorial</t>
  </si>
  <si>
    <t>SN9</t>
  </si>
  <si>
    <t>2 Capacitaciones a entes de control  (Listas de asistencia)</t>
  </si>
  <si>
    <t xml:space="preserve">Realizar capacitaciones a entes de control </t>
  </si>
  <si>
    <t>SN10</t>
  </si>
  <si>
    <t>Programa aprobado el Subdirector de Negocios y el área de Planeación.</t>
  </si>
  <si>
    <t>Diseñar, estructurar y promover el programa de laboratorio de la TVEC (Tienda Virtual Lab)</t>
  </si>
  <si>
    <t>Secretaría General- PPAL
Todos los Gerentes públicos de ANCP-CCE -SEC</t>
  </si>
  <si>
    <t>Programar transferencias primarias documentales conforme las TRD al archivo central ANCP-CCE, de acuerdo al cronograma definido por el Líder de Gestión Documental</t>
  </si>
  <si>
    <t>Oficio remisorio a cada gerente público notificando las fechas establecidas para las transferencias documentales
Seguimiento al cronograma de TRD</t>
  </si>
  <si>
    <t>Ejecución de cronograma de transferencias de acuerdo a las TRD</t>
  </si>
  <si>
    <t>Número de Transferencias ejecutadas/ Total de transferencias programadas para la vigencia</t>
  </si>
  <si>
    <t>Estrategia de servicio al ciudadano aprobada 
Entregables derivados de la ejecución de la estrategia de servicio al ciudadano con corte a 31 de julio 2020</t>
  </si>
  <si>
    <t>Plan Anticorrupción y Atención al Ciudadano</t>
  </si>
  <si>
    <t>Diseñar y adjudicar Instrumentos de Agregación de Demanda (renovaciones)</t>
  </si>
  <si>
    <t>Diseñar y adjudicar Instrumentos de Agregación de Demanda (nuevos)</t>
  </si>
  <si>
    <t>Incorporar al menos un criterio de sostenibilidad en los IAD´s Instrumentos de Agregación de Demanda para 2020 (nuevos y renovaciones)</t>
  </si>
  <si>
    <t xml:space="preserve">IAD = ∑IAD del periodo a evaluar
</t>
  </si>
  <si>
    <t>Número de Instrumentos de Agregación de Demanda nuevo</t>
  </si>
  <si>
    <t>Número de Instrumentos de Agregación de Demanda renovaciones</t>
  </si>
  <si>
    <t>Elaborar y ejecutar el plan de mejoramiento y fortalecimiento de la infraestructura tecnológica de ANCP - CCE</t>
  </si>
  <si>
    <t>AP= # hitos terminados del proyecto/ # total de hitos del proyecto *100</t>
  </si>
  <si>
    <t xml:space="preserve">Ejecución plan de mejoramiento infraestructura </t>
  </si>
  <si>
    <t xml:space="preserve">Subdirector de IDT 
Líder de Aplicaciones </t>
  </si>
  <si>
    <t xml:space="preserve">Subdirector IDT
Gestor de Aplicaciones
</t>
  </si>
  <si>
    <t>Subdirector de IDT
Contratista de Infraestructura</t>
  </si>
  <si>
    <t>Diseñar y ejecutar el plan de aseguramiento y hardenización de la infraestructura tecnológica de ANCP - CCE</t>
  </si>
  <si>
    <t>Ejecución plan aseguramiento ejecutado</t>
  </si>
  <si>
    <t>Documento del Modelo operativo de la mesa de servicio aprobado por el Subdirector de IDT</t>
  </si>
  <si>
    <t>Subdirector de IDT
Líder de Operaciones</t>
  </si>
  <si>
    <t>Subdirector de IDT
Líder de Desarrollo</t>
  </si>
  <si>
    <t>Capacitar Alcaldías de capitales y Gobernaciones en el uso del SECOP II</t>
  </si>
  <si>
    <t>(Entidades formadas/total entidades a formar para la vigencia)</t>
  </si>
  <si>
    <t>Subdirector de IDT
Líder de Despliegue</t>
  </si>
  <si>
    <t xml:space="preserve">Lograr la meta de $ 50 billones de pesos ejecutados en SECOP II (Conforme a la meta adquirida con presidencia de la república) </t>
  </si>
  <si>
    <t xml:space="preserve">Valor transado en SECOPII/ Meta de presidencia $50 billones de pesos en procesos </t>
  </si>
  <si>
    <t>Procesos publicados en plataforma SECOP II</t>
  </si>
  <si>
    <t>(Formaciones ejecutadas/formaciones programadas)</t>
  </si>
  <si>
    <t>Implementar la política de gobierno Digital en ANCP-CCE</t>
  </si>
  <si>
    <t>Subdirector IDT
Contratista IDT responsable</t>
  </si>
  <si>
    <t>Subdirector de IDT
Contratista IDT responsable</t>
  </si>
  <si>
    <t>Plan de implementación protocolo IPV6 aprobado por el Subdirector IDT 
Seguimiento a la ejecución del plan implementación protocolo IPV6</t>
  </si>
  <si>
    <t>Producir un modelo de seguridad y privacidad de la información usando como marco de referencia- MSPI (ISO 27001)</t>
  </si>
  <si>
    <t>Actualizar el Agente Virtual por código desarrollo interno, en el marco de un proyecto de ciencia, tecnología e innovación.</t>
  </si>
  <si>
    <t xml:space="preserve">Subdirector de IDT
Gestor de Aplicaciones </t>
  </si>
  <si>
    <t>Documento de reporte por trimestre sobre el avance de la actualización del Agente Virtual
Agente virtual desarrollado internamente en ambiente productivo</t>
  </si>
  <si>
    <t xml:space="preserve">Transformar el portal web de la entidad </t>
  </si>
  <si>
    <t>Portal web de la entidad actualizado</t>
  </si>
  <si>
    <t>Porcentaje de avance cronograma de trabajo</t>
  </si>
  <si>
    <t>Actividades ejecutadas/actividades planeadas</t>
  </si>
  <si>
    <t>GC1</t>
  </si>
  <si>
    <t>Subdirector de Gestión Contractual</t>
  </si>
  <si>
    <t>Estructurar Documentos tipo</t>
  </si>
  <si>
    <t>GC2</t>
  </si>
  <si>
    <t>Porcentaje de consultas resueltas en los términos de ley</t>
  </si>
  <si>
    <t>Número de consultas resueltas/ total de consultas que llegan a la Subdirección</t>
  </si>
  <si>
    <t>GC3</t>
  </si>
  <si>
    <t>Evaluar, actualizar y/o expedir guías, manuales y circulares para el Sistema de Compra Pública.</t>
  </si>
  <si>
    <t>GC4</t>
  </si>
  <si>
    <t>N.A.</t>
  </si>
  <si>
    <t>GC5</t>
  </si>
  <si>
    <t>Conceptos jurídicos indizados de 2020 enviados a peticionarios y conceptos jurídicos indizados de septiembre a diciembre de 2019  enviados a peticionarios</t>
  </si>
  <si>
    <t>100% de conceptos de 2020 enviados a peticionarios sin incluir los conceptos  rezagados</t>
  </si>
  <si>
    <t>GC6</t>
  </si>
  <si>
    <t>Actas de mesas de trabajo</t>
  </si>
  <si>
    <t>Documentos tipo estructurados y entregados al DNP</t>
  </si>
  <si>
    <t>Resolver las consultas recibidas por la Subdirección de Gestión Contractual</t>
  </si>
  <si>
    <t xml:space="preserve">(1) un Informe trimestral de consultas recibidas por la Subdirección de Gestión Contractual </t>
  </si>
  <si>
    <t>Indizar sentencias que contengan temas relacionados con el Sistema de Compra Pública</t>
  </si>
  <si>
    <t>70% de sentencias indizadas de 2016</t>
  </si>
  <si>
    <t>30% de sentencias indizadas de 2016 y último cuatrimestre 2019</t>
  </si>
  <si>
    <t>Sentencias indizadas del año 2015</t>
  </si>
  <si>
    <t>Sentencias indizadas del 2014</t>
  </si>
  <si>
    <t>Indizar conceptos jurídicos de ANCP-CCE de la Subdirección de Gestión Contractual</t>
  </si>
  <si>
    <t>100% de conceptos de 2020 enviados a peticionarios sin incluir los conceptos  rezagados 
 100%  de conceptos enviados a peticionarios de septiembre a diciembre de 2019</t>
  </si>
  <si>
    <t xml:space="preserve">Efectuar propuesta de proyecto de Ley a la modificación de la Ley 80 de 1993- Estatuto General de Contratación de la Administración Pública </t>
  </si>
  <si>
    <t xml:space="preserve">Actas </t>
  </si>
  <si>
    <t>Actas</t>
  </si>
  <si>
    <t>Sistema de información Relatoría el cual permitirá a la ciudadanía en general realizar búsquedas y descargas de sentencias y conceptos relacionados con la compra pública  en Colombia</t>
  </si>
  <si>
    <t xml:space="preserve">Formular, ejecutar y evaluar el Plan  Anual de Auditoría 2020 </t>
  </si>
  <si>
    <t>Seguimiento a la ejecución del Plan Anual de Auditoría 2020</t>
  </si>
  <si>
    <t>Número  de monitoreos ejecutados /Número de monitoreos programados *100</t>
  </si>
  <si>
    <t>CI01</t>
  </si>
  <si>
    <t>DG01</t>
  </si>
  <si>
    <t>Actualizar la política de riesgos de ANCP-CCE</t>
  </si>
  <si>
    <t>Política de Riesgos actualizada</t>
  </si>
  <si>
    <t>DG02</t>
  </si>
  <si>
    <t>Diseñar e implementar la estrategia de participación ciudadana</t>
  </si>
  <si>
    <t>Estrategia de Participación Ciudadana aprobada
Seguimiento y medición a la estrategia de Participación Ciudadana</t>
  </si>
  <si>
    <t>Seguimiento a la estrategia de participación ciudadana</t>
  </si>
  <si>
    <t>DG03</t>
  </si>
  <si>
    <t>Diseñar y hacer seguimiento a la Estrategia de Rendición de Cuentas</t>
  </si>
  <si>
    <r>
      <t xml:space="preserve">Documentos Relatoría
</t>
    </r>
    <r>
      <rPr>
        <sz val="10"/>
        <color rgb="FFFF0000"/>
        <rFont val="Arial Nova"/>
        <family val="2"/>
      </rPr>
      <t>Lineamientos jurídicos publicados para el uso del SECOP II.</t>
    </r>
  </si>
  <si>
    <r>
      <t xml:space="preserve">30 documentos
</t>
    </r>
    <r>
      <rPr>
        <sz val="10"/>
        <color rgb="FFFF0000"/>
        <rFont val="Arial Nova"/>
        <family val="2"/>
      </rPr>
      <t>Indicadores de gestión</t>
    </r>
  </si>
  <si>
    <r>
      <t xml:space="preserve">Capacitaciones SECOP
</t>
    </r>
    <r>
      <rPr>
        <sz val="10"/>
        <color rgb="FFFF0000"/>
        <rFont val="Arial Nova"/>
        <family val="2"/>
      </rPr>
      <t xml:space="preserve">Capacitaciones para el uso del SECOP II </t>
    </r>
  </si>
  <si>
    <r>
      <t xml:space="preserve">M1. 20%
M2. 40%
M2. 60%
M2. 80%
</t>
    </r>
    <r>
      <rPr>
        <sz val="10"/>
        <color rgb="FFFF0000"/>
        <rFont val="Arial Nova"/>
        <family val="2"/>
      </rPr>
      <t xml:space="preserve">
400 trimestral</t>
    </r>
  </si>
  <si>
    <r>
      <t xml:space="preserve">Lograr un nivel de ahorro en las compras públicas de </t>
    </r>
    <r>
      <rPr>
        <b/>
        <sz val="10"/>
        <color rgb="FFFF0000"/>
        <rFont val="Arial Nova"/>
        <family val="2"/>
      </rPr>
      <t>XXX%</t>
    </r>
    <r>
      <rPr>
        <b/>
        <sz val="10"/>
        <color theme="1"/>
        <rFont val="Arial Nova"/>
        <family val="2"/>
      </rPr>
      <t xml:space="preserve"> </t>
    </r>
    <r>
      <rPr>
        <sz val="10"/>
        <color theme="1"/>
        <rFont val="Arial Nova"/>
        <family val="2"/>
      </rPr>
      <t>en el gasto vs los presupuestos establecidos por la entidades públicas</t>
    </r>
  </si>
  <si>
    <r>
      <t xml:space="preserve">Evaluar, actualizar y/o expedir (3) productos que puede ser </t>
    </r>
    <r>
      <rPr>
        <i/>
        <sz val="10"/>
        <color theme="1"/>
        <rFont val="Arial Nova"/>
        <family val="2"/>
      </rPr>
      <t xml:space="preserve">guías, manuales y/o circulares </t>
    </r>
    <r>
      <rPr>
        <sz val="10"/>
        <color theme="1"/>
        <rFont val="Arial Nova"/>
        <family val="2"/>
      </rPr>
      <t>para el Sistema de Compra Pública.</t>
    </r>
  </si>
  <si>
    <r>
      <t>Cursos: (1) curso presencial y (1) virtual con el SENA  operando y desplegados</t>
    </r>
    <r>
      <rPr>
        <b/>
        <sz val="10"/>
        <color rgb="FFFF0000"/>
        <rFont val="Arial Nova"/>
        <family val="2"/>
      </rPr>
      <t xml:space="preserve"> </t>
    </r>
  </si>
  <si>
    <r>
      <t xml:space="preserve">Reporte de las sesiones con el Ministerio TIC para el cumplimiento de la directiva 002 de 2019
</t>
    </r>
    <r>
      <rPr>
        <i/>
        <sz val="10"/>
        <color theme="1"/>
        <rFont val="Arial Nova"/>
        <family val="2"/>
      </rPr>
      <t>Nota: Posterior al cumplimiento de esta actividad se definirá el plan de trabajo a ejecutar</t>
    </r>
  </si>
  <si>
    <r>
      <rPr>
        <sz val="10"/>
        <rFont val="Arial Nova"/>
        <family val="2"/>
      </rPr>
      <t>Subdirector de IDT</t>
    </r>
    <r>
      <rPr>
        <sz val="10"/>
        <color rgb="FFFF0000"/>
        <rFont val="Arial Nova"/>
        <family val="2"/>
      </rPr>
      <t xml:space="preserve">
</t>
    </r>
    <r>
      <rPr>
        <sz val="10"/>
        <color theme="1"/>
        <rFont val="Arial Nova"/>
        <family val="2"/>
      </rPr>
      <t xml:space="preserve"> Líder de seguridad de la información </t>
    </r>
  </si>
  <si>
    <r>
      <rPr>
        <b/>
        <sz val="10"/>
        <color theme="1"/>
        <rFont val="Arial Nova"/>
        <family val="2"/>
      </rPr>
      <t>1.</t>
    </r>
    <r>
      <rPr>
        <sz val="10"/>
        <color theme="1"/>
        <rFont val="Arial Nova"/>
        <family val="2"/>
      </rPr>
      <t xml:space="preserve"> Once (11)  monitoreos mensuales al avance de ejecución del Plan Anual de Auditoría 2020 
</t>
    </r>
    <r>
      <rPr>
        <b/>
        <sz val="10"/>
        <rFont val="Arial Nova"/>
        <family val="2"/>
      </rPr>
      <t xml:space="preserve">2. </t>
    </r>
    <r>
      <rPr>
        <sz val="10"/>
        <color theme="1"/>
        <rFont val="Arial Nova"/>
        <family val="2"/>
      </rPr>
      <t>Un (1)  informe final de ejecución del Plan Anual de Auditoría</t>
    </r>
  </si>
  <si>
    <r>
      <t>Lista de asistencia a Talleres de intervención a las dos (2) poblaciones priorizadas y material socializado.
Informe de resultados de aplicación de la batería de riesgo Psicosocial</t>
    </r>
    <r>
      <rPr>
        <sz val="10"/>
        <color rgb="FFFF0000"/>
        <rFont val="Arial Nova"/>
        <family val="2"/>
      </rPr>
      <t xml:space="preserve"> </t>
    </r>
  </si>
  <si>
    <t>Dirección General
Control Interno</t>
  </si>
  <si>
    <t>Plan Institucional de Archivos - PINAR 
Plan Anual de Adquisiciones</t>
  </si>
  <si>
    <t>EMAE01</t>
  </si>
  <si>
    <t>EMAE02</t>
  </si>
  <si>
    <t>EMAE03</t>
  </si>
  <si>
    <t>EMAE04</t>
  </si>
  <si>
    <t>EMAE05</t>
  </si>
  <si>
    <t>EMAE06</t>
  </si>
  <si>
    <t>EMAE07</t>
  </si>
  <si>
    <t>EMAE08</t>
  </si>
  <si>
    <t>EMAE09</t>
  </si>
  <si>
    <t>EMAE10</t>
  </si>
  <si>
    <t>EMAE11</t>
  </si>
  <si>
    <t>Política de Gobierno Digital</t>
  </si>
  <si>
    <t>Política de Gobierno Digital
Política de Seguridad Digital</t>
  </si>
  <si>
    <t>Política de Seguridad Digital</t>
  </si>
  <si>
    <t>Gestión del Conocimiento</t>
  </si>
  <si>
    <t>Política de Gobierno Digital
Política de Seguridad Digital
Servicio al Ciudadano</t>
  </si>
  <si>
    <t>Transparencia, Acceso a la Información y lucha contra la Corrupción
Gestión Presupuestal y Eficiencia del Gasto Público</t>
  </si>
  <si>
    <t xml:space="preserve">
Gestión Presupuestal y Eficiencia del Gasto Público</t>
  </si>
  <si>
    <t>Gestión Presupuestal y Eficiencia del Gasto Público</t>
  </si>
  <si>
    <t xml:space="preserve">
Gestión Presupuestal y Eficiencia del Gasto Público
Transparencia, Acceso a la Información y lucha contra la Corrupción
</t>
  </si>
  <si>
    <t>Transparencia, Acceso a la Información y lucha contra la Corrupción
Servicio al ciudadano</t>
  </si>
  <si>
    <t>Fortalecimiento Organizacional y Simplificación de Procesos
Gestión del Conocimiento</t>
  </si>
  <si>
    <t>Participación Ciudadana en la Gestión Pública</t>
  </si>
  <si>
    <t>Mejora Normativa</t>
  </si>
  <si>
    <t>Fortalecimiento Organizacional y Simplificación de Procesos</t>
  </si>
  <si>
    <t>Transparencia, Acceso a la Información y lucha contra la Corrupción</t>
  </si>
  <si>
    <t>Gestión Presupuestal y Eficiencia del Gasto Público
Gestión del Conocimiento</t>
  </si>
  <si>
    <t>Gestión Documental</t>
  </si>
  <si>
    <t>Seguimiento y evaluación del desempeño institucional</t>
  </si>
  <si>
    <t>Racionalización de Trámites
Participación Ciudadana en la Gestión Pública
Servicio al ciudadano</t>
  </si>
  <si>
    <t>Planeación Institucional
Control Interno</t>
  </si>
  <si>
    <t>Control Interno
Seguimiento y evaluación del desempeño institucional</t>
  </si>
  <si>
    <t>Gestión Estratégica del Talento Humano</t>
  </si>
  <si>
    <t>Gestión Presupuestal y Eficiencia del Gasto Público
Gestión del Conocimiento</t>
  </si>
  <si>
    <t>Gestión Estratégica del Talento Humano
Seguimiento y Evaluación del Desempeño Institucional</t>
  </si>
  <si>
    <t>Integridad</t>
  </si>
  <si>
    <t>Gestión Estratégica del Talento Humano
Integridad</t>
  </si>
  <si>
    <t>Planeación Institucional</t>
  </si>
  <si>
    <t>Transparencia, Acceso a la Información y lucha contra la Corrupción
Política de Gobierno Digital</t>
  </si>
  <si>
    <t>2 Informes semestrales de avance al cumplimiento de la política de gobierno Digital (Habilitadores: Arquitectura Empresarial, Seguridad y privacidad y servicios ciudadanos digitales)</t>
  </si>
  <si>
    <t>Cumplimiento de la gestión de Defensa Jurídica en ANCP-CCE</t>
  </si>
  <si>
    <t>No. de Procesos Jurídicos atendidos semestralmente /No. de Procesos Jurídicos notificados semestralmente</t>
  </si>
  <si>
    <t xml:space="preserve">Realizar seguimiento a los procesos judiciales en nombre de ANCP-CCE conforme los reportes vigentes en plataforma Ekogui </t>
  </si>
  <si>
    <t>2 Informes de seguimiento semestral a los procesos judiciales vigentes a nombre de ANCP-CCE</t>
  </si>
  <si>
    <t>SG9</t>
  </si>
  <si>
    <t>SG18</t>
  </si>
  <si>
    <t>Defensa Jurídica</t>
  </si>
  <si>
    <t>Secretaria General
Contratista Defensa Jurídica</t>
  </si>
  <si>
    <t>Formular e implementar el plan de mercadeo de la TVEC con el fin de incorporar compras de entidades no obligadas. (Entidades de régimen especial)</t>
  </si>
  <si>
    <t>Documento con el plan de continuidad de la plataformas SECOP aprobado por el Subdirector de IDT</t>
  </si>
  <si>
    <r>
      <t xml:space="preserve">Matriz de sentencias indizadas por cada periodo a reportar
Informe de gestión por cada periodo a reportar
Sentencias indizadas de 2016, 2015, 2014 y últimos cuatro meses de 2019 
</t>
    </r>
    <r>
      <rPr>
        <i/>
        <sz val="10"/>
        <color theme="1"/>
        <rFont val="Arial Nova"/>
        <family val="2"/>
      </rPr>
      <t>Nota: Anterior a la entrega de la herramienta Relatoría está información será suministrada a la Subdirección de IDT</t>
    </r>
  </si>
  <si>
    <r>
      <t xml:space="preserve">Conceptos jurídicos indizados de 2020 enviados a peticionarios
Conceptos jurídicos indizados de septiembre a diciembre de 2019  enviados a peticionarios
</t>
    </r>
    <r>
      <rPr>
        <i/>
        <sz val="10"/>
        <color theme="1"/>
        <rFont val="Arial Nova"/>
        <family val="2"/>
      </rPr>
      <t>Nota: Anterior a la entrega de la herramienta Relatoría está información será suministrada a la Subdirección de IDT</t>
    </r>
  </si>
  <si>
    <t xml:space="preserve">Desarrollo tecnológico de un (1) curso presencial y (1) virtual con el SENA </t>
  </si>
  <si>
    <t>(Estado de avance del proyecto/meta acumulada en el periodo de medición)*100%</t>
  </si>
  <si>
    <t>Índice de Confianza</t>
  </si>
  <si>
    <t>Establecer acciones para dar cumplimiento a la directiva presidencial 002 de 2019 para la integración con el portal GOV.CO.</t>
  </si>
  <si>
    <t>Secretaria General
Líder Gestión Contratación
Asesor Jurídico</t>
  </si>
  <si>
    <t>Secretaria General
Contratista responsable de la estrategia de atención servicio al ciudadano</t>
  </si>
  <si>
    <t>(Número de programas implementados / Meta acumulada del periodo)*100%</t>
  </si>
  <si>
    <t>Diseñar y promover la sanción de documentos tipo para 4 sectores priorizados por el Gobierno Nacional</t>
  </si>
  <si>
    <t>SN11</t>
  </si>
  <si>
    <t>Diseñar y actualizar guías a disposición de los partícipes del sistema de compra pública.</t>
  </si>
  <si>
    <t>1 guía de buenas prácticas para la contratación de Software</t>
  </si>
  <si>
    <t>1 Plan de Mercadeo de la TVEC aprobado por el Subdirector de Negocios Q3 
1 Informe de seguimiento al Plan de Mercadeo de la TVEC Q4</t>
  </si>
  <si>
    <t>Capacitar a entidades, proveedores, entes de control y ciudadanía en general, en el uso del SECOP II.</t>
  </si>
  <si>
    <t>Listas de asistencia (cuando se realicen de manera presencial) y grabaciones de las sesiones virtuales que evidencien el desarrollo para 200 capacitaciones en las diferentes modalidades que ofrece la entidad.</t>
  </si>
  <si>
    <t>Estrategia de Rendición de Cuentas aprobada mes de mayo
2 informes de seguimiento y medición a la estrategia de Rendición de Cuentas Q3 y Q4</t>
  </si>
  <si>
    <t>Hacer seguimiento a la participación MiPyme en la Tienda Virtual del Estado Colombiano.</t>
  </si>
  <si>
    <t xml:space="preserve">
Dos (2) informes semestrales sobre el estado, evolución y clasificación (Micro, Pequeña y Mediana Empresa) de participación y adjudicación de órdenes de compra en la Tienda Virtual del Estado Colombiano.</t>
  </si>
  <si>
    <t xml:space="preserve">
IAD nuevos = ∑IAD del periodo a evaluar</t>
  </si>
  <si>
    <t>1 Guía de buenas prácticas para la estructuración del Plan de Alimentación Escolar - PAE-   (Estado de cosas inconstitucionales Guajira - Guía General)</t>
  </si>
  <si>
    <t>Karina Blanco
Asesor Experto con Funciones de Planeación</t>
  </si>
  <si>
    <t>OBSERVACIONES DE CAMBIO</t>
  </si>
  <si>
    <t>REVISADO POR</t>
  </si>
  <si>
    <t>AJUSTADO POR</t>
  </si>
  <si>
    <t>VERSION</t>
  </si>
  <si>
    <t>Carolina Olivera
Contratista Dirección General</t>
  </si>
  <si>
    <t>Aprobación del Plan de Acción 2020 en el marco del Comité Institucional de Gestión y Desempeño.</t>
  </si>
  <si>
    <t>Ajustes al Plan de Acción 2020 en el marco del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</si>
</sst>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164" formatCode="_-* #,##0.00\ _€_-;\-* #,##0.00\ _€_-;_-* &quot;-&quot;??\ _€_-;_-@_-"/>
    <numFmt numFmtId="165" formatCode="_-* #,##0_-;\-* #,##0_-;_-* &quot;-&quot;??_-;_-@_-"/>
  </numFmts>
  <fonts count="5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sz val="8"/>
      <name val="Calibri"/>
      <family val="2"/>
      <scheme val="minor"/>
    </font>
    <font>
      <b/>
      <sz val="26"/>
      <color theme="4" tint="-0.499984740745262"/>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z val="10"/>
      <color theme="1"/>
      <name val="Arial Nova"/>
      <family val="2"/>
    </font>
    <font>
      <b/>
      <sz val="20"/>
      <color theme="4" tint="-0.499984740745262"/>
      <name val="Arial Nova"/>
      <family val="2"/>
    </font>
    <font>
      <b/>
      <sz val="10"/>
      <color theme="0"/>
      <name val="Arial Nova"/>
      <family val="2"/>
    </font>
    <font>
      <sz val="10"/>
      <name val="Arial Nova"/>
      <family val="2"/>
    </font>
    <font>
      <b/>
      <sz val="10"/>
      <color theme="1"/>
      <name val="Arial Nova"/>
      <family val="2"/>
    </font>
    <font>
      <b/>
      <sz val="10"/>
      <color theme="1" tint="0.249977111117893"/>
      <name val="Arial Nova"/>
      <family val="2"/>
    </font>
    <font>
      <sz val="10"/>
      <color rgb="FFFF0000"/>
      <name val="Arial Nova"/>
      <family val="2"/>
    </font>
    <font>
      <b/>
      <sz val="10"/>
      <color rgb="FFFF0000"/>
      <name val="Arial Nova"/>
      <family val="2"/>
    </font>
    <font>
      <b/>
      <sz val="10"/>
      <color theme="4" tint="-0.499984740745262"/>
      <name val="Arial Nova"/>
      <family val="2"/>
    </font>
    <font>
      <b/>
      <sz val="10"/>
      <color theme="4" tint="-0.249977111117893"/>
      <name val="Arial Nova"/>
      <family val="2"/>
    </font>
    <font>
      <b/>
      <sz val="10"/>
      <color theme="8" tint="-0.499984740745262"/>
      <name val="Arial Nova"/>
      <family val="2"/>
    </font>
    <font>
      <b/>
      <sz val="10"/>
      <name val="Arial Nova"/>
      <family val="2"/>
    </font>
    <font>
      <i/>
      <sz val="10"/>
      <color theme="1"/>
      <name val="Arial Nova"/>
      <family val="2"/>
    </font>
    <font>
      <sz val="10"/>
      <color rgb="FF000000"/>
      <name val="Arial Nova"/>
      <family val="2"/>
    </font>
    <font>
      <b/>
      <sz val="10"/>
      <color theme="3" tint="-0.249977111117893"/>
      <name val="Arial Nova"/>
      <family val="2"/>
    </font>
    <font>
      <sz val="11"/>
      <color theme="1"/>
      <name val="Arial Narrow"/>
      <family val="2"/>
    </font>
  </fonts>
  <fills count="2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s>
  <borders count="8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hair">
        <color indexed="64"/>
      </right>
      <top style="thin">
        <color theme="1" tint="0.34998626667073579"/>
      </top>
      <bottom style="thin">
        <color theme="1" tint="0.34998626667073579"/>
      </bottom>
      <diagonal/>
    </border>
    <border>
      <left style="hair">
        <color indexed="64"/>
      </left>
      <right style="hair">
        <color indexed="64"/>
      </right>
      <top style="thin">
        <color theme="1" tint="0.34998626667073579"/>
      </top>
      <bottom style="thin">
        <color theme="1" tint="0.34998626667073579"/>
      </bottom>
      <diagonal/>
    </border>
    <border>
      <left style="hair">
        <color indexed="64"/>
      </left>
      <right style="thin">
        <color theme="1" tint="0.34998626667073579"/>
      </right>
      <top style="thin">
        <color theme="1" tint="0.34998626667073579"/>
      </top>
      <bottom style="thin">
        <color theme="1" tint="0.34998626667073579"/>
      </bottom>
      <diagonal/>
    </border>
    <border>
      <left style="hair">
        <color indexed="64"/>
      </left>
      <right/>
      <top/>
      <bottom style="hair">
        <color indexed="64"/>
      </bottom>
      <diagonal/>
    </border>
    <border>
      <left style="thin">
        <color theme="1" tint="0.34998626667073579"/>
      </left>
      <right style="hair">
        <color indexed="64"/>
      </right>
      <top style="thin">
        <color theme="1" tint="0.34998626667073579"/>
      </top>
      <bottom style="hair">
        <color indexed="64"/>
      </bottom>
      <diagonal/>
    </border>
    <border>
      <left style="hair">
        <color indexed="64"/>
      </left>
      <right style="hair">
        <color indexed="64"/>
      </right>
      <top style="thin">
        <color theme="1" tint="0.34998626667073579"/>
      </top>
      <bottom style="hair">
        <color indexed="64"/>
      </bottom>
      <diagonal/>
    </border>
    <border>
      <left style="hair">
        <color indexed="64"/>
      </left>
      <right style="thin">
        <color theme="1" tint="0.34998626667073579"/>
      </right>
      <top style="thin">
        <color theme="1" tint="0.34998626667073579"/>
      </top>
      <bottom style="hair">
        <color indexed="64"/>
      </bottom>
      <diagonal/>
    </border>
    <border>
      <left style="thin">
        <color theme="1" tint="0.34998626667073579"/>
      </left>
      <right style="hair">
        <color indexed="64"/>
      </right>
      <top style="hair">
        <color indexed="64"/>
      </top>
      <bottom style="hair">
        <color indexed="64"/>
      </bottom>
      <diagonal/>
    </border>
    <border>
      <left style="hair">
        <color indexed="64"/>
      </left>
      <right style="thin">
        <color theme="1" tint="0.34998626667073579"/>
      </right>
      <top style="hair">
        <color indexed="64"/>
      </top>
      <bottom style="hair">
        <color indexed="64"/>
      </bottom>
      <diagonal/>
    </border>
    <border>
      <left style="thin">
        <color theme="1" tint="0.34998626667073579"/>
      </left>
      <right style="hair">
        <color indexed="64"/>
      </right>
      <top style="hair">
        <color indexed="64"/>
      </top>
      <bottom style="thin">
        <color theme="1" tint="0.34998626667073579"/>
      </bottom>
      <diagonal/>
    </border>
    <border>
      <left style="hair">
        <color indexed="64"/>
      </left>
      <right style="hair">
        <color indexed="64"/>
      </right>
      <top style="hair">
        <color indexed="64"/>
      </top>
      <bottom style="thin">
        <color theme="1" tint="0.34998626667073579"/>
      </bottom>
      <diagonal/>
    </border>
    <border>
      <left style="hair">
        <color indexed="64"/>
      </left>
      <right style="thin">
        <color theme="1" tint="0.34998626667073579"/>
      </right>
      <top style="hair">
        <color indexed="64"/>
      </top>
      <bottom style="thin">
        <color theme="1" tint="0.34998626667073579"/>
      </bottom>
      <diagonal/>
    </border>
    <border>
      <left style="hair">
        <color indexed="64"/>
      </left>
      <right/>
      <top style="hair">
        <color indexed="64"/>
      </top>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style="hair">
        <color indexed="64"/>
      </top>
      <bottom style="hair">
        <color indexed="64"/>
      </bottom>
      <diagonal/>
    </border>
    <border>
      <left style="thin">
        <color theme="1" tint="0.34998626667073579"/>
      </left>
      <right/>
      <top style="hair">
        <color indexed="64"/>
      </top>
      <bottom style="thin">
        <color theme="1" tint="0.34998626667073579"/>
      </bottom>
      <diagonal/>
    </border>
    <border>
      <left/>
      <right style="hair">
        <color indexed="64"/>
      </right>
      <top style="thin">
        <color theme="1" tint="0.34998626667073579"/>
      </top>
      <bottom style="hair">
        <color indexed="64"/>
      </bottom>
      <diagonal/>
    </border>
    <border>
      <left/>
      <right style="hair">
        <color indexed="64"/>
      </right>
      <top style="hair">
        <color indexed="64"/>
      </top>
      <bottom style="thin">
        <color theme="1" tint="0.34998626667073579"/>
      </bottom>
      <diagonal/>
    </border>
    <border>
      <left style="hair">
        <color indexed="64"/>
      </left>
      <right style="thin">
        <color theme="1" tint="0.34998626667073579"/>
      </right>
      <top style="thin">
        <color theme="1" tint="0.34998626667073579"/>
      </top>
      <bottom/>
      <diagonal/>
    </border>
    <border>
      <left style="hair">
        <color indexed="64"/>
      </left>
      <right style="thin">
        <color theme="1" tint="0.34998626667073579"/>
      </right>
      <top/>
      <bottom/>
      <diagonal/>
    </border>
    <border>
      <left style="hair">
        <color indexed="64"/>
      </left>
      <right style="thin">
        <color theme="1" tint="0.34998626667073579"/>
      </right>
      <top/>
      <bottom style="thin">
        <color theme="1" tint="0.34998626667073579"/>
      </bottom>
      <diagonal/>
    </border>
    <border>
      <left style="thin">
        <color theme="1" tint="0.34998626667073579"/>
      </left>
      <right style="hair">
        <color indexed="64"/>
      </right>
      <top style="hair">
        <color indexed="64"/>
      </top>
      <bottom/>
      <diagonal/>
    </border>
    <border>
      <left style="hair">
        <color indexed="64"/>
      </left>
      <right style="hair">
        <color indexed="64"/>
      </right>
      <top style="thin">
        <color theme="1" tint="0.34998626667073579"/>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theme="1" tint="0.34998626667073579"/>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1">
    <xf numFmtId="0" fontId="0" fillId="0" borderId="0"/>
    <xf numFmtId="9" fontId="26" fillId="0" borderId="0" applyFont="0" applyFill="0" applyBorder="0" applyAlignment="0" applyProtection="0"/>
    <xf numFmtId="164"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1" fillId="0" borderId="0" applyFont="0" applyFill="0" applyBorder="0" applyAlignment="0" applyProtection="0"/>
    <xf numFmtId="0" fontId="33" fillId="0" borderId="0" applyNumberFormat="0" applyFill="0" applyBorder="0" applyAlignment="0" applyProtection="0"/>
    <xf numFmtId="42" fontId="26" fillId="0" borderId="0" applyFont="0" applyFill="0" applyBorder="0" applyAlignment="0" applyProtection="0"/>
  </cellStyleXfs>
  <cellXfs count="542">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2" xfId="0" applyFont="1" applyFill="1" applyBorder="1" applyAlignment="1">
      <alignment horizontal="left" vertical="center" wrapText="1" readingOrder="1"/>
    </xf>
    <xf numFmtId="0" fontId="2" fillId="0" borderId="2"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0" fillId="0" borderId="0" xfId="0" applyFill="1" applyAlignment="1">
      <alignment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2" xfId="0" applyBorder="1" applyAlignment="1"/>
    <xf numFmtId="0" fontId="0" fillId="0" borderId="2" xfId="0" applyBorder="1" applyAlignment="1">
      <alignment horizontal="center"/>
    </xf>
    <xf numFmtId="0" fontId="4" fillId="4"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0" fillId="0" borderId="7" xfId="0" applyFill="1" applyBorder="1" applyAlignment="1">
      <alignment horizontal="left" vertical="center" wrapText="1" indent="1"/>
    </xf>
    <xf numFmtId="0" fontId="19" fillId="0" borderId="7" xfId="0" applyFont="1" applyFill="1"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3" xfId="0" applyFont="1" applyBorder="1" applyAlignment="1">
      <alignment horizontal="center" vertical="center" wrapText="1"/>
    </xf>
    <xf numFmtId="0" fontId="22" fillId="0" borderId="22" xfId="0" applyFont="1" applyBorder="1" applyAlignment="1">
      <alignment horizontal="center" vertical="center"/>
    </xf>
    <xf numFmtId="0" fontId="22"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17" xfId="0" applyFont="1" applyBorder="1" applyAlignment="1">
      <alignment horizontal="center" vertical="center"/>
    </xf>
    <xf numFmtId="0" fontId="23"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15" borderId="17"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2" fillId="14" borderId="17"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2" fillId="14" borderId="30" xfId="0" applyFont="1" applyFill="1" applyBorder="1" applyAlignment="1">
      <alignment horizontal="center" vertical="center" wrapText="1"/>
    </xf>
    <xf numFmtId="0" fontId="22" fillId="16" borderId="15"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2" fillId="12" borderId="20" xfId="0" applyFont="1" applyFill="1" applyBorder="1" applyAlignment="1">
      <alignment horizontal="center" vertical="center"/>
    </xf>
    <xf numFmtId="0" fontId="24" fillId="0" borderId="19" xfId="0" applyFont="1" applyBorder="1" applyAlignment="1">
      <alignment horizontal="center" vertical="center"/>
    </xf>
    <xf numFmtId="0" fontId="22" fillId="13" borderId="20" xfId="0" applyFont="1" applyFill="1" applyBorder="1" applyAlignment="1">
      <alignment horizontal="center" vertical="center"/>
    </xf>
    <xf numFmtId="0" fontId="24" fillId="0" borderId="21" xfId="0" applyFont="1" applyBorder="1" applyAlignment="1">
      <alignment horizontal="center" vertical="center"/>
    </xf>
    <xf numFmtId="0" fontId="22" fillId="14" borderId="24"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 fillId="0" borderId="2" xfId="0" applyFont="1" applyBorder="1" applyAlignment="1">
      <alignment horizontal="center" vertical="center" wrapText="1"/>
    </xf>
    <xf numFmtId="0" fontId="28" fillId="13" borderId="29" xfId="0" applyFont="1" applyFill="1" applyBorder="1" applyAlignment="1">
      <alignment horizontal="center" vertical="center" wrapText="1"/>
    </xf>
    <xf numFmtId="0" fontId="1" fillId="0" borderId="2" xfId="0" applyFont="1" applyFill="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29" fillId="0" borderId="0"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Fill="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0" fillId="0" borderId="3" xfId="0" applyBorder="1"/>
    <xf numFmtId="0" fontId="3" fillId="2" borderId="4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35" fillId="0" borderId="0" xfId="0" applyFont="1"/>
    <xf numFmtId="0" fontId="2" fillId="5" borderId="5" xfId="0" applyFont="1" applyFill="1" applyBorder="1" applyAlignment="1">
      <alignment horizontal="left" vertical="center" wrapText="1"/>
    </xf>
    <xf numFmtId="0" fontId="34" fillId="0" borderId="0" xfId="9"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36" fillId="0" borderId="0" xfId="0" applyFont="1" applyAlignment="1">
      <alignment vertical="center"/>
    </xf>
    <xf numFmtId="0" fontId="40" fillId="21" borderId="1" xfId="0" applyFont="1" applyFill="1" applyBorder="1" applyAlignment="1">
      <alignment vertical="center"/>
    </xf>
    <xf numFmtId="0" fontId="36" fillId="0" borderId="0" xfId="0" applyFont="1"/>
    <xf numFmtId="0" fontId="40" fillId="21" borderId="2" xfId="0" applyFont="1" applyFill="1" applyBorder="1" applyAlignment="1">
      <alignment vertical="center"/>
    </xf>
    <xf numFmtId="0" fontId="44" fillId="0" borderId="2" xfId="0" applyFont="1" applyFill="1" applyBorder="1" applyAlignment="1">
      <alignment vertical="center" wrapText="1"/>
    </xf>
    <xf numFmtId="0" fontId="36" fillId="0" borderId="0" xfId="0" applyFont="1" applyAlignment="1">
      <alignment wrapText="1"/>
    </xf>
    <xf numFmtId="0" fontId="36" fillId="0" borderId="7" xfId="0" applyFont="1" applyBorder="1"/>
    <xf numFmtId="0" fontId="36" fillId="0" borderId="0" xfId="0" applyFont="1" applyFill="1"/>
    <xf numFmtId="0" fontId="36" fillId="0" borderId="0" xfId="0" applyFont="1" applyFill="1" applyAlignment="1">
      <alignment horizontal="center"/>
    </xf>
    <xf numFmtId="0" fontId="36" fillId="0" borderId="0" xfId="0" applyFont="1" applyFill="1" applyAlignment="1"/>
    <xf numFmtId="9" fontId="36" fillId="0" borderId="0" xfId="1" applyFont="1"/>
    <xf numFmtId="0" fontId="36" fillId="0" borderId="0" xfId="0" applyFont="1" applyAlignment="1">
      <alignment horizontal="center"/>
    </xf>
    <xf numFmtId="0" fontId="40" fillId="0" borderId="13" xfId="0" applyFont="1" applyBorder="1" applyAlignment="1">
      <alignment horizontal="center" vertical="center" wrapText="1"/>
    </xf>
    <xf numFmtId="0" fontId="36" fillId="0" borderId="13" xfId="0" applyFont="1" applyBorder="1" applyAlignment="1">
      <alignment horizontal="left" vertical="center" wrapText="1"/>
    </xf>
    <xf numFmtId="0" fontId="39" fillId="0" borderId="13"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3" xfId="0" applyFont="1" applyBorder="1" applyAlignment="1">
      <alignment horizontal="center" vertical="center"/>
    </xf>
    <xf numFmtId="9" fontId="41" fillId="5" borderId="13" xfId="0" applyNumberFormat="1" applyFont="1" applyFill="1" applyBorder="1" applyAlignment="1">
      <alignment horizontal="center" vertical="center"/>
    </xf>
    <xf numFmtId="9" fontId="38" fillId="6" borderId="13" xfId="0" applyNumberFormat="1" applyFont="1" applyFill="1" applyBorder="1" applyAlignment="1">
      <alignment horizontal="center" vertical="center"/>
    </xf>
    <xf numFmtId="0" fontId="39" fillId="0" borderId="13" xfId="0" applyFont="1" applyFill="1" applyBorder="1" applyAlignment="1">
      <alignment vertical="center" wrapText="1"/>
    </xf>
    <xf numFmtId="0" fontId="36" fillId="0" borderId="13" xfId="0" applyFont="1" applyFill="1" applyBorder="1" applyAlignment="1">
      <alignment vertical="center" wrapText="1"/>
    </xf>
    <xf numFmtId="14" fontId="36" fillId="0" borderId="13" xfId="0" applyNumberFormat="1" applyFont="1" applyFill="1" applyBorder="1" applyAlignment="1">
      <alignment horizontal="center" vertical="center"/>
    </xf>
    <xf numFmtId="0" fontId="39" fillId="0" borderId="13" xfId="0" applyFont="1" applyFill="1" applyBorder="1" applyAlignment="1" applyProtection="1">
      <alignment vertical="center" wrapText="1"/>
    </xf>
    <xf numFmtId="9" fontId="36" fillId="0" borderId="13"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xf>
    <xf numFmtId="0" fontId="40" fillId="21" borderId="13" xfId="0" applyFont="1" applyFill="1" applyBorder="1" applyAlignment="1">
      <alignment horizontal="center" vertical="center"/>
    </xf>
    <xf numFmtId="0" fontId="36" fillId="0" borderId="13" xfId="0" applyFont="1" applyFill="1" applyBorder="1" applyAlignment="1" applyProtection="1">
      <alignment horizontal="center" vertical="center"/>
    </xf>
    <xf numFmtId="9" fontId="36" fillId="0" borderId="13" xfId="1" quotePrefix="1" applyFont="1" applyFill="1" applyBorder="1" applyAlignment="1" applyProtection="1">
      <alignment horizontal="center" vertical="center" wrapText="1"/>
    </xf>
    <xf numFmtId="0" fontId="36" fillId="0" borderId="13" xfId="0" quotePrefix="1" applyFont="1" applyFill="1" applyBorder="1" applyAlignment="1" applyProtection="1">
      <alignment horizontal="center" vertical="center" wrapText="1"/>
    </xf>
    <xf numFmtId="9" fontId="36" fillId="0" borderId="13" xfId="0" applyNumberFormat="1" applyFont="1" applyFill="1" applyBorder="1" applyAlignment="1" applyProtection="1">
      <alignment horizontal="center" vertical="center"/>
    </xf>
    <xf numFmtId="9" fontId="36" fillId="0" borderId="13" xfId="1" applyFont="1" applyFill="1" applyBorder="1" applyAlignment="1" applyProtection="1">
      <alignment horizontal="center" vertical="center"/>
    </xf>
    <xf numFmtId="0" fontId="36" fillId="0" borderId="13" xfId="0" applyFont="1" applyFill="1" applyBorder="1" applyAlignment="1" applyProtection="1">
      <alignment horizontal="center" vertical="center" wrapText="1"/>
    </xf>
    <xf numFmtId="9" fontId="47" fillId="0" borderId="13" xfId="0" applyNumberFormat="1" applyFont="1" applyFill="1" applyBorder="1" applyAlignment="1">
      <alignment horizontal="center" vertical="center"/>
    </xf>
    <xf numFmtId="14" fontId="36" fillId="0" borderId="13" xfId="0" applyNumberFormat="1" applyFont="1" applyFill="1" applyBorder="1" applyAlignment="1">
      <alignment horizontal="center" vertical="center" wrapText="1"/>
    </xf>
    <xf numFmtId="1" fontId="36" fillId="0" borderId="13" xfId="3" applyNumberFormat="1" applyFont="1" applyFill="1" applyBorder="1" applyAlignment="1" applyProtection="1">
      <alignment horizontal="center" vertical="center"/>
    </xf>
    <xf numFmtId="9" fontId="36" fillId="0" borderId="13" xfId="0" applyNumberFormat="1"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9" fontId="36" fillId="0" borderId="13" xfId="1" applyFont="1" applyFill="1" applyBorder="1" applyAlignment="1">
      <alignment horizontal="center" vertical="center"/>
    </xf>
    <xf numFmtId="0" fontId="36" fillId="0" borderId="13" xfId="0" applyFont="1" applyFill="1" applyBorder="1" applyAlignment="1">
      <alignment horizontal="center" vertical="center"/>
    </xf>
    <xf numFmtId="0" fontId="39" fillId="0" borderId="13" xfId="0" applyFont="1" applyFill="1" applyBorder="1" applyAlignment="1">
      <alignment horizontal="center" vertical="center"/>
    </xf>
    <xf numFmtId="9" fontId="36" fillId="0" borderId="13" xfId="0" applyNumberFormat="1" applyFont="1" applyFill="1" applyBorder="1" applyAlignment="1">
      <alignment horizontal="center" vertical="center" wrapText="1"/>
    </xf>
    <xf numFmtId="9" fontId="40" fillId="0" borderId="13" xfId="0" applyNumberFormat="1" applyFont="1" applyBorder="1" applyAlignment="1">
      <alignment horizontal="center" vertical="center"/>
    </xf>
    <xf numFmtId="1" fontId="36" fillId="0" borderId="13" xfId="1" applyNumberFormat="1" applyFont="1" applyFill="1" applyBorder="1" applyAlignment="1">
      <alignment horizontal="center" vertical="center"/>
    </xf>
    <xf numFmtId="9" fontId="39" fillId="0" borderId="13" xfId="1" applyFont="1" applyFill="1" applyBorder="1" applyAlignment="1">
      <alignment horizontal="center" vertical="center"/>
    </xf>
    <xf numFmtId="9" fontId="39" fillId="0" borderId="13" xfId="0" applyNumberFormat="1" applyFont="1" applyFill="1" applyBorder="1" applyAlignment="1">
      <alignment horizontal="center" vertical="center"/>
    </xf>
    <xf numFmtId="0" fontId="49" fillId="0" borderId="13" xfId="0" applyFont="1" applyFill="1" applyBorder="1" applyAlignment="1">
      <alignment vertical="center" wrapText="1" readingOrder="1"/>
    </xf>
    <xf numFmtId="0" fontId="40" fillId="0" borderId="13" xfId="0" applyFont="1" applyFill="1" applyBorder="1" applyAlignment="1">
      <alignment horizontal="center" vertical="center"/>
    </xf>
    <xf numFmtId="0" fontId="36" fillId="0" borderId="13" xfId="0" applyFont="1" applyFill="1" applyBorder="1" applyAlignment="1" applyProtection="1">
      <alignment vertical="center" wrapText="1"/>
    </xf>
    <xf numFmtId="0" fontId="39" fillId="0" borderId="13" xfId="0" applyFont="1" applyFill="1" applyBorder="1" applyAlignment="1">
      <alignment vertical="center"/>
    </xf>
    <xf numFmtId="9" fontId="39" fillId="0" borderId="13" xfId="0" applyNumberFormat="1" applyFont="1" applyFill="1" applyBorder="1" applyAlignment="1" applyProtection="1">
      <alignment horizontal="center" vertical="center"/>
    </xf>
    <xf numFmtId="41" fontId="36" fillId="0" borderId="13" xfId="3" applyFont="1" applyFill="1" applyBorder="1" applyAlignment="1" applyProtection="1">
      <alignment horizontal="center" vertical="center"/>
    </xf>
    <xf numFmtId="0" fontId="43" fillId="0" borderId="13" xfId="0" applyFont="1" applyBorder="1" applyAlignment="1">
      <alignment horizontal="center" vertical="center"/>
    </xf>
    <xf numFmtId="0" fontId="40" fillId="0" borderId="13" xfId="0" applyFont="1" applyFill="1" applyBorder="1" applyAlignment="1">
      <alignment vertical="center" wrapText="1"/>
    </xf>
    <xf numFmtId="9" fontId="39" fillId="0" borderId="13" xfId="0" applyNumberFormat="1" applyFont="1" applyFill="1" applyBorder="1" applyAlignment="1">
      <alignment horizontal="center" vertical="center" wrapText="1"/>
    </xf>
    <xf numFmtId="0" fontId="45" fillId="19" borderId="25" xfId="0" applyFont="1" applyFill="1" applyBorder="1" applyAlignment="1">
      <alignment horizontal="center" vertical="center"/>
    </xf>
    <xf numFmtId="0" fontId="45" fillId="19" borderId="25" xfId="0" applyFont="1" applyFill="1" applyBorder="1" applyAlignment="1">
      <alignment horizontal="center" vertical="center" wrapText="1"/>
    </xf>
    <xf numFmtId="0" fontId="46" fillId="10" borderId="25" xfId="0" applyFont="1" applyFill="1" applyBorder="1" applyAlignment="1">
      <alignment horizontal="center" vertical="center" textRotation="90" wrapText="1"/>
    </xf>
    <xf numFmtId="0" fontId="38" fillId="20" borderId="25" xfId="0" applyFont="1" applyFill="1" applyBorder="1" applyAlignment="1">
      <alignment horizontal="center" vertical="center"/>
    </xf>
    <xf numFmtId="0" fontId="38" fillId="23" borderId="25" xfId="0" applyFont="1" applyFill="1" applyBorder="1" applyAlignment="1">
      <alignment horizontal="center" vertical="center" wrapText="1"/>
    </xf>
    <xf numFmtId="0" fontId="5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0" xfId="0" applyFont="1" applyBorder="1" applyAlignment="1">
      <alignment horizontal="center" vertical="center" wrapText="1"/>
    </xf>
    <xf numFmtId="0" fontId="36" fillId="0" borderId="50" xfId="0" applyFont="1" applyBorder="1" applyAlignment="1">
      <alignment horizontal="left" vertical="center" wrapText="1"/>
    </xf>
    <xf numFmtId="0" fontId="39" fillId="0" borderId="50" xfId="0" applyFont="1" applyFill="1" applyBorder="1" applyAlignment="1">
      <alignment horizontal="center" vertical="center" wrapText="1"/>
    </xf>
    <xf numFmtId="0" fontId="36" fillId="0" borderId="50" xfId="0" applyFont="1" applyBorder="1" applyAlignment="1">
      <alignment horizontal="center" vertical="center" wrapText="1"/>
    </xf>
    <xf numFmtId="0" fontId="36" fillId="0" borderId="50" xfId="0" applyFont="1" applyBorder="1" applyAlignment="1">
      <alignment horizontal="center" vertical="center"/>
    </xf>
    <xf numFmtId="9" fontId="38" fillId="18" borderId="50" xfId="0" applyNumberFormat="1" applyFont="1" applyFill="1" applyBorder="1" applyAlignment="1">
      <alignment horizontal="center" vertical="center"/>
    </xf>
    <xf numFmtId="9" fontId="41" fillId="5" borderId="50" xfId="0" applyNumberFormat="1" applyFont="1" applyFill="1" applyBorder="1" applyAlignment="1">
      <alignment horizontal="center" vertical="center"/>
    </xf>
    <xf numFmtId="9" fontId="38" fillId="6" borderId="50" xfId="0" applyNumberFormat="1" applyFont="1" applyFill="1" applyBorder="1" applyAlignment="1">
      <alignment horizontal="center" vertical="center"/>
    </xf>
    <xf numFmtId="9" fontId="47" fillId="21" borderId="50" xfId="0" applyNumberFormat="1" applyFont="1" applyFill="1" applyBorder="1" applyAlignment="1">
      <alignment horizontal="center" vertical="center"/>
    </xf>
    <xf numFmtId="0" fontId="39" fillId="0" borderId="50" xfId="0" applyFont="1" applyFill="1" applyBorder="1" applyAlignment="1">
      <alignment vertical="center" wrapText="1"/>
    </xf>
    <xf numFmtId="0" fontId="36" fillId="0" borderId="50" xfId="0" applyFont="1" applyFill="1" applyBorder="1" applyAlignment="1">
      <alignment vertical="center" wrapText="1"/>
    </xf>
    <xf numFmtId="14" fontId="36" fillId="0" borderId="50" xfId="0" applyNumberFormat="1" applyFont="1" applyFill="1" applyBorder="1" applyAlignment="1">
      <alignment horizontal="center" vertical="center"/>
    </xf>
    <xf numFmtId="0" fontId="39" fillId="0" borderId="50" xfId="0" applyFont="1" applyFill="1" applyBorder="1" applyAlignment="1" applyProtection="1">
      <alignment vertical="center" wrapText="1"/>
    </xf>
    <xf numFmtId="0" fontId="36" fillId="0" borderId="50" xfId="0" applyNumberFormat="1" applyFont="1" applyFill="1" applyBorder="1" applyAlignment="1">
      <alignment horizontal="center" vertical="center"/>
    </xf>
    <xf numFmtId="9" fontId="36" fillId="0" borderId="50" xfId="0" applyNumberFormat="1" applyFont="1" applyFill="1" applyBorder="1" applyAlignment="1">
      <alignment horizontal="center" vertical="center"/>
    </xf>
    <xf numFmtId="0" fontId="36" fillId="0" borderId="50" xfId="0" applyFont="1" applyFill="1" applyBorder="1" applyAlignment="1">
      <alignment horizontal="center" vertical="center" wrapText="1"/>
    </xf>
    <xf numFmtId="0" fontId="36" fillId="0" borderId="50" xfId="0" applyFont="1" applyFill="1" applyBorder="1" applyAlignment="1">
      <alignment vertical="center"/>
    </xf>
    <xf numFmtId="0" fontId="36" fillId="0" borderId="51" xfId="0" applyFont="1" applyFill="1" applyBorder="1" applyAlignment="1">
      <alignment vertical="center"/>
    </xf>
    <xf numFmtId="0" fontId="50" fillId="0" borderId="52" xfId="0" applyFont="1" applyBorder="1" applyAlignment="1">
      <alignment horizontal="center" vertical="center"/>
    </xf>
    <xf numFmtId="0" fontId="50" fillId="0" borderId="15" xfId="0" applyFont="1" applyBorder="1" applyAlignment="1">
      <alignment horizontal="center" vertical="center"/>
    </xf>
    <xf numFmtId="0" fontId="36" fillId="0" borderId="54" xfId="0" applyFont="1" applyBorder="1" applyAlignment="1">
      <alignment horizontal="left" vertical="center" wrapText="1"/>
    </xf>
    <xf numFmtId="0" fontId="40" fillId="0" borderId="54" xfId="0" applyFont="1" applyBorder="1" applyAlignment="1">
      <alignment horizontal="center" vertical="center" wrapText="1"/>
    </xf>
    <xf numFmtId="0" fontId="40" fillId="21" borderId="54" xfId="0" applyFont="1" applyFill="1" applyBorder="1" applyAlignment="1">
      <alignment horizontal="center" vertical="center"/>
    </xf>
    <xf numFmtId="0" fontId="36" fillId="0" borderId="54" xfId="0" applyFont="1" applyFill="1" applyBorder="1" applyAlignment="1">
      <alignment vertical="center" wrapText="1"/>
    </xf>
    <xf numFmtId="14" fontId="36" fillId="0" borderId="54" xfId="0" applyNumberFormat="1" applyFont="1" applyFill="1" applyBorder="1" applyAlignment="1">
      <alignment horizontal="center" vertical="center"/>
    </xf>
    <xf numFmtId="0" fontId="36" fillId="0" borderId="54" xfId="0" applyFont="1" applyFill="1" applyBorder="1" applyAlignment="1" applyProtection="1">
      <alignment horizontal="center" vertical="center"/>
    </xf>
    <xf numFmtId="9" fontId="36" fillId="0" borderId="54" xfId="1" quotePrefix="1" applyFont="1" applyFill="1" applyBorder="1" applyAlignment="1" applyProtection="1">
      <alignment horizontal="center" vertical="center" wrapText="1"/>
    </xf>
    <xf numFmtId="0" fontId="36" fillId="0" borderId="54" xfId="0" quotePrefix="1" applyFont="1" applyFill="1" applyBorder="1" applyAlignment="1" applyProtection="1">
      <alignment horizontal="center" vertical="center" wrapText="1"/>
    </xf>
    <xf numFmtId="0" fontId="36" fillId="0" borderId="54" xfId="0" applyFont="1" applyFill="1" applyBorder="1" applyAlignment="1">
      <alignment vertical="center"/>
    </xf>
    <xf numFmtId="0" fontId="36" fillId="0" borderId="55" xfId="0" applyFont="1" applyFill="1" applyBorder="1" applyAlignment="1">
      <alignment vertical="center"/>
    </xf>
    <xf numFmtId="0" fontId="36" fillId="0" borderId="57" xfId="0" applyFont="1" applyFill="1" applyBorder="1" applyAlignment="1">
      <alignment vertical="center"/>
    </xf>
    <xf numFmtId="0" fontId="36" fillId="0" borderId="59" xfId="0" applyFont="1" applyBorder="1" applyAlignment="1">
      <alignment horizontal="left" vertical="center" wrapText="1"/>
    </xf>
    <xf numFmtId="0" fontId="40" fillId="0" borderId="59" xfId="0" applyFont="1" applyBorder="1" applyAlignment="1">
      <alignment horizontal="center" vertical="center" wrapText="1"/>
    </xf>
    <xf numFmtId="0" fontId="40" fillId="21" borderId="59" xfId="0" applyFont="1" applyFill="1" applyBorder="1" applyAlignment="1">
      <alignment horizontal="center" vertical="center"/>
    </xf>
    <xf numFmtId="0" fontId="36" fillId="0" borderId="59" xfId="0" applyFont="1" applyFill="1" applyBorder="1" applyAlignment="1">
      <alignment vertical="center" wrapText="1"/>
    </xf>
    <xf numFmtId="14" fontId="36" fillId="0" borderId="59" xfId="0" applyNumberFormat="1" applyFont="1" applyFill="1" applyBorder="1" applyAlignment="1">
      <alignment horizontal="center" vertical="center"/>
    </xf>
    <xf numFmtId="0" fontId="39" fillId="0" borderId="59" xfId="0" applyFont="1" applyFill="1" applyBorder="1" applyAlignment="1" applyProtection="1">
      <alignment vertical="center" wrapText="1"/>
    </xf>
    <xf numFmtId="9" fontId="36" fillId="0" borderId="59" xfId="1" applyFont="1" applyFill="1" applyBorder="1" applyAlignment="1" applyProtection="1">
      <alignment horizontal="center" vertical="center"/>
    </xf>
    <xf numFmtId="0" fontId="36" fillId="0" borderId="59" xfId="0" applyFont="1" applyFill="1" applyBorder="1" applyAlignment="1" applyProtection="1">
      <alignment horizontal="center" vertical="center" wrapText="1"/>
    </xf>
    <xf numFmtId="165" fontId="36" fillId="0" borderId="59" xfId="2" applyNumberFormat="1" applyFont="1" applyFill="1" applyBorder="1" applyAlignment="1" applyProtection="1">
      <alignment horizontal="center" vertical="center" wrapText="1"/>
    </xf>
    <xf numFmtId="9" fontId="36" fillId="0" borderId="59" xfId="1" quotePrefix="1" applyFont="1" applyFill="1" applyBorder="1" applyAlignment="1" applyProtection="1">
      <alignment horizontal="center" vertical="center" wrapText="1"/>
    </xf>
    <xf numFmtId="0" fontId="36" fillId="0" borderId="59" xfId="0" quotePrefix="1" applyFont="1" applyFill="1" applyBorder="1" applyAlignment="1" applyProtection="1">
      <alignment horizontal="center" vertical="center" wrapText="1"/>
    </xf>
    <xf numFmtId="0" fontId="36" fillId="0" borderId="59" xfId="0" applyFont="1" applyFill="1" applyBorder="1" applyAlignment="1">
      <alignment vertical="center"/>
    </xf>
    <xf numFmtId="0" fontId="36" fillId="0" borderId="60" xfId="0" applyFont="1" applyFill="1" applyBorder="1" applyAlignment="1">
      <alignment vertical="center"/>
    </xf>
    <xf numFmtId="9" fontId="47" fillId="0" borderId="54" xfId="0" applyNumberFormat="1" applyFont="1" applyFill="1" applyBorder="1" applyAlignment="1">
      <alignment horizontal="center" vertical="center"/>
    </xf>
    <xf numFmtId="14" fontId="36" fillId="0" borderId="54" xfId="0" applyNumberFormat="1" applyFont="1" applyFill="1" applyBorder="1" applyAlignment="1">
      <alignment horizontal="center" vertical="center" wrapText="1"/>
    </xf>
    <xf numFmtId="1" fontId="36" fillId="0" borderId="54" xfId="3" applyNumberFormat="1" applyFont="1" applyFill="1" applyBorder="1" applyAlignment="1" applyProtection="1">
      <alignment horizontal="center" vertical="center"/>
    </xf>
    <xf numFmtId="9" fontId="36" fillId="0" borderId="54" xfId="0" applyNumberFormat="1" applyFont="1" applyFill="1" applyBorder="1" applyAlignment="1" applyProtection="1">
      <alignment horizontal="center" vertical="center" wrapText="1"/>
    </xf>
    <xf numFmtId="0" fontId="36" fillId="0" borderId="54" xfId="0" applyFont="1" applyFill="1" applyBorder="1" applyAlignment="1" applyProtection="1">
      <alignment horizontal="center" vertical="center" wrapText="1"/>
    </xf>
    <xf numFmtId="9" fontId="47" fillId="0" borderId="59" xfId="0" applyNumberFormat="1" applyFont="1" applyFill="1" applyBorder="1" applyAlignment="1">
      <alignment horizontal="center" vertical="center"/>
    </xf>
    <xf numFmtId="0" fontId="39" fillId="0" borderId="59" xfId="0" applyFont="1" applyFill="1" applyBorder="1" applyAlignment="1">
      <alignment vertical="center" wrapText="1"/>
    </xf>
    <xf numFmtId="14" fontId="36" fillId="0" borderId="59" xfId="0" applyNumberFormat="1" applyFont="1" applyFill="1" applyBorder="1" applyAlignment="1">
      <alignment horizontal="center" vertical="center" wrapText="1"/>
    </xf>
    <xf numFmtId="1" fontId="36" fillId="0" borderId="59" xfId="3" applyNumberFormat="1" applyFont="1" applyFill="1" applyBorder="1" applyAlignment="1" applyProtection="1">
      <alignment horizontal="center" vertical="center"/>
    </xf>
    <xf numFmtId="9" fontId="36" fillId="0" borderId="59" xfId="0" applyNumberFormat="1" applyFont="1" applyFill="1" applyBorder="1" applyAlignment="1" applyProtection="1">
      <alignment horizontal="center" vertical="center" wrapText="1"/>
    </xf>
    <xf numFmtId="0" fontId="39" fillId="0" borderId="59" xfId="0" applyFont="1" applyFill="1" applyBorder="1" applyAlignment="1" applyProtection="1">
      <alignment horizontal="center" vertical="center" wrapText="1"/>
    </xf>
    <xf numFmtId="0" fontId="50" fillId="0" borderId="61" xfId="0" applyFont="1" applyBorder="1" applyAlignment="1">
      <alignment horizontal="center" vertical="center"/>
    </xf>
    <xf numFmtId="0" fontId="50" fillId="0" borderId="62"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9" fontId="36" fillId="0" borderId="54" xfId="1" applyFont="1" applyFill="1" applyBorder="1" applyAlignment="1">
      <alignment horizontal="center" vertical="center"/>
    </xf>
    <xf numFmtId="0" fontId="36" fillId="0" borderId="54" xfId="0" applyFont="1" applyFill="1" applyBorder="1" applyAlignment="1">
      <alignment horizontal="center" vertical="center"/>
    </xf>
    <xf numFmtId="9" fontId="36" fillId="0" borderId="54" xfId="0" applyNumberFormat="1" applyFont="1" applyFill="1" applyBorder="1" applyAlignment="1">
      <alignment horizontal="center" vertical="center"/>
    </xf>
    <xf numFmtId="0" fontId="36" fillId="0" borderId="54" xfId="0" applyFont="1" applyFill="1" applyBorder="1" applyAlignment="1">
      <alignment horizontal="center" vertical="center" wrapText="1"/>
    </xf>
    <xf numFmtId="0" fontId="40" fillId="0" borderId="59" xfId="0" applyFont="1" applyFill="1" applyBorder="1" applyAlignment="1">
      <alignment horizontal="center" vertical="center" wrapText="1"/>
    </xf>
    <xf numFmtId="9" fontId="36" fillId="0" borderId="59" xfId="0" applyNumberFormat="1" applyFont="1" applyFill="1" applyBorder="1" applyAlignment="1">
      <alignment horizontal="center" vertical="center"/>
    </xf>
    <xf numFmtId="0" fontId="36" fillId="0" borderId="59"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6" fillId="0" borderId="59" xfId="0" applyFont="1" applyFill="1" applyBorder="1" applyAlignment="1">
      <alignment horizontal="center" vertical="center"/>
    </xf>
    <xf numFmtId="9" fontId="40" fillId="0" borderId="50" xfId="0" applyNumberFormat="1" applyFont="1" applyBorder="1" applyAlignment="1">
      <alignment horizontal="center" vertical="center"/>
    </xf>
    <xf numFmtId="14" fontId="36" fillId="0" borderId="50" xfId="0" applyNumberFormat="1" applyFont="1" applyFill="1" applyBorder="1" applyAlignment="1">
      <alignment horizontal="center" vertical="center" wrapText="1"/>
    </xf>
    <xf numFmtId="0" fontId="50" fillId="0" borderId="53" xfId="0" applyFont="1" applyBorder="1" applyAlignment="1">
      <alignment horizontal="center" vertical="center"/>
    </xf>
    <xf numFmtId="0" fontId="50" fillId="0" borderId="56" xfId="0" applyFont="1" applyBorder="1" applyAlignment="1">
      <alignment horizontal="center" vertical="center"/>
    </xf>
    <xf numFmtId="0" fontId="50" fillId="0" borderId="58"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0" borderId="68" xfId="0" applyFont="1" applyBorder="1" applyAlignment="1">
      <alignment horizontal="center" vertical="center"/>
    </xf>
    <xf numFmtId="0" fontId="39" fillId="0" borderId="54" xfId="0" applyFont="1" applyFill="1" applyBorder="1" applyAlignment="1">
      <alignment vertical="center" wrapText="1"/>
    </xf>
    <xf numFmtId="9" fontId="36" fillId="0" borderId="54" xfId="0" applyNumberFormat="1" applyFont="1" applyFill="1" applyBorder="1" applyAlignment="1">
      <alignment horizontal="center" vertical="center" wrapText="1"/>
    </xf>
    <xf numFmtId="0" fontId="49" fillId="0" borderId="59" xfId="0" applyFont="1" applyFill="1" applyBorder="1" applyAlignment="1">
      <alignment vertical="center" wrapText="1" readingOrder="1"/>
    </xf>
    <xf numFmtId="9" fontId="36" fillId="0" borderId="59" xfId="0" applyNumberFormat="1" applyFont="1" applyFill="1" applyBorder="1" applyAlignment="1">
      <alignment horizontal="center" vertical="center" wrapText="1"/>
    </xf>
    <xf numFmtId="0" fontId="36" fillId="0" borderId="50" xfId="0" applyFont="1" applyFill="1" applyBorder="1" applyAlignment="1" applyProtection="1">
      <alignment vertical="center" wrapText="1"/>
    </xf>
    <xf numFmtId="9" fontId="36" fillId="0" borderId="50" xfId="1" applyFont="1" applyFill="1" applyBorder="1" applyAlignment="1" applyProtection="1">
      <alignment horizontal="center" vertical="center"/>
    </xf>
    <xf numFmtId="9" fontId="36" fillId="0" borderId="50" xfId="0" applyNumberFormat="1" applyFont="1" applyFill="1" applyBorder="1" applyAlignment="1" applyProtection="1">
      <alignment horizontal="center" vertical="center" wrapText="1"/>
    </xf>
    <xf numFmtId="0" fontId="40" fillId="0" borderId="50" xfId="0" applyFont="1" applyFill="1" applyBorder="1" applyAlignment="1">
      <alignment horizontal="center" vertical="center" wrapText="1"/>
    </xf>
    <xf numFmtId="9" fontId="36" fillId="0" borderId="50" xfId="1" applyFont="1" applyFill="1" applyBorder="1" applyAlignment="1">
      <alignment horizontal="center" vertical="center" wrapText="1"/>
    </xf>
    <xf numFmtId="9" fontId="36" fillId="0" borderId="54" xfId="0" applyNumberFormat="1" applyFont="1" applyFill="1" applyBorder="1" applyAlignment="1" applyProtection="1">
      <alignment horizontal="center" vertical="center"/>
    </xf>
    <xf numFmtId="0" fontId="39" fillId="0" borderId="54" xfId="0" applyFont="1" applyFill="1" applyBorder="1" applyAlignment="1">
      <alignment horizontal="center" vertical="center" wrapText="1"/>
    </xf>
    <xf numFmtId="0" fontId="39" fillId="0" borderId="59" xfId="0" applyFont="1" applyFill="1" applyBorder="1" applyAlignment="1">
      <alignment vertical="center"/>
    </xf>
    <xf numFmtId="9" fontId="36" fillId="0" borderId="59" xfId="0" applyNumberFormat="1" applyFont="1" applyFill="1" applyBorder="1" applyAlignment="1" applyProtection="1">
      <alignment horizontal="center" vertical="center"/>
    </xf>
    <xf numFmtId="0" fontId="36" fillId="0" borderId="59" xfId="0" applyFont="1" applyBorder="1" applyAlignment="1">
      <alignment horizontal="center" vertical="center" wrapText="1"/>
    </xf>
    <xf numFmtId="0" fontId="36" fillId="0" borderId="59" xfId="0" applyFont="1" applyBorder="1" applyAlignment="1">
      <alignment horizontal="center" vertical="center"/>
    </xf>
    <xf numFmtId="9" fontId="40" fillId="0" borderId="59" xfId="0" applyNumberFormat="1" applyFont="1" applyBorder="1" applyAlignment="1">
      <alignment horizontal="center" vertical="center"/>
    </xf>
    <xf numFmtId="9" fontId="38" fillId="6" borderId="59" xfId="0" applyNumberFormat="1" applyFont="1" applyFill="1" applyBorder="1" applyAlignment="1">
      <alignment horizontal="center" vertical="center"/>
    </xf>
    <xf numFmtId="9" fontId="41" fillId="5" borderId="59" xfId="0" applyNumberFormat="1" applyFont="1" applyFill="1" applyBorder="1" applyAlignment="1">
      <alignment horizontal="center" vertical="center"/>
    </xf>
    <xf numFmtId="0" fontId="40" fillId="0" borderId="59" xfId="0" applyFont="1" applyFill="1" applyBorder="1" applyAlignment="1">
      <alignment horizontal="center" vertical="center"/>
    </xf>
    <xf numFmtId="42" fontId="36" fillId="0" borderId="59" xfId="10" applyFont="1" applyFill="1" applyBorder="1" applyAlignment="1">
      <alignment vertical="center"/>
    </xf>
    <xf numFmtId="6" fontId="36" fillId="0" borderId="59" xfId="0" applyNumberFormat="1" applyFont="1" applyFill="1" applyBorder="1" applyAlignment="1">
      <alignment horizontal="center" vertical="center"/>
    </xf>
    <xf numFmtId="6" fontId="36" fillId="0" borderId="60" xfId="0" applyNumberFormat="1" applyFont="1" applyFill="1" applyBorder="1" applyAlignment="1">
      <alignment horizontal="center" vertical="center"/>
    </xf>
    <xf numFmtId="165" fontId="36" fillId="0" borderId="59" xfId="2" applyNumberFormat="1" applyFont="1" applyFill="1" applyBorder="1" applyAlignment="1" applyProtection="1">
      <alignment horizontal="center" vertical="center"/>
    </xf>
    <xf numFmtId="0" fontId="39" fillId="0" borderId="59" xfId="0" applyFont="1" applyFill="1" applyBorder="1" applyAlignment="1">
      <alignment horizontal="center" vertical="center" wrapText="1"/>
    </xf>
    <xf numFmtId="0" fontId="43" fillId="0" borderId="59" xfId="0" applyFont="1" applyBorder="1" applyAlignment="1">
      <alignment horizontal="center" vertical="center"/>
    </xf>
    <xf numFmtId="0" fontId="36" fillId="0" borderId="54" xfId="0" applyFont="1" applyBorder="1" applyAlignment="1">
      <alignment horizontal="center" vertical="center" wrapText="1"/>
    </xf>
    <xf numFmtId="0" fontId="36" fillId="0" borderId="54" xfId="0" applyFont="1" applyBorder="1" applyAlignment="1">
      <alignment horizontal="center" vertical="center"/>
    </xf>
    <xf numFmtId="0" fontId="43" fillId="0" borderId="54" xfId="0" applyFont="1" applyBorder="1" applyAlignment="1">
      <alignment horizontal="center" vertical="center"/>
    </xf>
    <xf numFmtId="9" fontId="40" fillId="0" borderId="54" xfId="0" applyNumberFormat="1" applyFont="1" applyBorder="1" applyAlignment="1">
      <alignment horizontal="center" vertical="center"/>
    </xf>
    <xf numFmtId="9" fontId="38" fillId="6" borderId="54" xfId="0" applyNumberFormat="1" applyFont="1" applyFill="1" applyBorder="1" applyAlignment="1">
      <alignment horizontal="center" vertical="center"/>
    </xf>
    <xf numFmtId="9" fontId="41" fillId="5" borderId="54" xfId="0" applyNumberFormat="1" applyFont="1" applyFill="1" applyBorder="1" applyAlignment="1">
      <alignment horizontal="center" vertical="center"/>
    </xf>
    <xf numFmtId="0" fontId="36" fillId="0" borderId="59" xfId="0" applyFont="1" applyFill="1" applyBorder="1" applyAlignment="1">
      <alignment horizontal="left" vertical="center" wrapText="1"/>
    </xf>
    <xf numFmtId="0" fontId="36" fillId="0" borderId="5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9" xfId="0" applyFont="1" applyBorder="1" applyAlignment="1">
      <alignment horizontal="center" vertical="center" wrapText="1"/>
    </xf>
    <xf numFmtId="0" fontId="40" fillId="0" borderId="13" xfId="0" applyFont="1" applyBorder="1" applyAlignment="1">
      <alignment vertical="center" wrapText="1"/>
    </xf>
    <xf numFmtId="0" fontId="36" fillId="0" borderId="13" xfId="0" applyFont="1" applyBorder="1" applyAlignment="1">
      <alignment vertical="center" wrapText="1"/>
    </xf>
    <xf numFmtId="0" fontId="36" fillId="0" borderId="25" xfId="0" applyFont="1" applyBorder="1" applyAlignment="1">
      <alignment horizontal="left" vertical="center" wrapText="1"/>
    </xf>
    <xf numFmtId="0" fontId="40"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9" fillId="0" borderId="25" xfId="0" applyFont="1" applyFill="1" applyBorder="1" applyAlignment="1">
      <alignment vertical="center" wrapText="1"/>
    </xf>
    <xf numFmtId="0" fontId="36" fillId="0" borderId="25" xfId="0" applyFont="1" applyFill="1" applyBorder="1" applyAlignment="1">
      <alignment vertical="center" wrapText="1"/>
    </xf>
    <xf numFmtId="14" fontId="36" fillId="0" borderId="25" xfId="0" applyNumberFormat="1" applyFont="1" applyFill="1" applyBorder="1" applyAlignment="1">
      <alignment horizontal="center" vertical="center"/>
    </xf>
    <xf numFmtId="9" fontId="39" fillId="0" borderId="25" xfId="0" applyNumberFormat="1" applyFont="1" applyFill="1" applyBorder="1" applyAlignment="1" applyProtection="1">
      <alignment horizontal="center" vertical="center"/>
    </xf>
    <xf numFmtId="9" fontId="36" fillId="0" borderId="25" xfId="0" applyNumberFormat="1" applyFont="1" applyFill="1" applyBorder="1" applyAlignment="1">
      <alignment horizontal="center" vertical="center"/>
    </xf>
    <xf numFmtId="0" fontId="36" fillId="0" borderId="25" xfId="0" quotePrefix="1" applyFont="1" applyFill="1" applyBorder="1" applyAlignment="1" applyProtection="1">
      <alignment horizontal="center" vertical="center" wrapText="1"/>
    </xf>
    <xf numFmtId="0" fontId="36" fillId="0" borderId="25" xfId="0" applyFont="1" applyFill="1" applyBorder="1" applyAlignment="1">
      <alignment vertical="center"/>
    </xf>
    <xf numFmtId="0" fontId="36" fillId="0" borderId="78" xfId="0" applyFont="1" applyFill="1" applyBorder="1" applyAlignment="1">
      <alignment vertical="center"/>
    </xf>
    <xf numFmtId="1" fontId="39" fillId="0" borderId="25" xfId="0" applyNumberFormat="1" applyFont="1" applyFill="1" applyBorder="1" applyAlignment="1" applyProtection="1">
      <alignment horizontal="center" vertical="center"/>
    </xf>
    <xf numFmtId="0" fontId="39" fillId="0" borderId="13"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36" fillId="0" borderId="13" xfId="0" applyFont="1" applyFill="1" applyBorder="1" applyAlignment="1">
      <alignment vertical="center" wrapText="1"/>
    </xf>
    <xf numFmtId="9" fontId="47" fillId="0" borderId="13" xfId="0" applyNumberFormat="1" applyFont="1" applyFill="1" applyBorder="1" applyAlignment="1">
      <alignment horizontal="center" vertical="center"/>
    </xf>
    <xf numFmtId="0" fontId="36" fillId="0" borderId="13" xfId="0" applyFont="1" applyFill="1" applyBorder="1" applyAlignment="1">
      <alignment vertical="center" wrapText="1"/>
    </xf>
    <xf numFmtId="9" fontId="47" fillId="0" borderId="13" xfId="0" applyNumberFormat="1" applyFont="1" applyFill="1" applyBorder="1" applyAlignment="1">
      <alignment horizontal="center" vertical="center"/>
    </xf>
    <xf numFmtId="0" fontId="36" fillId="0" borderId="54" xfId="0" applyFont="1" applyFill="1" applyBorder="1" applyAlignment="1">
      <alignment vertical="center" wrapText="1"/>
    </xf>
    <xf numFmtId="0" fontId="40" fillId="0" borderId="5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36" fillId="0" borderId="59" xfId="0" applyNumberFormat="1" applyFont="1" applyFill="1" applyBorder="1" applyAlignment="1">
      <alignment horizontal="center" vertical="center" wrapText="1"/>
    </xf>
    <xf numFmtId="9" fontId="47" fillId="0" borderId="50" xfId="0" applyNumberFormat="1" applyFont="1" applyFill="1" applyBorder="1" applyAlignment="1">
      <alignment horizontal="center" vertical="center"/>
    </xf>
    <xf numFmtId="9" fontId="36" fillId="0" borderId="50" xfId="0" applyNumberFormat="1" applyFont="1" applyFill="1" applyBorder="1" applyAlignment="1">
      <alignment horizontal="center" vertical="center" wrapText="1"/>
    </xf>
    <xf numFmtId="0" fontId="36" fillId="0" borderId="13" xfId="0" applyFont="1" applyFill="1" applyBorder="1" applyAlignment="1">
      <alignment vertical="center" wrapText="1"/>
    </xf>
    <xf numFmtId="0" fontId="40" fillId="0" borderId="50" xfId="0" applyFont="1" applyFill="1" applyBorder="1" applyAlignment="1">
      <alignment horizontal="center" vertical="center"/>
    </xf>
    <xf numFmtId="0" fontId="47" fillId="0" borderId="59" xfId="0" applyFont="1" applyFill="1" applyBorder="1" applyAlignment="1">
      <alignment horizontal="center" vertical="center"/>
    </xf>
    <xf numFmtId="0" fontId="36" fillId="0" borderId="13" xfId="0" applyFont="1" applyFill="1" applyBorder="1" applyAlignment="1">
      <alignment vertical="center" wrapText="1"/>
    </xf>
    <xf numFmtId="9" fontId="47" fillId="0" borderId="13" xfId="0" applyNumberFormat="1" applyFont="1" applyFill="1" applyBorder="1" applyAlignment="1">
      <alignment horizontal="center" vertical="center"/>
    </xf>
    <xf numFmtId="0" fontId="36" fillId="0" borderId="54" xfId="0" applyFont="1" applyFill="1" applyBorder="1" applyAlignment="1">
      <alignment vertical="center" wrapText="1"/>
    </xf>
    <xf numFmtId="0" fontId="36" fillId="0" borderId="59" xfId="0" quotePrefix="1" applyFont="1" applyFill="1" applyBorder="1" applyAlignment="1" applyProtection="1">
      <alignment vertical="center" wrapText="1"/>
    </xf>
    <xf numFmtId="9" fontId="36" fillId="0" borderId="59" xfId="1" applyFont="1" applyFill="1" applyBorder="1" applyAlignment="1" applyProtection="1">
      <alignment horizontal="center" vertical="center" wrapText="1"/>
    </xf>
    <xf numFmtId="0" fontId="36" fillId="0" borderId="13" xfId="0" applyFont="1" applyFill="1" applyBorder="1" applyAlignment="1">
      <alignment vertical="center" wrapText="1"/>
    </xf>
    <xf numFmtId="0" fontId="36" fillId="0" borderId="25" xfId="0" applyFont="1" applyBorder="1" applyAlignment="1">
      <alignment horizontal="center" vertical="center" wrapText="1"/>
    </xf>
    <xf numFmtId="0" fontId="50" fillId="0" borderId="74" xfId="0" applyFont="1" applyBorder="1" applyAlignment="1">
      <alignment horizontal="center" vertical="center"/>
    </xf>
    <xf numFmtId="0" fontId="39" fillId="0" borderId="13" xfId="0" applyFont="1" applyFill="1" applyBorder="1" applyAlignment="1">
      <alignment horizontal="center" vertical="center" wrapText="1"/>
    </xf>
    <xf numFmtId="0" fontId="36" fillId="0" borderId="13" xfId="0" applyFont="1" applyFill="1" applyBorder="1" applyAlignment="1">
      <alignment vertical="center" wrapText="1"/>
    </xf>
    <xf numFmtId="0" fontId="40" fillId="0" borderId="54" xfId="0" applyFont="1" applyFill="1" applyBorder="1" applyAlignment="1">
      <alignment horizontal="center" vertical="center"/>
    </xf>
    <xf numFmtId="0" fontId="36" fillId="0" borderId="54" xfId="0" applyFont="1" applyFill="1" applyBorder="1" applyAlignment="1">
      <alignment vertical="center" wrapText="1"/>
    </xf>
    <xf numFmtId="0" fontId="40" fillId="0" borderId="13"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2"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4" xfId="0" applyFont="1" applyBorder="1" applyAlignment="1">
      <alignment horizontal="center" vertical="center" textRotation="90" wrapText="1"/>
    </xf>
    <xf numFmtId="0" fontId="27"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0" borderId="2" xfId="0" applyFont="1" applyBorder="1" applyAlignment="1">
      <alignment horizontal="center" vertical="center" readingOrder="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5" fillId="22" borderId="13" xfId="0" applyFont="1" applyFill="1" applyBorder="1" applyAlignment="1">
      <alignment horizontal="center" vertical="center"/>
    </xf>
    <xf numFmtId="0" fontId="45" fillId="22" borderId="25" xfId="0" applyFont="1" applyFill="1" applyBorder="1" applyAlignment="1">
      <alignment horizontal="center" vertical="center"/>
    </xf>
    <xf numFmtId="0" fontId="45" fillId="19" borderId="13" xfId="0" applyFont="1" applyFill="1" applyBorder="1" applyAlignment="1">
      <alignment horizontal="center" vertical="center" wrapText="1"/>
    </xf>
    <xf numFmtId="0" fontId="45" fillId="19" borderId="25" xfId="0" applyFont="1" applyFill="1" applyBorder="1" applyAlignment="1">
      <alignment horizontal="center" vertical="center" wrapText="1"/>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14" fontId="36" fillId="21" borderId="2" xfId="0" applyNumberFormat="1"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9" fontId="40" fillId="0" borderId="54" xfId="0" applyNumberFormat="1" applyFont="1" applyBorder="1" applyAlignment="1">
      <alignment horizontal="center" vertical="center"/>
    </xf>
    <xf numFmtId="9" fontId="40" fillId="0" borderId="13" xfId="0" applyNumberFormat="1" applyFont="1" applyBorder="1" applyAlignment="1">
      <alignment horizontal="center" vertical="center"/>
    </xf>
    <xf numFmtId="9" fontId="40" fillId="0" borderId="25" xfId="0" applyNumberFormat="1" applyFont="1" applyBorder="1" applyAlignment="1">
      <alignment horizontal="center" vertical="center"/>
    </xf>
    <xf numFmtId="9" fontId="40" fillId="0" borderId="59" xfId="0" applyNumberFormat="1" applyFont="1" applyBorder="1" applyAlignment="1">
      <alignment horizontal="center" vertical="center"/>
    </xf>
    <xf numFmtId="0" fontId="40" fillId="0" borderId="55" xfId="0" applyFont="1" applyBorder="1" applyAlignment="1">
      <alignment horizontal="center" vertical="center"/>
    </xf>
    <xf numFmtId="0" fontId="40" fillId="0" borderId="57" xfId="0" applyFont="1" applyBorder="1" applyAlignment="1">
      <alignment horizontal="center" vertical="center"/>
    </xf>
    <xf numFmtId="0" fontId="40" fillId="0" borderId="78" xfId="0" applyFont="1" applyBorder="1" applyAlignment="1">
      <alignment horizontal="center" vertical="center"/>
    </xf>
    <xf numFmtId="0" fontId="40" fillId="0" borderId="60" xfId="0" applyFont="1" applyBorder="1" applyAlignment="1">
      <alignment horizontal="center" vertical="center"/>
    </xf>
    <xf numFmtId="0" fontId="40" fillId="0" borderId="53"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58" xfId="0" applyFont="1" applyBorder="1" applyAlignment="1">
      <alignment horizontal="center" vertical="center" wrapText="1"/>
    </xf>
    <xf numFmtId="0" fontId="39" fillId="0" borderId="54"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6" fillId="0" borderId="5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54" xfId="0" applyFont="1" applyBorder="1" applyAlignment="1">
      <alignment horizontal="center" vertical="center"/>
    </xf>
    <xf numFmtId="0" fontId="36" fillId="0" borderId="13" xfId="0" applyFont="1" applyBorder="1" applyAlignment="1">
      <alignment horizontal="center" vertical="center"/>
    </xf>
    <xf numFmtId="0" fontId="36" fillId="0" borderId="25" xfId="0" applyFont="1" applyBorder="1" applyAlignment="1">
      <alignment horizontal="center" vertical="center"/>
    </xf>
    <xf numFmtId="0" fontId="36" fillId="0" borderId="59" xfId="0" applyFont="1" applyBorder="1" applyAlignment="1">
      <alignment horizontal="center" vertical="center"/>
    </xf>
    <xf numFmtId="9" fontId="36" fillId="0" borderId="54"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25" xfId="0" applyNumberFormat="1" applyFont="1" applyBorder="1" applyAlignment="1">
      <alignment horizontal="center" vertical="center" wrapText="1"/>
    </xf>
    <xf numFmtId="9" fontId="36" fillId="0" borderId="59" xfId="0" applyNumberFormat="1" applyFont="1" applyBorder="1" applyAlignment="1">
      <alignment horizontal="center" vertical="center" wrapText="1"/>
    </xf>
    <xf numFmtId="9" fontId="38" fillId="18" borderId="54" xfId="0" applyNumberFormat="1" applyFont="1" applyFill="1" applyBorder="1" applyAlignment="1">
      <alignment horizontal="center" vertical="center"/>
    </xf>
    <xf numFmtId="9" fontId="38" fillId="18" borderId="13" xfId="0" applyNumberFormat="1" applyFont="1" applyFill="1" applyBorder="1" applyAlignment="1">
      <alignment horizontal="center" vertical="center"/>
    </xf>
    <xf numFmtId="9" fontId="38" fillId="18" borderId="25" xfId="0" applyNumberFormat="1" applyFont="1" applyFill="1" applyBorder="1" applyAlignment="1">
      <alignment horizontal="center" vertical="center"/>
    </xf>
    <xf numFmtId="9" fontId="38" fillId="18" borderId="59" xfId="0" applyNumberFormat="1" applyFont="1" applyFill="1" applyBorder="1" applyAlignment="1">
      <alignment horizontal="center" vertical="center"/>
    </xf>
    <xf numFmtId="9" fontId="41" fillId="5" borderId="54" xfId="0" applyNumberFormat="1" applyFont="1" applyFill="1" applyBorder="1" applyAlignment="1">
      <alignment horizontal="center" vertical="center"/>
    </xf>
    <xf numFmtId="9" fontId="41" fillId="5" borderId="13" xfId="0" applyNumberFormat="1" applyFont="1" applyFill="1" applyBorder="1" applyAlignment="1">
      <alignment horizontal="center" vertical="center"/>
    </xf>
    <xf numFmtId="9" fontId="41" fillId="5" borderId="25" xfId="0" applyNumberFormat="1" applyFont="1" applyFill="1" applyBorder="1" applyAlignment="1">
      <alignment horizontal="center" vertical="center"/>
    </xf>
    <xf numFmtId="9" fontId="41" fillId="5" borderId="59" xfId="0" applyNumberFormat="1" applyFont="1" applyFill="1" applyBorder="1" applyAlignment="1">
      <alignment horizontal="center" vertical="center"/>
    </xf>
    <xf numFmtId="0" fontId="40" fillId="0" borderId="53" xfId="0" applyFont="1" applyBorder="1" applyAlignment="1">
      <alignment horizontal="center" vertical="center"/>
    </xf>
    <xf numFmtId="0" fontId="40" fillId="0" borderId="56" xfId="0" applyFont="1" applyBorder="1" applyAlignment="1">
      <alignment horizontal="center" vertical="center"/>
    </xf>
    <xf numFmtId="0" fontId="40" fillId="0" borderId="74" xfId="0" applyFont="1" applyBorder="1" applyAlignment="1">
      <alignment horizontal="center" vertical="center"/>
    </xf>
    <xf numFmtId="0" fontId="40" fillId="0" borderId="5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2" fillId="0" borderId="54"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59" xfId="0" applyFont="1" applyBorder="1" applyAlignment="1">
      <alignment horizontal="center" vertical="center" wrapText="1"/>
    </xf>
    <xf numFmtId="9" fontId="38" fillId="6" borderId="54" xfId="0" applyNumberFormat="1" applyFont="1" applyFill="1" applyBorder="1" applyAlignment="1">
      <alignment horizontal="center" vertical="center"/>
    </xf>
    <xf numFmtId="9" fontId="38" fillId="6" borderId="13" xfId="0" applyNumberFormat="1" applyFont="1" applyFill="1" applyBorder="1" applyAlignment="1">
      <alignment horizontal="center" vertical="center"/>
    </xf>
    <xf numFmtId="9" fontId="38" fillId="6" borderId="25" xfId="0" applyNumberFormat="1" applyFont="1" applyFill="1" applyBorder="1" applyAlignment="1">
      <alignment horizontal="center" vertical="center"/>
    </xf>
    <xf numFmtId="9" fontId="38" fillId="6" borderId="59" xfId="0" applyNumberFormat="1" applyFont="1" applyFill="1" applyBorder="1" applyAlignment="1">
      <alignment horizontal="center" vertical="center"/>
    </xf>
    <xf numFmtId="0" fontId="39" fillId="0" borderId="54" xfId="0" applyFont="1" applyBorder="1" applyAlignment="1">
      <alignment horizontal="center" vertical="center" wrapText="1"/>
    </xf>
    <xf numFmtId="0" fontId="39" fillId="0" borderId="59"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77" xfId="0" applyFont="1" applyBorder="1" applyAlignment="1">
      <alignment horizontal="center" vertical="center" wrapText="1"/>
    </xf>
    <xf numFmtId="0" fontId="40" fillId="0" borderId="58" xfId="0" applyFont="1" applyBorder="1" applyAlignment="1">
      <alignment horizontal="center" vertical="center"/>
    </xf>
    <xf numFmtId="0" fontId="40" fillId="0" borderId="5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64" xfId="0" applyFont="1" applyBorder="1" applyAlignment="1">
      <alignment horizontal="center" vertical="center"/>
    </xf>
    <xf numFmtId="0" fontId="40" fillId="0" borderId="69"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70" xfId="0" applyFont="1" applyBorder="1" applyAlignment="1">
      <alignment horizontal="center" vertical="center" wrapText="1"/>
    </xf>
    <xf numFmtId="0" fontId="43" fillId="0" borderId="54" xfId="0" applyFont="1" applyBorder="1" applyAlignment="1">
      <alignment horizontal="center" vertical="center"/>
    </xf>
    <xf numFmtId="0" fontId="43" fillId="0" borderId="13" xfId="0" applyFont="1" applyBorder="1" applyAlignment="1">
      <alignment horizontal="center" vertical="center"/>
    </xf>
    <xf numFmtId="0" fontId="40" fillId="3" borderId="8" xfId="0" applyFont="1" applyFill="1" applyBorder="1" applyAlignment="1">
      <alignment horizontal="center"/>
    </xf>
    <xf numFmtId="0" fontId="40" fillId="3" borderId="0" xfId="0" applyFont="1" applyFill="1" applyBorder="1" applyAlignment="1">
      <alignment horizontal="center"/>
    </xf>
    <xf numFmtId="0" fontId="40" fillId="3" borderId="43" xfId="0" applyFont="1" applyFill="1" applyBorder="1" applyAlignment="1">
      <alignment horizontal="center"/>
    </xf>
    <xf numFmtId="0" fontId="40" fillId="2" borderId="13" xfId="0" applyFont="1" applyFill="1" applyBorder="1" applyAlignment="1">
      <alignment horizontal="center" vertical="center" wrapText="1"/>
    </xf>
    <xf numFmtId="9" fontId="39" fillId="0" borderId="54" xfId="1" applyFont="1" applyBorder="1" applyAlignment="1">
      <alignment horizontal="center" vertical="center" wrapText="1"/>
    </xf>
    <xf numFmtId="9" fontId="39" fillId="0" borderId="13" xfId="1" applyFont="1" applyBorder="1" applyAlignment="1">
      <alignment horizontal="center" vertical="center" wrapText="1"/>
    </xf>
    <xf numFmtId="9" fontId="39" fillId="0" borderId="59" xfId="1" applyFont="1" applyBorder="1" applyAlignment="1">
      <alignment horizontal="center" vertical="center" wrapText="1"/>
    </xf>
    <xf numFmtId="0" fontId="38" fillId="20" borderId="13" xfId="0" applyFont="1" applyFill="1" applyBorder="1" applyAlignment="1">
      <alignment horizontal="center" vertical="center"/>
    </xf>
    <xf numFmtId="0" fontId="37" fillId="3" borderId="8"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45" fillId="19" borderId="13" xfId="0" applyFont="1" applyFill="1" applyBorder="1" applyAlignment="1">
      <alignment horizontal="center" vertical="center"/>
    </xf>
    <xf numFmtId="0" fontId="45" fillId="19" borderId="25" xfId="0" applyFont="1" applyFill="1" applyBorder="1" applyAlignment="1">
      <alignment horizontal="center" vertical="center"/>
    </xf>
    <xf numFmtId="0" fontId="38" fillId="17" borderId="13"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8" fillId="6" borderId="13" xfId="0" applyFont="1" applyFill="1" applyBorder="1" applyAlignment="1">
      <alignment horizontal="center" vertical="center" wrapText="1"/>
    </xf>
    <xf numFmtId="0" fontId="45" fillId="22" borderId="13" xfId="0" applyFont="1" applyFill="1" applyBorder="1" applyAlignment="1">
      <alignment horizontal="center" vertical="center" wrapText="1"/>
    </xf>
    <xf numFmtId="0" fontId="38" fillId="20" borderId="13" xfId="0" applyFont="1" applyFill="1" applyBorder="1" applyAlignment="1">
      <alignment horizontal="center" vertical="center" wrapText="1"/>
    </xf>
    <xf numFmtId="0" fontId="38" fillId="20" borderId="25" xfId="0" applyFont="1" applyFill="1" applyBorder="1" applyAlignment="1">
      <alignment horizontal="center" vertical="center" wrapText="1"/>
    </xf>
    <xf numFmtId="0" fontId="36" fillId="0" borderId="13" xfId="0" applyFont="1" applyBorder="1" applyAlignment="1">
      <alignment horizontal="left" vertical="center" wrapText="1"/>
    </xf>
    <xf numFmtId="0" fontId="40" fillId="0" borderId="71"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40" fillId="21" borderId="13" xfId="0" applyFont="1" applyFill="1" applyBorder="1" applyAlignment="1">
      <alignment horizontal="center" vertical="center"/>
    </xf>
    <xf numFmtId="0" fontId="36" fillId="0" borderId="13" xfId="0" applyFont="1" applyFill="1" applyBorder="1" applyAlignment="1">
      <alignment vertical="center" wrapText="1"/>
    </xf>
    <xf numFmtId="0" fontId="36" fillId="0" borderId="54" xfId="0" applyFont="1" applyBorder="1" applyAlignment="1">
      <alignment horizontal="left" vertical="center" wrapText="1"/>
    </xf>
    <xf numFmtId="0" fontId="40" fillId="0" borderId="54" xfId="0" applyFont="1" applyFill="1" applyBorder="1" applyAlignment="1">
      <alignment horizontal="center" vertical="center"/>
    </xf>
    <xf numFmtId="0" fontId="36" fillId="0" borderId="54" xfId="0" applyFont="1" applyFill="1" applyBorder="1" applyAlignment="1">
      <alignment vertical="center" wrapText="1"/>
    </xf>
    <xf numFmtId="14" fontId="39" fillId="0" borderId="13" xfId="0" applyNumberFormat="1" applyFont="1" applyFill="1" applyBorder="1" applyAlignment="1">
      <alignment horizontal="center" vertical="center" wrapText="1"/>
    </xf>
    <xf numFmtId="14" fontId="39" fillId="0" borderId="13" xfId="0" applyNumberFormat="1" applyFont="1" applyFill="1" applyBorder="1" applyAlignment="1">
      <alignment horizontal="center" vertical="center"/>
    </xf>
    <xf numFmtId="165" fontId="36" fillId="0" borderId="13" xfId="2" applyNumberFormat="1" applyFont="1" applyFill="1" applyBorder="1" applyAlignment="1" applyProtection="1">
      <alignment horizontal="center" vertical="center"/>
    </xf>
    <xf numFmtId="9" fontId="47" fillId="0" borderId="13" xfId="0" applyNumberFormat="1" applyFont="1" applyFill="1" applyBorder="1" applyAlignment="1">
      <alignment horizontal="center" vertical="center"/>
    </xf>
    <xf numFmtId="0" fontId="39" fillId="0" borderId="54" xfId="0" applyFont="1" applyFill="1" applyBorder="1" applyAlignment="1" applyProtection="1">
      <alignment vertical="center" wrapText="1"/>
    </xf>
    <xf numFmtId="0" fontId="39" fillId="0" borderId="54" xfId="0" applyFont="1" applyFill="1" applyBorder="1" applyAlignment="1" applyProtection="1">
      <alignment horizontal="center" vertical="center"/>
    </xf>
    <xf numFmtId="0" fontId="39" fillId="0" borderId="13" xfId="0" applyFont="1" applyFill="1" applyBorder="1" applyAlignment="1" applyProtection="1">
      <alignment horizontal="left" vertical="top" wrapText="1"/>
    </xf>
    <xf numFmtId="0" fontId="39" fillId="0" borderId="13" xfId="0" applyFont="1" applyFill="1" applyBorder="1" applyAlignment="1" applyProtection="1">
      <alignment horizontal="center" vertical="center"/>
    </xf>
    <xf numFmtId="0" fontId="36" fillId="0" borderId="13" xfId="0" quotePrefix="1" applyFont="1" applyFill="1" applyBorder="1" applyAlignment="1" applyProtection="1">
      <alignment vertical="center" wrapText="1"/>
    </xf>
    <xf numFmtId="0" fontId="47" fillId="0" borderId="13" xfId="0" applyFont="1" applyFill="1" applyBorder="1" applyAlignment="1">
      <alignment horizontal="center" vertical="center"/>
    </xf>
    <xf numFmtId="0" fontId="39" fillId="0" borderId="13" xfId="0" quotePrefix="1" applyFont="1" applyFill="1" applyBorder="1" applyAlignment="1" applyProtection="1">
      <alignment vertical="center" wrapText="1"/>
    </xf>
    <xf numFmtId="165" fontId="39" fillId="0" borderId="59" xfId="2" applyNumberFormat="1" applyFont="1" applyFill="1" applyBorder="1" applyAlignment="1" applyProtection="1">
      <alignment horizontal="center" vertical="center" wrapText="1"/>
    </xf>
    <xf numFmtId="0" fontId="39" fillId="0" borderId="13" xfId="0" applyNumberFormat="1" applyFont="1" applyFill="1" applyBorder="1" applyAlignment="1" applyProtection="1">
      <alignment horizontal="center" vertical="center"/>
    </xf>
    <xf numFmtId="0" fontId="39" fillId="0" borderId="59" xfId="0" applyFont="1" applyFill="1" applyBorder="1" applyAlignment="1">
      <alignment horizontal="center" vertical="center"/>
    </xf>
    <xf numFmtId="9" fontId="39" fillId="0" borderId="59" xfId="1" applyFont="1" applyFill="1" applyBorder="1" applyAlignment="1">
      <alignment horizontal="center" vertical="center"/>
    </xf>
    <xf numFmtId="14" fontId="39" fillId="0" borderId="25" xfId="0" applyNumberFormat="1" applyFont="1" applyFill="1" applyBorder="1" applyAlignment="1">
      <alignment horizontal="center" vertical="center" wrapText="1"/>
    </xf>
    <xf numFmtId="0" fontId="39" fillId="0" borderId="13" xfId="0" applyFont="1" applyFill="1" applyBorder="1" applyAlignment="1">
      <alignment vertical="center" wrapText="1" readingOrder="1"/>
    </xf>
    <xf numFmtId="1" fontId="39" fillId="0" borderId="13" xfId="0" applyNumberFormat="1" applyFont="1" applyFill="1" applyBorder="1" applyAlignment="1">
      <alignment horizontal="center" vertical="center"/>
    </xf>
    <xf numFmtId="9" fontId="39" fillId="0" borderId="25" xfId="0" applyNumberFormat="1" applyFont="1" applyFill="1" applyBorder="1" applyAlignment="1" applyProtection="1">
      <alignment horizontal="center" vertical="center" wrapText="1"/>
    </xf>
    <xf numFmtId="0" fontId="51" fillId="0" borderId="0" xfId="0" applyFont="1"/>
    <xf numFmtId="0" fontId="51" fillId="0" borderId="79" xfId="0" applyFont="1" applyBorder="1"/>
    <xf numFmtId="0" fontId="51" fillId="0" borderId="80" xfId="0" applyFont="1" applyBorder="1"/>
    <xf numFmtId="0" fontId="51" fillId="0" borderId="81" xfId="0" applyFont="1" applyBorder="1"/>
    <xf numFmtId="0" fontId="51" fillId="0" borderId="82" xfId="0" applyFont="1" applyBorder="1"/>
    <xf numFmtId="0" fontId="51" fillId="0" borderId="2" xfId="0" applyFont="1" applyBorder="1"/>
    <xf numFmtId="0" fontId="51" fillId="0" borderId="83" xfId="0" applyFont="1" applyBorder="1"/>
    <xf numFmtId="0" fontId="51" fillId="0" borderId="82" xfId="0" applyFont="1" applyBorder="1" applyAlignment="1">
      <alignment vertical="center" wrapText="1"/>
    </xf>
    <xf numFmtId="0" fontId="51" fillId="0" borderId="2" xfId="0" applyFont="1" applyBorder="1" applyAlignment="1">
      <alignment horizontal="center" vertical="center" wrapText="1"/>
    </xf>
    <xf numFmtId="0" fontId="51" fillId="0" borderId="2" xfId="0" applyFont="1" applyBorder="1" applyAlignment="1">
      <alignment horizontal="center" vertical="center"/>
    </xf>
    <xf numFmtId="14" fontId="51" fillId="0" borderId="83" xfId="0" applyNumberFormat="1" applyFont="1" applyBorder="1" applyAlignment="1">
      <alignment vertical="center"/>
    </xf>
    <xf numFmtId="14" fontId="51" fillId="0" borderId="83" xfId="0" applyNumberFormat="1" applyFont="1" applyBorder="1" applyAlignment="1">
      <alignment horizontal="center" vertical="center"/>
    </xf>
    <xf numFmtId="0" fontId="51" fillId="0" borderId="84" xfId="0" applyFont="1" applyBorder="1" applyAlignment="1">
      <alignment horizontal="center" vertical="center"/>
    </xf>
    <xf numFmtId="0" fontId="51" fillId="0" borderId="85" xfId="0" applyFont="1" applyBorder="1" applyAlignment="1">
      <alignment horizontal="center" vertical="center"/>
    </xf>
    <xf numFmtId="0" fontId="51" fillId="0" borderId="86" xfId="0" applyFont="1" applyBorder="1" applyAlignment="1">
      <alignment horizontal="center" vertical="center"/>
    </xf>
  </cellXfs>
  <cellStyles count="11">
    <cellStyle name="Hipervínculo" xfId="9" builtinId="8"/>
    <cellStyle name="Millares" xfId="2" builtinId="3"/>
    <cellStyle name="Millares [0] 2" xfId="3" xr:uid="{C8BCA639-246F-4BFE-B9BB-D991BC79A6DC}"/>
    <cellStyle name="Moneda [0]" xfId="10" builtinId="7"/>
    <cellStyle name="Normal" xfId="0" builtinId="0"/>
    <cellStyle name="Normal 4" xfId="5" xr:uid="{21F62298-46A1-4021-9FE5-8A9372B2C4E5}"/>
    <cellStyle name="Normal 4 2" xfId="6" xr:uid="{3753780F-9ED5-420F-BDD3-F6B0607CE850}"/>
    <cellStyle name="Normal 5" xfId="4" xr:uid="{5CDD2F3C-43C4-4DBB-9EE4-620431066C50}"/>
    <cellStyle name="Normal 5 2" xfId="7" xr:uid="{4D96B71D-05DD-4E35-AC69-DFCD32D00840}"/>
    <cellStyle name="Porcentaje" xfId="1" builtinId="5"/>
    <cellStyle name="Porcentaje 2" xfId="8" xr:uid="{4170FF2D-062F-4B1E-A2C6-B500AE9A6CDE}"/>
  </cellStyles>
  <dxfs count="24">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008000"/>
      <color rgb="FF99FFCC"/>
      <color rgb="FFFF5050"/>
      <color rgb="FF00CC66"/>
      <color rgb="FF00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67100" y="142875"/>
          <a:ext cx="5158940" cy="5216300"/>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3300" y="152400"/>
          <a:ext cx="5158940" cy="5216300"/>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49156" y="72004"/>
          <a:ext cx="4617810" cy="4669153"/>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315536</xdr:colOff>
      <xdr:row>0</xdr:row>
      <xdr:rowOff>127001</xdr:rowOff>
    </xdr:from>
    <xdr:to>
      <xdr:col>2</xdr:col>
      <xdr:colOff>118836</xdr:colOff>
      <xdr:row>4</xdr:row>
      <xdr:rowOff>56697</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5536" y="127001"/>
          <a:ext cx="2237164" cy="7932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36</xdr:col>
      <xdr:colOff>116418</xdr:colOff>
      <xdr:row>3</xdr:row>
      <xdr:rowOff>381000</xdr:rowOff>
    </xdr:from>
    <xdr:to>
      <xdr:col>36</xdr:col>
      <xdr:colOff>649818</xdr:colOff>
      <xdr:row>4</xdr:row>
      <xdr:rowOff>532493</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3</xdr:row>
      <xdr:rowOff>254000</xdr:rowOff>
    </xdr:from>
    <xdr:to>
      <xdr:col>2</xdr:col>
      <xdr:colOff>2671234</xdr:colOff>
      <xdr:row>4</xdr:row>
      <xdr:rowOff>529318</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Normal="100" workbookViewId="0">
      <pane xSplit="10" ySplit="23" topLeftCell="K69" activePane="bottomRight" state="frozen"/>
      <selection pane="topRight" activeCell="K1" sqref="K1"/>
      <selection pane="bottomLeft" activeCell="A24" sqref="A24"/>
      <selection pane="bottomRight"/>
    </sheetView>
  </sheetViews>
  <sheetFormatPr baseColWidth="10" defaultRowHeight="15" x14ac:dyDescent="0.25"/>
  <cols>
    <col min="2" max="2" width="7.7109375" customWidth="1"/>
    <col min="3" max="3" width="50" customWidth="1"/>
    <col min="5" max="5" width="43.7109375" customWidth="1"/>
  </cols>
  <sheetData>
    <row r="16" spans="3:3" ht="36" x14ac:dyDescent="0.55000000000000004">
      <c r="C16" s="122" t="s">
        <v>426</v>
      </c>
    </row>
    <row r="17" spans="3:4" ht="23.25" x14ac:dyDescent="0.35">
      <c r="C17" s="124" t="s">
        <v>424</v>
      </c>
    </row>
    <row r="18" spans="3:4" ht="23.25" x14ac:dyDescent="0.35">
      <c r="C18" s="124" t="s">
        <v>425</v>
      </c>
    </row>
    <row r="19" spans="3:4" ht="23.25" x14ac:dyDescent="0.35">
      <c r="C19" s="124" t="s">
        <v>430</v>
      </c>
    </row>
    <row r="20" spans="3:4" ht="23.25" x14ac:dyDescent="0.35">
      <c r="C20" s="124" t="s">
        <v>431</v>
      </c>
    </row>
    <row r="21" spans="3:4" ht="23.25" x14ac:dyDescent="0.35">
      <c r="C21" s="124" t="s">
        <v>427</v>
      </c>
    </row>
    <row r="22" spans="3:4" ht="23.25" x14ac:dyDescent="0.35">
      <c r="C22" s="124" t="s">
        <v>428</v>
      </c>
    </row>
    <row r="23" spans="3:4" ht="23.25" x14ac:dyDescent="0.35">
      <c r="C23" s="124" t="s">
        <v>429</v>
      </c>
    </row>
    <row r="25" spans="3:4" ht="23.25" x14ac:dyDescent="0.35">
      <c r="D25" s="121"/>
    </row>
    <row r="26" spans="3:4" ht="23.25" x14ac:dyDescent="0.35">
      <c r="D26" s="121"/>
    </row>
  </sheetData>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baseColWidth="10" defaultRowHeight="15" x14ac:dyDescent="0.25"/>
  <cols>
    <col min="1" max="1" width="5.7109375" customWidth="1"/>
    <col min="2" max="2" width="11.42578125" customWidth="1"/>
    <col min="3" max="3" width="32.140625" customWidth="1"/>
    <col min="4" max="4" width="58" customWidth="1"/>
    <col min="5" max="5" width="38.7109375" customWidth="1"/>
    <col min="6" max="6" width="30.140625" style="16" customWidth="1"/>
    <col min="7" max="7" width="36.7109375" style="16" customWidth="1"/>
    <col min="8" max="8" width="27" style="16"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x14ac:dyDescent="0.3"/>
    <row r="2" spans="1:14" ht="39" customHeight="1" thickBot="1" x14ac:dyDescent="0.3">
      <c r="A2" s="396" t="s">
        <v>349</v>
      </c>
      <c r="B2" s="397"/>
      <c r="C2" s="397"/>
      <c r="D2" s="397"/>
      <c r="E2" s="397"/>
      <c r="F2" s="397"/>
      <c r="G2" s="397"/>
      <c r="H2" s="397"/>
      <c r="I2" s="397"/>
      <c r="J2" s="397"/>
      <c r="K2" s="397"/>
      <c r="L2" s="397"/>
      <c r="M2" s="397"/>
      <c r="N2" s="398"/>
    </row>
    <row r="3" spans="1:14" ht="39" customHeight="1" thickBot="1" x14ac:dyDescent="0.3">
      <c r="A3" s="111" t="s">
        <v>1</v>
      </c>
      <c r="B3" s="112" t="s">
        <v>2</v>
      </c>
      <c r="C3" s="112" t="s">
        <v>3</v>
      </c>
      <c r="D3" s="112" t="s">
        <v>237</v>
      </c>
      <c r="E3" s="112" t="s">
        <v>4</v>
      </c>
      <c r="F3" s="112" t="s">
        <v>61</v>
      </c>
      <c r="G3" s="112" t="s">
        <v>62</v>
      </c>
      <c r="H3" s="112" t="s">
        <v>368</v>
      </c>
      <c r="I3" s="112" t="s">
        <v>63</v>
      </c>
      <c r="J3" s="112" t="s">
        <v>8</v>
      </c>
      <c r="K3" s="112" t="s">
        <v>0</v>
      </c>
      <c r="L3" s="112" t="s">
        <v>315</v>
      </c>
      <c r="M3" s="112" t="s">
        <v>316</v>
      </c>
      <c r="N3" s="113" t="s">
        <v>317</v>
      </c>
    </row>
    <row r="4" spans="1:14" ht="39" customHeight="1" x14ac:dyDescent="0.25">
      <c r="A4" s="379">
        <f>0+1</f>
        <v>1</v>
      </c>
      <c r="B4" s="373"/>
      <c r="C4" s="373" t="s">
        <v>7</v>
      </c>
      <c r="D4" s="372" t="s">
        <v>224</v>
      </c>
      <c r="E4" s="385" t="s">
        <v>203</v>
      </c>
      <c r="F4" s="385" t="s">
        <v>167</v>
      </c>
      <c r="G4" s="107" t="s">
        <v>58</v>
      </c>
      <c r="H4" s="107" t="s">
        <v>369</v>
      </c>
      <c r="I4" s="108" t="s">
        <v>86</v>
      </c>
      <c r="J4" s="109"/>
      <c r="K4" s="109"/>
      <c r="L4" s="110"/>
      <c r="M4" s="110"/>
      <c r="N4" s="110"/>
    </row>
    <row r="5" spans="1:14" ht="105.75" customHeight="1" x14ac:dyDescent="0.25">
      <c r="A5" s="383"/>
      <c r="B5" s="374"/>
      <c r="C5" s="374"/>
      <c r="D5" s="372"/>
      <c r="E5" s="384"/>
      <c r="F5" s="384"/>
      <c r="G5" s="10" t="s">
        <v>58</v>
      </c>
      <c r="H5" s="106" t="s">
        <v>370</v>
      </c>
      <c r="I5" s="6" t="s">
        <v>205</v>
      </c>
      <c r="J5" s="96"/>
      <c r="K5" s="96"/>
      <c r="L5" s="12"/>
      <c r="M5" s="12"/>
      <c r="N5" s="12"/>
    </row>
    <row r="6" spans="1:14" ht="75" hidden="1" customHeight="1" x14ac:dyDescent="0.25">
      <c r="A6" s="383"/>
      <c r="B6" s="374"/>
      <c r="C6" s="374"/>
      <c r="D6" s="373"/>
      <c r="E6" s="384"/>
      <c r="F6" s="384"/>
      <c r="G6" s="10" t="s">
        <v>167</v>
      </c>
      <c r="H6" s="106" t="s">
        <v>371</v>
      </c>
      <c r="I6" s="6" t="s">
        <v>166</v>
      </c>
      <c r="J6" s="97"/>
      <c r="K6" s="97"/>
      <c r="L6" s="12"/>
      <c r="M6" s="12"/>
      <c r="N6" s="12"/>
    </row>
    <row r="7" spans="1:14" ht="100.5" hidden="1" customHeight="1" x14ac:dyDescent="0.25">
      <c r="A7" s="1">
        <f>+A4+1</f>
        <v>2</v>
      </c>
      <c r="B7" s="2"/>
      <c r="C7" s="2" t="s">
        <v>7</v>
      </c>
      <c r="D7" s="94" t="s">
        <v>225</v>
      </c>
      <c r="E7" s="21" t="s">
        <v>53</v>
      </c>
      <c r="F7" s="10" t="s">
        <v>155</v>
      </c>
      <c r="G7" s="10" t="s">
        <v>155</v>
      </c>
      <c r="H7" s="107" t="s">
        <v>420</v>
      </c>
      <c r="I7" s="114" t="s">
        <v>416</v>
      </c>
      <c r="J7" s="97"/>
      <c r="K7" s="97"/>
      <c r="L7" s="12"/>
      <c r="M7" s="12"/>
      <c r="N7" s="12"/>
    </row>
    <row r="8" spans="1:14" ht="81.75" hidden="1" customHeight="1" x14ac:dyDescent="0.25">
      <c r="A8" s="1">
        <f t="shared" ref="A8:A53" si="0">+A7+1</f>
        <v>3</v>
      </c>
      <c r="B8" s="5"/>
      <c r="C8" s="2" t="s">
        <v>7</v>
      </c>
      <c r="D8" s="94" t="s">
        <v>224</v>
      </c>
      <c r="E8" s="21" t="s">
        <v>276</v>
      </c>
      <c r="F8" s="10" t="s">
        <v>155</v>
      </c>
      <c r="G8" s="10" t="s">
        <v>155</v>
      </c>
      <c r="H8" s="106" t="s">
        <v>372</v>
      </c>
      <c r="I8" s="14" t="s">
        <v>206</v>
      </c>
      <c r="J8" s="98"/>
      <c r="K8" s="98"/>
      <c r="L8" s="12"/>
      <c r="M8" s="12"/>
      <c r="N8" s="12"/>
    </row>
    <row r="9" spans="1:14" ht="58.5" hidden="1" customHeight="1" x14ac:dyDescent="0.25">
      <c r="A9" s="383">
        <f>+A8+1</f>
        <v>4</v>
      </c>
      <c r="B9" s="395"/>
      <c r="C9" s="374" t="s">
        <v>7</v>
      </c>
      <c r="D9" s="371" t="s">
        <v>226</v>
      </c>
      <c r="E9" s="384" t="s">
        <v>250</v>
      </c>
      <c r="F9" s="376" t="s">
        <v>167</v>
      </c>
      <c r="G9" s="45" t="s">
        <v>167</v>
      </c>
      <c r="H9" s="106" t="s">
        <v>373</v>
      </c>
      <c r="I9" s="118" t="s">
        <v>207</v>
      </c>
      <c r="J9" s="99"/>
      <c r="K9" s="99"/>
      <c r="L9" s="12"/>
      <c r="M9" s="12"/>
      <c r="N9" s="12"/>
    </row>
    <row r="10" spans="1:14" ht="58.5" hidden="1" customHeight="1" x14ac:dyDescent="0.25">
      <c r="A10" s="383"/>
      <c r="B10" s="395"/>
      <c r="C10" s="374"/>
      <c r="D10" s="372"/>
      <c r="E10" s="384"/>
      <c r="F10" s="376"/>
      <c r="G10" s="45" t="s">
        <v>167</v>
      </c>
      <c r="H10" s="107" t="s">
        <v>374</v>
      </c>
      <c r="I10" s="118" t="s">
        <v>169</v>
      </c>
      <c r="J10" s="99"/>
      <c r="K10" s="99"/>
      <c r="L10" s="12"/>
      <c r="M10" s="12"/>
      <c r="N10" s="12"/>
    </row>
    <row r="11" spans="1:14" ht="58.5" hidden="1" customHeight="1" x14ac:dyDescent="0.25">
      <c r="A11" s="383"/>
      <c r="B11" s="395"/>
      <c r="C11" s="374"/>
      <c r="D11" s="372"/>
      <c r="E11" s="384"/>
      <c r="F11" s="376"/>
      <c r="G11" s="45" t="s">
        <v>167</v>
      </c>
      <c r="H11" s="106" t="s">
        <v>422</v>
      </c>
      <c r="I11" s="120" t="s">
        <v>170</v>
      </c>
      <c r="J11" s="99"/>
      <c r="K11" s="99"/>
      <c r="L11" s="12"/>
      <c r="M11" s="12"/>
      <c r="N11" s="12"/>
    </row>
    <row r="12" spans="1:14" ht="56.25" hidden="1" customHeight="1" x14ac:dyDescent="0.25">
      <c r="A12" s="383"/>
      <c r="B12" s="395"/>
      <c r="C12" s="374"/>
      <c r="D12" s="372"/>
      <c r="E12" s="384"/>
      <c r="F12" s="376"/>
      <c r="G12" s="45" t="s">
        <v>167</v>
      </c>
      <c r="H12" s="106" t="s">
        <v>375</v>
      </c>
      <c r="I12" s="6" t="s">
        <v>173</v>
      </c>
      <c r="J12" s="99"/>
      <c r="K12" s="99"/>
      <c r="L12" s="12"/>
      <c r="M12" s="12"/>
      <c r="N12" s="12"/>
    </row>
    <row r="13" spans="1:14" ht="32.25" hidden="1" customHeight="1" x14ac:dyDescent="0.25">
      <c r="A13" s="383"/>
      <c r="B13" s="395"/>
      <c r="C13" s="374"/>
      <c r="D13" s="373"/>
      <c r="E13" s="384"/>
      <c r="F13" s="376"/>
      <c r="G13" s="45" t="s">
        <v>167</v>
      </c>
      <c r="H13" s="107" t="s">
        <v>376</v>
      </c>
      <c r="I13" s="6" t="s">
        <v>208</v>
      </c>
      <c r="J13" s="99"/>
      <c r="K13" s="99"/>
      <c r="L13" s="12"/>
      <c r="M13" s="12"/>
      <c r="N13" s="12"/>
    </row>
    <row r="14" spans="1:14" ht="38.25" hidden="1" customHeight="1" x14ac:dyDescent="0.25">
      <c r="A14" s="383">
        <f>+A9+1</f>
        <v>5</v>
      </c>
      <c r="B14" s="395"/>
      <c r="C14" s="374" t="s">
        <v>7</v>
      </c>
      <c r="D14" s="371" t="s">
        <v>229</v>
      </c>
      <c r="E14" s="384" t="s">
        <v>154</v>
      </c>
      <c r="F14" s="399" t="s">
        <v>155</v>
      </c>
      <c r="G14" s="10" t="s">
        <v>155</v>
      </c>
      <c r="H14" s="106" t="s">
        <v>377</v>
      </c>
      <c r="I14" s="7" t="s">
        <v>156</v>
      </c>
      <c r="J14" s="99"/>
      <c r="K14" s="99"/>
      <c r="L14" s="12"/>
      <c r="M14" s="12"/>
      <c r="N14" s="12"/>
    </row>
    <row r="15" spans="1:14" ht="38.25" customHeight="1" x14ac:dyDescent="0.25">
      <c r="A15" s="383"/>
      <c r="B15" s="395"/>
      <c r="C15" s="374"/>
      <c r="D15" s="372"/>
      <c r="E15" s="384"/>
      <c r="F15" s="399"/>
      <c r="G15" s="10" t="s">
        <v>58</v>
      </c>
      <c r="H15" s="106" t="s">
        <v>378</v>
      </c>
      <c r="I15" s="7" t="s">
        <v>64</v>
      </c>
      <c r="J15" s="99"/>
      <c r="K15" s="99"/>
      <c r="L15" s="12"/>
      <c r="M15" s="12"/>
      <c r="N15" s="12"/>
    </row>
    <row r="16" spans="1:14" ht="69" customHeight="1" x14ac:dyDescent="0.25">
      <c r="A16" s="383"/>
      <c r="B16" s="395"/>
      <c r="C16" s="374"/>
      <c r="D16" s="372"/>
      <c r="E16" s="384"/>
      <c r="F16" s="399"/>
      <c r="G16" s="10" t="s">
        <v>58</v>
      </c>
      <c r="H16" s="107" t="s">
        <v>379</v>
      </c>
      <c r="I16" s="7" t="s">
        <v>65</v>
      </c>
      <c r="J16" s="99"/>
      <c r="K16" s="99"/>
      <c r="L16" s="12"/>
      <c r="M16" s="12"/>
      <c r="N16" s="12"/>
    </row>
    <row r="17" spans="1:14" ht="32.25" hidden="1" customHeight="1" x14ac:dyDescent="0.25">
      <c r="A17" s="383"/>
      <c r="B17" s="395"/>
      <c r="C17" s="374"/>
      <c r="D17" s="373"/>
      <c r="E17" s="384"/>
      <c r="F17" s="399"/>
      <c r="G17" s="10" t="s">
        <v>167</v>
      </c>
      <c r="H17" s="106" t="s">
        <v>380</v>
      </c>
      <c r="I17" s="7" t="s">
        <v>171</v>
      </c>
      <c r="J17" s="99"/>
      <c r="K17" s="99"/>
      <c r="L17" s="12"/>
      <c r="M17" s="12"/>
      <c r="N17" s="12"/>
    </row>
    <row r="18" spans="1:14" ht="32.25" hidden="1" customHeight="1" x14ac:dyDescent="0.25">
      <c r="A18" s="377">
        <f>+A14+1</f>
        <v>6</v>
      </c>
      <c r="B18" s="371"/>
      <c r="C18" s="371" t="s">
        <v>5</v>
      </c>
      <c r="D18" s="371" t="s">
        <v>224</v>
      </c>
      <c r="E18" s="389" t="s">
        <v>190</v>
      </c>
      <c r="F18" s="392" t="s">
        <v>174</v>
      </c>
      <c r="G18" s="10" t="s">
        <v>155</v>
      </c>
      <c r="H18" s="106" t="s">
        <v>435</v>
      </c>
      <c r="I18" s="3" t="s">
        <v>157</v>
      </c>
      <c r="J18" s="97"/>
      <c r="K18" s="97"/>
      <c r="L18" s="12"/>
      <c r="M18" s="12"/>
      <c r="N18" s="12"/>
    </row>
    <row r="19" spans="1:14" ht="39.75" hidden="1" customHeight="1" x14ac:dyDescent="0.25">
      <c r="A19" s="378"/>
      <c r="B19" s="372"/>
      <c r="C19" s="372"/>
      <c r="D19" s="372"/>
      <c r="E19" s="390"/>
      <c r="F19" s="393"/>
      <c r="G19" s="10" t="s">
        <v>155</v>
      </c>
      <c r="H19" s="107" t="s">
        <v>381</v>
      </c>
      <c r="I19" s="3" t="s">
        <v>158</v>
      </c>
      <c r="J19" s="97"/>
      <c r="K19" s="97"/>
      <c r="L19" s="12"/>
      <c r="M19" s="12"/>
      <c r="N19" s="12"/>
    </row>
    <row r="20" spans="1:14" ht="36.75" hidden="1" customHeight="1" x14ac:dyDescent="0.25">
      <c r="A20" s="378"/>
      <c r="B20" s="372"/>
      <c r="C20" s="372"/>
      <c r="D20" s="372"/>
      <c r="E20" s="390"/>
      <c r="F20" s="393"/>
      <c r="G20" s="10" t="s">
        <v>155</v>
      </c>
      <c r="H20" s="106" t="s">
        <v>382</v>
      </c>
      <c r="I20" s="3" t="s">
        <v>209</v>
      </c>
      <c r="J20" s="97"/>
      <c r="K20" s="97"/>
      <c r="L20" s="12"/>
      <c r="M20" s="12"/>
      <c r="N20" s="12"/>
    </row>
    <row r="21" spans="1:14" ht="48.75" hidden="1" customHeight="1" x14ac:dyDescent="0.25">
      <c r="A21" s="379"/>
      <c r="B21" s="373"/>
      <c r="C21" s="373"/>
      <c r="D21" s="373"/>
      <c r="E21" s="391"/>
      <c r="F21" s="394"/>
      <c r="G21" s="10" t="s">
        <v>167</v>
      </c>
      <c r="H21" s="106" t="s">
        <v>383</v>
      </c>
      <c r="I21" s="3" t="s">
        <v>210</v>
      </c>
      <c r="J21" s="97"/>
      <c r="K21" s="97"/>
      <c r="L21" s="12"/>
      <c r="M21" s="12"/>
      <c r="N21" s="12"/>
    </row>
    <row r="22" spans="1:14" ht="48.75" customHeight="1" x14ac:dyDescent="0.25">
      <c r="A22" s="383">
        <f>+A18+1</f>
        <v>7</v>
      </c>
      <c r="B22" s="374"/>
      <c r="C22" s="374" t="s">
        <v>6</v>
      </c>
      <c r="D22" s="371" t="s">
        <v>227</v>
      </c>
      <c r="E22" s="384" t="s">
        <v>193</v>
      </c>
      <c r="F22" s="376" t="s">
        <v>58</v>
      </c>
      <c r="G22" s="376" t="s">
        <v>58</v>
      </c>
      <c r="H22" s="107" t="s">
        <v>384</v>
      </c>
      <c r="I22" s="13" t="s">
        <v>66</v>
      </c>
      <c r="J22" s="97"/>
      <c r="K22" s="97"/>
      <c r="L22" s="12"/>
      <c r="M22" s="12"/>
      <c r="N22" s="12"/>
    </row>
    <row r="23" spans="1:14" ht="42" hidden="1" customHeight="1" x14ac:dyDescent="0.25">
      <c r="A23" s="383"/>
      <c r="B23" s="374"/>
      <c r="C23" s="374"/>
      <c r="D23" s="372"/>
      <c r="E23" s="384"/>
      <c r="F23" s="376"/>
      <c r="G23" s="376"/>
      <c r="H23" s="106" t="s">
        <v>385</v>
      </c>
      <c r="I23" s="13" t="s">
        <v>211</v>
      </c>
      <c r="J23" s="97"/>
      <c r="K23" s="97"/>
      <c r="L23" s="12"/>
      <c r="M23" s="12"/>
      <c r="N23" s="12"/>
    </row>
    <row r="24" spans="1:14" ht="38.25" hidden="1" customHeight="1" x14ac:dyDescent="0.25">
      <c r="A24" s="383"/>
      <c r="B24" s="374"/>
      <c r="C24" s="374"/>
      <c r="D24" s="372"/>
      <c r="E24" s="384"/>
      <c r="F24" s="376"/>
      <c r="G24" s="376"/>
      <c r="H24" s="106" t="s">
        <v>386</v>
      </c>
      <c r="I24" s="13" t="s">
        <v>212</v>
      </c>
      <c r="J24" s="97"/>
      <c r="K24" s="97"/>
      <c r="L24" s="12"/>
      <c r="M24" s="12"/>
      <c r="N24" s="12"/>
    </row>
    <row r="25" spans="1:14" ht="38.25" hidden="1" customHeight="1" x14ac:dyDescent="0.25">
      <c r="A25" s="383"/>
      <c r="B25" s="374"/>
      <c r="C25" s="374"/>
      <c r="D25" s="373"/>
      <c r="E25" s="384"/>
      <c r="F25" s="376"/>
      <c r="G25" s="376"/>
      <c r="H25" s="107" t="s">
        <v>432</v>
      </c>
      <c r="I25" s="123" t="s">
        <v>176</v>
      </c>
      <c r="J25" s="97"/>
      <c r="K25" s="97"/>
      <c r="L25" s="12"/>
      <c r="M25" s="12"/>
      <c r="N25" s="12"/>
    </row>
    <row r="26" spans="1:14" ht="24.75" customHeight="1" x14ac:dyDescent="0.25">
      <c r="A26" s="383">
        <f>+A22+1</f>
        <v>8</v>
      </c>
      <c r="B26" s="374"/>
      <c r="C26" s="374" t="s">
        <v>6</v>
      </c>
      <c r="D26" s="371" t="s">
        <v>227</v>
      </c>
      <c r="E26" s="375" t="s">
        <v>232</v>
      </c>
      <c r="F26" s="376" t="s">
        <v>58</v>
      </c>
      <c r="G26" s="376" t="s">
        <v>58</v>
      </c>
      <c r="H26" s="106" t="s">
        <v>433</v>
      </c>
      <c r="I26" s="119" t="s">
        <v>67</v>
      </c>
      <c r="J26" s="97"/>
      <c r="K26" s="97"/>
      <c r="L26" s="12"/>
      <c r="M26" s="12"/>
      <c r="N26" s="12"/>
    </row>
    <row r="27" spans="1:14" ht="25.5" hidden="1" customHeight="1" x14ac:dyDescent="0.25">
      <c r="A27" s="383"/>
      <c r="B27" s="374"/>
      <c r="C27" s="374"/>
      <c r="D27" s="372"/>
      <c r="E27" s="375"/>
      <c r="F27" s="376"/>
      <c r="G27" s="376"/>
      <c r="H27" s="106" t="s">
        <v>387</v>
      </c>
      <c r="I27" s="4" t="s">
        <v>213</v>
      </c>
      <c r="J27" s="97"/>
      <c r="K27" s="97"/>
      <c r="L27" s="12"/>
      <c r="M27" s="12"/>
      <c r="N27" s="12"/>
    </row>
    <row r="28" spans="1:14" ht="24.75" hidden="1" customHeight="1" x14ac:dyDescent="0.25">
      <c r="A28" s="383"/>
      <c r="B28" s="374"/>
      <c r="C28" s="374"/>
      <c r="D28" s="372"/>
      <c r="E28" s="375"/>
      <c r="F28" s="376"/>
      <c r="G28" s="376"/>
      <c r="H28" s="107" t="s">
        <v>388</v>
      </c>
      <c r="I28" s="4" t="s">
        <v>214</v>
      </c>
      <c r="J28" s="97"/>
      <c r="K28" s="97"/>
      <c r="L28" s="12"/>
      <c r="M28" s="12"/>
      <c r="N28" s="12"/>
    </row>
    <row r="29" spans="1:14" ht="26.25" hidden="1" customHeight="1" x14ac:dyDescent="0.25">
      <c r="A29" s="383"/>
      <c r="B29" s="374"/>
      <c r="C29" s="374"/>
      <c r="D29" s="372"/>
      <c r="E29" s="375"/>
      <c r="F29" s="376"/>
      <c r="G29" s="376"/>
      <c r="H29" s="106" t="s">
        <v>389</v>
      </c>
      <c r="I29" s="4" t="s">
        <v>215</v>
      </c>
      <c r="J29" s="97"/>
      <c r="K29" s="97"/>
      <c r="L29" s="12"/>
      <c r="M29" s="12"/>
      <c r="N29" s="12"/>
    </row>
    <row r="30" spans="1:14" ht="25.5" hidden="1" x14ac:dyDescent="0.25">
      <c r="A30" s="383"/>
      <c r="B30" s="374"/>
      <c r="C30" s="374"/>
      <c r="D30" s="372"/>
      <c r="E30" s="375"/>
      <c r="F30" s="376"/>
      <c r="G30" s="376"/>
      <c r="H30" s="106" t="s">
        <v>390</v>
      </c>
      <c r="I30" s="30" t="s">
        <v>216</v>
      </c>
      <c r="J30" s="97"/>
      <c r="K30" s="97"/>
      <c r="L30" s="12"/>
      <c r="M30" s="12"/>
      <c r="N30" s="12"/>
    </row>
    <row r="31" spans="1:14" ht="31.5" hidden="1" customHeight="1" x14ac:dyDescent="0.25">
      <c r="A31" s="383"/>
      <c r="B31" s="374"/>
      <c r="C31" s="374"/>
      <c r="D31" s="373"/>
      <c r="E31" s="375"/>
      <c r="F31" s="376"/>
      <c r="G31" s="376"/>
      <c r="H31" s="107" t="s">
        <v>391</v>
      </c>
      <c r="I31" s="4" t="s">
        <v>68</v>
      </c>
      <c r="J31" s="97"/>
      <c r="K31" s="97"/>
      <c r="L31" s="12"/>
      <c r="M31" s="12"/>
      <c r="N31" s="12"/>
    </row>
    <row r="32" spans="1:14" ht="27" hidden="1" customHeight="1" x14ac:dyDescent="0.25">
      <c r="A32" s="383">
        <f>+A26+1</f>
        <v>9</v>
      </c>
      <c r="B32" s="374"/>
      <c r="C32" s="374" t="s">
        <v>6</v>
      </c>
      <c r="D32" s="371" t="s">
        <v>226</v>
      </c>
      <c r="E32" s="375" t="s">
        <v>56</v>
      </c>
      <c r="F32" s="376" t="s">
        <v>59</v>
      </c>
      <c r="G32" s="376" t="s">
        <v>59</v>
      </c>
      <c r="H32" s="106" t="s">
        <v>392</v>
      </c>
      <c r="I32" s="4" t="s">
        <v>69</v>
      </c>
      <c r="J32" s="97"/>
      <c r="K32" s="97"/>
      <c r="L32" s="12"/>
      <c r="M32" s="12"/>
      <c r="N32" s="12"/>
    </row>
    <row r="33" spans="1:14" ht="51" hidden="1" customHeight="1" x14ac:dyDescent="0.25">
      <c r="A33" s="383"/>
      <c r="B33" s="374"/>
      <c r="C33" s="374"/>
      <c r="D33" s="372"/>
      <c r="E33" s="375"/>
      <c r="F33" s="376"/>
      <c r="G33" s="376"/>
      <c r="H33" s="106" t="s">
        <v>393</v>
      </c>
      <c r="I33" s="4" t="s">
        <v>217</v>
      </c>
      <c r="J33" s="97"/>
      <c r="K33" s="97"/>
      <c r="L33" s="12"/>
      <c r="M33" s="12"/>
      <c r="N33" s="12"/>
    </row>
    <row r="34" spans="1:14" ht="44.25" hidden="1" customHeight="1" x14ac:dyDescent="0.25">
      <c r="A34" s="383"/>
      <c r="B34" s="374"/>
      <c r="C34" s="374"/>
      <c r="D34" s="373"/>
      <c r="E34" s="375"/>
      <c r="F34" s="376"/>
      <c r="G34" s="376"/>
      <c r="H34" s="107" t="s">
        <v>394</v>
      </c>
      <c r="I34" s="4" t="s">
        <v>218</v>
      </c>
      <c r="J34" s="97"/>
      <c r="K34" s="97"/>
      <c r="L34" s="12"/>
      <c r="M34" s="12"/>
      <c r="N34" s="12"/>
    </row>
    <row r="35" spans="1:14" ht="48.75" customHeight="1" x14ac:dyDescent="0.25">
      <c r="A35" s="383">
        <f>+A32+1</f>
        <v>10</v>
      </c>
      <c r="B35" s="374"/>
      <c r="C35" s="374" t="s">
        <v>6</v>
      </c>
      <c r="D35" s="371" t="s">
        <v>228</v>
      </c>
      <c r="E35" s="375" t="s">
        <v>196</v>
      </c>
      <c r="F35" s="376" t="s">
        <v>58</v>
      </c>
      <c r="G35" s="10" t="s">
        <v>58</v>
      </c>
      <c r="H35" s="106" t="s">
        <v>395</v>
      </c>
      <c r="I35" s="4" t="s">
        <v>70</v>
      </c>
      <c r="J35" s="97"/>
      <c r="K35" s="97"/>
      <c r="L35" s="12"/>
      <c r="M35" s="12"/>
      <c r="N35" s="12"/>
    </row>
    <row r="36" spans="1:14" ht="57" hidden="1" customHeight="1" x14ac:dyDescent="0.25">
      <c r="A36" s="383"/>
      <c r="B36" s="374"/>
      <c r="C36" s="374"/>
      <c r="D36" s="372"/>
      <c r="E36" s="375"/>
      <c r="F36" s="376"/>
      <c r="G36" s="10" t="s">
        <v>71</v>
      </c>
      <c r="H36" s="106" t="s">
        <v>396</v>
      </c>
      <c r="I36" s="4" t="s">
        <v>219</v>
      </c>
      <c r="J36" s="97"/>
      <c r="K36" s="97"/>
      <c r="L36" s="12"/>
      <c r="M36" s="12"/>
      <c r="N36" s="12"/>
    </row>
    <row r="37" spans="1:14" ht="57" hidden="1" customHeight="1" x14ac:dyDescent="0.25">
      <c r="A37" s="383"/>
      <c r="B37" s="374"/>
      <c r="C37" s="374"/>
      <c r="D37" s="373"/>
      <c r="E37" s="375"/>
      <c r="F37" s="376"/>
      <c r="G37" s="10" t="s">
        <v>71</v>
      </c>
      <c r="H37" s="107" t="s">
        <v>397</v>
      </c>
      <c r="I37" s="4" t="s">
        <v>220</v>
      </c>
      <c r="J37" s="97"/>
      <c r="K37" s="97"/>
      <c r="L37" s="12"/>
      <c r="M37" s="12"/>
      <c r="N37" s="12"/>
    </row>
    <row r="38" spans="1:14" ht="54" hidden="1" customHeight="1" x14ac:dyDescent="0.25">
      <c r="A38" s="377">
        <f>+A35+1</f>
        <v>11</v>
      </c>
      <c r="B38" s="371"/>
      <c r="C38" s="371" t="s">
        <v>6</v>
      </c>
      <c r="D38" s="371" t="s">
        <v>228</v>
      </c>
      <c r="E38" s="380" t="s">
        <v>246</v>
      </c>
      <c r="F38" s="380" t="s">
        <v>295</v>
      </c>
      <c r="G38" s="39" t="s">
        <v>59</v>
      </c>
      <c r="H38" s="27" t="s">
        <v>398</v>
      </c>
      <c r="I38" s="4" t="s">
        <v>230</v>
      </c>
      <c r="J38" s="97"/>
      <c r="K38" s="97"/>
      <c r="L38" s="12"/>
      <c r="M38" s="12"/>
      <c r="N38" s="12"/>
    </row>
    <row r="39" spans="1:14" ht="44.25" hidden="1" customHeight="1" x14ac:dyDescent="0.25">
      <c r="A39" s="378"/>
      <c r="B39" s="372"/>
      <c r="C39" s="372"/>
      <c r="D39" s="372"/>
      <c r="E39" s="381"/>
      <c r="F39" s="381"/>
      <c r="G39" s="39" t="s">
        <v>155</v>
      </c>
      <c r="H39" s="27" t="s">
        <v>399</v>
      </c>
      <c r="I39" s="4" t="s">
        <v>231</v>
      </c>
      <c r="J39" s="97"/>
      <c r="K39" s="97"/>
      <c r="L39" s="12"/>
      <c r="M39" s="12"/>
      <c r="N39" s="12"/>
    </row>
    <row r="40" spans="1:14" ht="23.25" hidden="1" customHeight="1" x14ac:dyDescent="0.25">
      <c r="A40" s="378"/>
      <c r="B40" s="372"/>
      <c r="C40" s="372"/>
      <c r="D40" s="372"/>
      <c r="E40" s="381"/>
      <c r="F40" s="381"/>
      <c r="G40" s="105" t="s">
        <v>59</v>
      </c>
      <c r="H40" s="115" t="s">
        <v>400</v>
      </c>
      <c r="I40" s="4" t="s">
        <v>81</v>
      </c>
      <c r="J40" s="12"/>
      <c r="K40" s="97"/>
      <c r="L40" s="12"/>
      <c r="M40" s="12"/>
      <c r="N40" s="12"/>
    </row>
    <row r="41" spans="1:14" ht="23.25" hidden="1" customHeight="1" x14ac:dyDescent="0.25">
      <c r="A41" s="378"/>
      <c r="B41" s="372"/>
      <c r="C41" s="372"/>
      <c r="D41" s="372"/>
      <c r="E41" s="381"/>
      <c r="F41" s="381"/>
      <c r="G41" s="105" t="s">
        <v>59</v>
      </c>
      <c r="H41" s="27" t="s">
        <v>401</v>
      </c>
      <c r="I41" s="4" t="s">
        <v>73</v>
      </c>
      <c r="J41" s="100"/>
      <c r="K41" s="97"/>
      <c r="L41" s="12"/>
      <c r="M41" s="12"/>
      <c r="N41" s="12"/>
    </row>
    <row r="42" spans="1:14" ht="23.25" hidden="1" customHeight="1" x14ac:dyDescent="0.25">
      <c r="A42" s="378"/>
      <c r="B42" s="372"/>
      <c r="C42" s="372"/>
      <c r="D42" s="372"/>
      <c r="E42" s="381"/>
      <c r="F42" s="381"/>
      <c r="G42" s="105" t="s">
        <v>59</v>
      </c>
      <c r="H42" s="27" t="s">
        <v>402</v>
      </c>
      <c r="I42" s="4" t="s">
        <v>74</v>
      </c>
      <c r="J42" s="12"/>
      <c r="K42" s="97"/>
      <c r="L42" s="12"/>
      <c r="M42" s="12"/>
      <c r="N42" s="12"/>
    </row>
    <row r="43" spans="1:14" ht="23.25" hidden="1" customHeight="1" x14ac:dyDescent="0.25">
      <c r="A43" s="378"/>
      <c r="B43" s="372"/>
      <c r="C43" s="372"/>
      <c r="D43" s="372"/>
      <c r="E43" s="381"/>
      <c r="F43" s="381"/>
      <c r="G43" s="105" t="s">
        <v>59</v>
      </c>
      <c r="H43" s="115" t="s">
        <v>403</v>
      </c>
      <c r="I43" s="4" t="s">
        <v>75</v>
      </c>
      <c r="J43" s="100"/>
      <c r="K43" s="97"/>
      <c r="L43" s="12"/>
      <c r="M43" s="12"/>
      <c r="N43" s="12"/>
    </row>
    <row r="44" spans="1:14" ht="23.25" hidden="1" customHeight="1" x14ac:dyDescent="0.25">
      <c r="A44" s="378"/>
      <c r="B44" s="372"/>
      <c r="C44" s="372"/>
      <c r="D44" s="372"/>
      <c r="E44" s="381"/>
      <c r="F44" s="381"/>
      <c r="G44" s="105" t="s">
        <v>59</v>
      </c>
      <c r="H44" s="27" t="s">
        <v>404</v>
      </c>
      <c r="I44" s="4" t="s">
        <v>76</v>
      </c>
      <c r="J44" s="12"/>
      <c r="K44" s="97"/>
      <c r="L44" s="12"/>
      <c r="M44" s="12"/>
      <c r="N44" s="12"/>
    </row>
    <row r="45" spans="1:14" ht="23.25" hidden="1" customHeight="1" x14ac:dyDescent="0.25">
      <c r="A45" s="378"/>
      <c r="B45" s="372"/>
      <c r="C45" s="372"/>
      <c r="D45" s="372"/>
      <c r="E45" s="381"/>
      <c r="F45" s="381"/>
      <c r="G45" s="105" t="s">
        <v>59</v>
      </c>
      <c r="H45" s="27" t="s">
        <v>405</v>
      </c>
      <c r="I45" s="4" t="s">
        <v>77</v>
      </c>
      <c r="J45" s="100"/>
      <c r="K45" s="97"/>
      <c r="L45" s="12"/>
      <c r="M45" s="12"/>
      <c r="N45" s="12"/>
    </row>
    <row r="46" spans="1:14" ht="23.25" hidden="1" customHeight="1" x14ac:dyDescent="0.25">
      <c r="A46" s="378"/>
      <c r="B46" s="372"/>
      <c r="C46" s="372"/>
      <c r="D46" s="372"/>
      <c r="E46" s="381"/>
      <c r="F46" s="381"/>
      <c r="G46" s="105" t="s">
        <v>59</v>
      </c>
      <c r="H46" s="115" t="s">
        <v>406</v>
      </c>
      <c r="I46" s="4" t="s">
        <v>78</v>
      </c>
      <c r="J46" s="12"/>
      <c r="K46" s="97"/>
      <c r="L46" s="12"/>
      <c r="M46" s="12"/>
      <c r="N46" s="12"/>
    </row>
    <row r="47" spans="1:14" ht="38.25" hidden="1" customHeight="1" x14ac:dyDescent="0.25">
      <c r="A47" s="378"/>
      <c r="B47" s="372"/>
      <c r="C47" s="372"/>
      <c r="D47" s="372"/>
      <c r="E47" s="381"/>
      <c r="F47" s="381"/>
      <c r="G47" s="105" t="s">
        <v>59</v>
      </c>
      <c r="H47" s="27" t="s">
        <v>407</v>
      </c>
      <c r="I47" s="4" t="s">
        <v>79</v>
      </c>
      <c r="J47" s="100"/>
      <c r="K47" s="97"/>
      <c r="L47" s="12"/>
      <c r="M47" s="12"/>
      <c r="N47" s="12"/>
    </row>
    <row r="48" spans="1:14" ht="38.25" hidden="1" customHeight="1" x14ac:dyDescent="0.25">
      <c r="A48" s="378"/>
      <c r="B48" s="372"/>
      <c r="C48" s="372"/>
      <c r="D48" s="372"/>
      <c r="E48" s="381"/>
      <c r="F48" s="381"/>
      <c r="G48" s="105" t="s">
        <v>295</v>
      </c>
      <c r="H48" s="27" t="s">
        <v>408</v>
      </c>
      <c r="I48" s="4" t="s">
        <v>80</v>
      </c>
      <c r="J48" s="12"/>
      <c r="K48" s="97"/>
      <c r="L48" s="12"/>
      <c r="M48" s="12"/>
      <c r="N48" s="12"/>
    </row>
    <row r="49" spans="1:14" ht="38.25" customHeight="1" x14ac:dyDescent="0.25">
      <c r="A49" s="378"/>
      <c r="B49" s="372"/>
      <c r="C49" s="372"/>
      <c r="D49" s="372"/>
      <c r="E49" s="381"/>
      <c r="F49" s="381"/>
      <c r="G49" s="10" t="s">
        <v>58</v>
      </c>
      <c r="H49" s="107" t="s">
        <v>434</v>
      </c>
      <c r="I49" s="119" t="s">
        <v>82</v>
      </c>
      <c r="J49" s="12"/>
      <c r="K49" s="97"/>
      <c r="L49" s="12"/>
      <c r="M49" s="12"/>
      <c r="N49" s="12"/>
    </row>
    <row r="50" spans="1:14" ht="68.25" customHeight="1" x14ac:dyDescent="0.25">
      <c r="A50" s="378"/>
      <c r="B50" s="372"/>
      <c r="C50" s="372"/>
      <c r="D50" s="372"/>
      <c r="E50" s="381"/>
      <c r="F50" s="381"/>
      <c r="G50" s="10" t="s">
        <v>58</v>
      </c>
      <c r="H50" s="27" t="s">
        <v>409</v>
      </c>
      <c r="I50" s="4" t="s">
        <v>83</v>
      </c>
      <c r="J50" s="100"/>
      <c r="K50" s="97"/>
      <c r="L50" s="12"/>
      <c r="M50" s="12"/>
      <c r="N50" s="12"/>
    </row>
    <row r="51" spans="1:14" ht="53.25" customHeight="1" x14ac:dyDescent="0.25">
      <c r="A51" s="379"/>
      <c r="B51" s="373"/>
      <c r="C51" s="373"/>
      <c r="D51" s="373"/>
      <c r="E51" s="382"/>
      <c r="F51" s="382"/>
      <c r="G51" s="10" t="s">
        <v>58</v>
      </c>
      <c r="H51" s="27" t="s">
        <v>410</v>
      </c>
      <c r="I51" s="4" t="s">
        <v>84</v>
      </c>
      <c r="J51" s="12"/>
      <c r="K51" s="97"/>
      <c r="L51" s="12"/>
      <c r="M51" s="12"/>
      <c r="N51" s="12"/>
    </row>
    <row r="52" spans="1:14" ht="53.25" hidden="1" customHeight="1" x14ac:dyDescent="0.25">
      <c r="A52" s="1">
        <f>+A38+1</f>
        <v>12</v>
      </c>
      <c r="B52" s="2"/>
      <c r="C52" s="2" t="s">
        <v>5</v>
      </c>
      <c r="D52" s="94" t="s">
        <v>228</v>
      </c>
      <c r="E52" s="37" t="s">
        <v>54</v>
      </c>
      <c r="F52" s="37" t="s">
        <v>295</v>
      </c>
      <c r="G52" s="27" t="s">
        <v>295</v>
      </c>
      <c r="H52" s="107" t="s">
        <v>411</v>
      </c>
      <c r="I52" s="12"/>
      <c r="J52" s="100"/>
      <c r="K52" s="97"/>
      <c r="L52" s="12"/>
      <c r="M52" s="12"/>
      <c r="N52" s="12"/>
    </row>
    <row r="53" spans="1:14" ht="76.5" hidden="1" customHeight="1" x14ac:dyDescent="0.25">
      <c r="A53" s="383">
        <f t="shared" si="0"/>
        <v>13</v>
      </c>
      <c r="B53" s="374"/>
      <c r="C53" s="386" t="s">
        <v>223</v>
      </c>
      <c r="D53" s="387" t="s">
        <v>226</v>
      </c>
      <c r="E53" s="384" t="s">
        <v>199</v>
      </c>
      <c r="F53" s="384" t="s">
        <v>295</v>
      </c>
      <c r="G53" s="106" t="s">
        <v>167</v>
      </c>
      <c r="H53" s="106" t="s">
        <v>412</v>
      </c>
      <c r="I53" s="4" t="s">
        <v>423</v>
      </c>
      <c r="J53" s="12"/>
      <c r="K53" s="97"/>
      <c r="L53" s="12"/>
      <c r="M53" s="12"/>
      <c r="N53" s="12"/>
    </row>
    <row r="54" spans="1:14" ht="54" hidden="1" customHeight="1" x14ac:dyDescent="0.25">
      <c r="A54" s="383"/>
      <c r="B54" s="374"/>
      <c r="C54" s="386"/>
      <c r="D54" s="388"/>
      <c r="E54" s="384"/>
      <c r="F54" s="384"/>
      <c r="G54" s="10" t="s">
        <v>167</v>
      </c>
      <c r="H54" s="106" t="s">
        <v>413</v>
      </c>
      <c r="I54" s="4" t="s">
        <v>221</v>
      </c>
      <c r="J54" s="12"/>
      <c r="K54" s="97"/>
      <c r="L54" s="12"/>
      <c r="M54" s="12"/>
      <c r="N54" s="12"/>
    </row>
    <row r="55" spans="1:14" ht="44.25" hidden="1" customHeight="1" x14ac:dyDescent="0.25">
      <c r="A55" s="383">
        <f>A53+1</f>
        <v>14</v>
      </c>
      <c r="B55" s="374"/>
      <c r="C55" s="374" t="s">
        <v>5</v>
      </c>
      <c r="D55" s="371" t="s">
        <v>224</v>
      </c>
      <c r="E55" s="375" t="s">
        <v>201</v>
      </c>
      <c r="F55" s="375" t="s">
        <v>295</v>
      </c>
      <c r="G55" s="40"/>
      <c r="H55" s="107" t="s">
        <v>421</v>
      </c>
      <c r="I55" s="119" t="s">
        <v>367</v>
      </c>
      <c r="J55" s="97"/>
      <c r="K55" s="97"/>
      <c r="L55" s="12"/>
      <c r="M55" s="12"/>
      <c r="N55" s="12"/>
    </row>
    <row r="56" spans="1:14" ht="104.25" customHeight="1" x14ac:dyDescent="0.25">
      <c r="A56" s="383"/>
      <c r="B56" s="374"/>
      <c r="C56" s="374"/>
      <c r="D56" s="372"/>
      <c r="E56" s="375"/>
      <c r="F56" s="375"/>
      <c r="G56" s="10" t="s">
        <v>58</v>
      </c>
      <c r="H56" s="106" t="s">
        <v>414</v>
      </c>
      <c r="I56" s="4" t="s">
        <v>175</v>
      </c>
      <c r="J56" s="97"/>
      <c r="K56" s="97"/>
      <c r="L56" s="12"/>
      <c r="M56" s="12"/>
      <c r="N56" s="12"/>
    </row>
    <row r="57" spans="1:14" ht="57" customHeight="1" x14ac:dyDescent="0.25">
      <c r="A57" s="383"/>
      <c r="B57" s="374"/>
      <c r="C57" s="374"/>
      <c r="D57" s="373"/>
      <c r="E57" s="375"/>
      <c r="F57" s="375"/>
      <c r="G57" s="10" t="s">
        <v>58</v>
      </c>
      <c r="H57" s="106" t="s">
        <v>415</v>
      </c>
      <c r="I57" s="4" t="s">
        <v>222</v>
      </c>
      <c r="J57" s="97"/>
      <c r="K57" s="97"/>
      <c r="L57" s="12"/>
      <c r="M57" s="12"/>
      <c r="N57" s="12"/>
    </row>
    <row r="58" spans="1:14" ht="76.5" hidden="1" x14ac:dyDescent="0.25">
      <c r="A58" s="1">
        <f>+A55+1</f>
        <v>15</v>
      </c>
      <c r="B58" s="2"/>
      <c r="C58" s="2" t="s">
        <v>223</v>
      </c>
      <c r="D58" s="94" t="s">
        <v>226</v>
      </c>
      <c r="E58" s="37" t="s">
        <v>288</v>
      </c>
      <c r="F58" s="37" t="s">
        <v>295</v>
      </c>
      <c r="G58" s="10"/>
      <c r="H58" s="107" t="s">
        <v>419</v>
      </c>
      <c r="I58" s="119" t="s">
        <v>418</v>
      </c>
      <c r="J58" s="97"/>
      <c r="K58" s="97"/>
      <c r="L58" s="12"/>
      <c r="M58" s="12"/>
      <c r="N58" s="12"/>
    </row>
  </sheetData>
  <autoFilter ref="A3:K58" xr:uid="{7D6B8480-ADDF-4E50-AD46-4BB8D35C773B}">
    <filterColumn colId="6">
      <filters>
        <filter val="Subdirección de Información y Tecnologías de la Información"/>
      </filters>
    </filterColumn>
  </autoFilter>
  <mergeCells count="70">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 ref="B4:B6"/>
    <mergeCell ref="C4:C6"/>
    <mergeCell ref="E4:E6"/>
    <mergeCell ref="A14:A17"/>
    <mergeCell ref="B14:B17"/>
    <mergeCell ref="D9:D13"/>
    <mergeCell ref="D14:D17"/>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G32:G34"/>
    <mergeCell ref="G26:G31"/>
    <mergeCell ref="A26:A31"/>
    <mergeCell ref="B26:B31"/>
    <mergeCell ref="C26:C31"/>
    <mergeCell ref="E26:E31"/>
    <mergeCell ref="F26:F31"/>
    <mergeCell ref="A32:A34"/>
    <mergeCell ref="B32:B34"/>
    <mergeCell ref="C32:C34"/>
    <mergeCell ref="E32:E34"/>
    <mergeCell ref="F32:F34"/>
    <mergeCell ref="D32:D34"/>
    <mergeCell ref="G22:G25"/>
    <mergeCell ref="A22:A25"/>
    <mergeCell ref="B22:B25"/>
    <mergeCell ref="C22:C25"/>
    <mergeCell ref="E22:E25"/>
    <mergeCell ref="F22:F25"/>
    <mergeCell ref="F35:F37"/>
    <mergeCell ref="A38:A51"/>
    <mergeCell ref="B38:B51"/>
    <mergeCell ref="C38:C51"/>
    <mergeCell ref="E38:E51"/>
    <mergeCell ref="D35:D37"/>
    <mergeCell ref="D38:D51"/>
    <mergeCell ref="D18:D21"/>
    <mergeCell ref="D22:D25"/>
    <mergeCell ref="D26:D31"/>
    <mergeCell ref="C35:C37"/>
    <mergeCell ref="E35:E37"/>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topRight" activeCell="C1" sqref="C1"/>
      <selection pane="bottomLeft" activeCell="A3" sqref="A3"/>
      <selection pane="bottomRight" activeCell="G5" sqref="G5"/>
    </sheetView>
  </sheetViews>
  <sheetFormatPr baseColWidth="10" defaultRowHeight="15" x14ac:dyDescent="0.25"/>
  <cols>
    <col min="1" max="1" width="32.140625" style="9" customWidth="1"/>
    <col min="2" max="2" width="76.5703125" customWidth="1"/>
    <col min="3" max="3" width="27.5703125" customWidth="1"/>
    <col min="4" max="4" width="22.5703125" customWidth="1"/>
    <col min="5" max="5" width="13.85546875" customWidth="1"/>
    <col min="6" max="6" width="30.85546875" style="9" customWidth="1"/>
    <col min="7" max="7" width="84" customWidth="1"/>
  </cols>
  <sheetData>
    <row r="1" spans="1:7" x14ac:dyDescent="0.25">
      <c r="A1" s="19" t="s">
        <v>88</v>
      </c>
      <c r="B1" s="20" t="s">
        <v>87</v>
      </c>
      <c r="C1" s="20" t="s">
        <v>91</v>
      </c>
      <c r="D1" s="20" t="s">
        <v>55</v>
      </c>
      <c r="E1" s="20" t="s">
        <v>129</v>
      </c>
      <c r="F1" s="19" t="s">
        <v>96</v>
      </c>
      <c r="G1" s="32" t="s">
        <v>159</v>
      </c>
    </row>
    <row r="2" spans="1:7" ht="165" x14ac:dyDescent="0.25">
      <c r="A2" s="17" t="s">
        <v>89</v>
      </c>
      <c r="B2" s="17" t="s">
        <v>100</v>
      </c>
      <c r="C2" s="12" t="s">
        <v>92</v>
      </c>
      <c r="D2" s="12" t="s">
        <v>94</v>
      </c>
      <c r="E2" s="12" t="s">
        <v>93</v>
      </c>
      <c r="F2" s="22" t="s">
        <v>97</v>
      </c>
    </row>
    <row r="3" spans="1:7" ht="105" x14ac:dyDescent="0.25">
      <c r="A3" s="17" t="s">
        <v>90</v>
      </c>
      <c r="B3" s="17" t="s">
        <v>99</v>
      </c>
      <c r="C3" s="12"/>
      <c r="D3" s="12"/>
      <c r="E3" s="12"/>
      <c r="F3" s="22" t="s">
        <v>97</v>
      </c>
    </row>
    <row r="4" spans="1:7" ht="108.75" customHeight="1" x14ac:dyDescent="0.25">
      <c r="A4" s="17" t="s">
        <v>95</v>
      </c>
      <c r="B4" s="17" t="s">
        <v>98</v>
      </c>
      <c r="C4" s="12"/>
      <c r="D4" s="12"/>
      <c r="E4" s="12"/>
      <c r="F4" s="22" t="s">
        <v>97</v>
      </c>
    </row>
    <row r="5" spans="1:7" ht="80.25" customHeight="1" x14ac:dyDescent="0.25">
      <c r="A5" s="17" t="s">
        <v>102</v>
      </c>
      <c r="B5" s="17" t="s">
        <v>101</v>
      </c>
      <c r="C5" s="12"/>
      <c r="D5" s="12"/>
      <c r="E5" s="12"/>
      <c r="F5" s="22" t="s">
        <v>97</v>
      </c>
    </row>
    <row r="6" spans="1:7" ht="171.75" customHeight="1" x14ac:dyDescent="0.25">
      <c r="A6" s="9" t="s">
        <v>104</v>
      </c>
      <c r="B6" s="9" t="s">
        <v>105</v>
      </c>
      <c r="F6" s="23" t="s">
        <v>103</v>
      </c>
    </row>
    <row r="7" spans="1:7" ht="105.75" customHeight="1" x14ac:dyDescent="0.25">
      <c r="A7" s="9" t="s">
        <v>106</v>
      </c>
      <c r="B7" s="24" t="s">
        <v>107</v>
      </c>
      <c r="F7" s="23" t="s">
        <v>103</v>
      </c>
    </row>
    <row r="8" spans="1:7" ht="90" customHeight="1" x14ac:dyDescent="0.25">
      <c r="A8" s="9" t="s">
        <v>109</v>
      </c>
      <c r="B8" s="9" t="s">
        <v>110</v>
      </c>
      <c r="F8" s="23" t="s">
        <v>108</v>
      </c>
    </row>
    <row r="9" spans="1:7" ht="64.5" customHeight="1" x14ac:dyDescent="0.25">
      <c r="A9" s="9" t="s">
        <v>111</v>
      </c>
      <c r="B9" s="9" t="s">
        <v>112</v>
      </c>
      <c r="F9" s="23" t="s">
        <v>108</v>
      </c>
      <c r="G9" s="9" t="s">
        <v>112</v>
      </c>
    </row>
    <row r="10" spans="1:7" ht="73.5" customHeight="1" x14ac:dyDescent="0.25">
      <c r="A10" s="9" t="s">
        <v>113</v>
      </c>
      <c r="B10" s="18" t="s">
        <v>114</v>
      </c>
      <c r="F10" s="23" t="s">
        <v>108</v>
      </c>
      <c r="G10" s="9" t="s">
        <v>114</v>
      </c>
    </row>
    <row r="11" spans="1:7" ht="94.5" customHeight="1" x14ac:dyDescent="0.25">
      <c r="A11" s="9" t="s">
        <v>115</v>
      </c>
      <c r="B11" s="9" t="s">
        <v>121</v>
      </c>
      <c r="F11" s="23" t="s">
        <v>108</v>
      </c>
      <c r="G11" s="9" t="s">
        <v>162</v>
      </c>
    </row>
    <row r="12" spans="1:7" ht="123.75" customHeight="1" x14ac:dyDescent="0.25">
      <c r="A12" s="9" t="s">
        <v>116</v>
      </c>
      <c r="B12" s="9" t="s">
        <v>122</v>
      </c>
      <c r="F12" s="23" t="s">
        <v>108</v>
      </c>
      <c r="G12" s="9" t="s">
        <v>122</v>
      </c>
    </row>
    <row r="13" spans="1:7" ht="102" customHeight="1" x14ac:dyDescent="0.25">
      <c r="A13" s="9" t="s">
        <v>117</v>
      </c>
      <c r="B13" s="9" t="s">
        <v>118</v>
      </c>
      <c r="F13" s="23" t="s">
        <v>108</v>
      </c>
      <c r="G13" s="9" t="s">
        <v>118</v>
      </c>
    </row>
    <row r="14" spans="1:7" ht="111" customHeight="1" x14ac:dyDescent="0.25">
      <c r="A14" s="9" t="s">
        <v>119</v>
      </c>
      <c r="B14" s="9" t="s">
        <v>123</v>
      </c>
      <c r="F14" s="23" t="s">
        <v>108</v>
      </c>
      <c r="G14" s="9" t="s">
        <v>123</v>
      </c>
    </row>
    <row r="15" spans="1:7" ht="132.75" customHeight="1" x14ac:dyDescent="0.25">
      <c r="A15" s="9" t="s">
        <v>120</v>
      </c>
      <c r="B15" s="9" t="s">
        <v>124</v>
      </c>
      <c r="F15" s="23" t="s">
        <v>108</v>
      </c>
      <c r="G15" s="9" t="s">
        <v>124</v>
      </c>
    </row>
    <row r="16" spans="1:7" ht="59.25" customHeight="1" x14ac:dyDescent="0.25">
      <c r="B16" s="9" t="s">
        <v>125</v>
      </c>
      <c r="F16" s="23" t="s">
        <v>108</v>
      </c>
      <c r="G16" s="9" t="s">
        <v>125</v>
      </c>
    </row>
    <row r="17" spans="1:7" ht="85.5" customHeight="1" x14ac:dyDescent="0.25">
      <c r="B17" s="9" t="s">
        <v>126</v>
      </c>
      <c r="F17" s="23" t="s">
        <v>108</v>
      </c>
      <c r="G17" s="9" t="s">
        <v>126</v>
      </c>
    </row>
    <row r="18" spans="1:7" ht="142.5" customHeight="1" x14ac:dyDescent="0.25">
      <c r="A18" s="9" t="s">
        <v>128</v>
      </c>
      <c r="B18" s="9" t="s">
        <v>130</v>
      </c>
      <c r="D18" t="s">
        <v>131</v>
      </c>
      <c r="F18" s="31" t="s">
        <v>127</v>
      </c>
      <c r="G18" s="33" t="s">
        <v>130</v>
      </c>
    </row>
    <row r="19" spans="1:7" ht="125.25" customHeight="1" x14ac:dyDescent="0.25">
      <c r="A19" s="9" t="s">
        <v>133</v>
      </c>
      <c r="B19" s="9" t="s">
        <v>134</v>
      </c>
      <c r="F19" s="31" t="s">
        <v>132</v>
      </c>
      <c r="G19" s="9" t="s">
        <v>134</v>
      </c>
    </row>
    <row r="20" spans="1:7" ht="120" x14ac:dyDescent="0.25">
      <c r="A20" s="9" t="s">
        <v>136</v>
      </c>
      <c r="B20" s="9" t="s">
        <v>137</v>
      </c>
      <c r="F20" s="31" t="s">
        <v>132</v>
      </c>
      <c r="G20" s="9" t="s">
        <v>137</v>
      </c>
    </row>
    <row r="21" spans="1:7" ht="45" x14ac:dyDescent="0.25">
      <c r="A21" s="9" t="s">
        <v>135</v>
      </c>
      <c r="B21" s="9" t="s">
        <v>138</v>
      </c>
      <c r="F21" s="31" t="s">
        <v>132</v>
      </c>
      <c r="G21" s="9" t="s">
        <v>161</v>
      </c>
    </row>
    <row r="22" spans="1:7" ht="135" x14ac:dyDescent="0.25">
      <c r="A22" s="9" t="s">
        <v>140</v>
      </c>
      <c r="B22" s="9" t="s">
        <v>141</v>
      </c>
      <c r="F22" s="31" t="s">
        <v>139</v>
      </c>
      <c r="G22" s="9" t="s">
        <v>160</v>
      </c>
    </row>
    <row r="23" spans="1:7" ht="150" x14ac:dyDescent="0.25">
      <c r="A23" s="9" t="s">
        <v>142</v>
      </c>
      <c r="B23" s="9" t="s">
        <v>143</v>
      </c>
      <c r="F23" s="31" t="s">
        <v>139</v>
      </c>
      <c r="G23" s="9" t="s">
        <v>143</v>
      </c>
    </row>
    <row r="24" spans="1:7" ht="139.5" customHeight="1" x14ac:dyDescent="0.25">
      <c r="A24" s="9" t="s">
        <v>144</v>
      </c>
      <c r="B24" s="9" t="s">
        <v>145</v>
      </c>
      <c r="F24" s="31" t="s">
        <v>139</v>
      </c>
      <c r="G24" s="9" t="s">
        <v>145</v>
      </c>
    </row>
    <row r="25" spans="1:7" ht="115.5" customHeight="1" x14ac:dyDescent="0.25">
      <c r="B25" s="9" t="s">
        <v>147</v>
      </c>
      <c r="F25" s="31" t="s">
        <v>146</v>
      </c>
    </row>
    <row r="26" spans="1:7" ht="86.25" customHeight="1" x14ac:dyDescent="0.25">
      <c r="A26" s="9" t="s">
        <v>149</v>
      </c>
      <c r="B26" s="9" t="s">
        <v>150</v>
      </c>
      <c r="F26" s="31" t="s">
        <v>148</v>
      </c>
      <c r="G26" s="9" t="s">
        <v>150</v>
      </c>
    </row>
    <row r="27" spans="1:7" ht="150" x14ac:dyDescent="0.25">
      <c r="A27" s="9" t="s">
        <v>151</v>
      </c>
      <c r="B27" s="9" t="s">
        <v>152</v>
      </c>
      <c r="F27" s="31" t="s">
        <v>148</v>
      </c>
      <c r="G27" s="9" t="s">
        <v>152</v>
      </c>
    </row>
    <row r="28" spans="1:7" x14ac:dyDescent="0.25">
      <c r="B28" s="9"/>
    </row>
    <row r="29" spans="1:7" x14ac:dyDescent="0.25">
      <c r="B29" s="9"/>
    </row>
    <row r="30" spans="1:7" x14ac:dyDescent="0.25">
      <c r="B30" s="9"/>
    </row>
    <row r="31" spans="1:7" x14ac:dyDescent="0.25">
      <c r="B31" s="9"/>
    </row>
    <row r="32" spans="1:7"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AJ100"/>
  <sheetViews>
    <sheetView showGridLines="0" tabSelected="1" zoomScale="69" zoomScaleNormal="69" workbookViewId="0">
      <pane xSplit="3" ySplit="8" topLeftCell="Y60" activePane="bottomRight" state="frozen"/>
      <selection pane="topRight" activeCell="D1" sqref="D1"/>
      <selection pane="bottomLeft" activeCell="A9" sqref="A9"/>
      <selection pane="bottomRight" activeCell="AE62" sqref="AE62"/>
    </sheetView>
  </sheetViews>
  <sheetFormatPr baseColWidth="10" defaultRowHeight="12.75" x14ac:dyDescent="0.2"/>
  <cols>
    <col min="1" max="1" width="9" style="130" customWidth="1"/>
    <col min="2" max="2" width="27.5703125" style="130" customWidth="1"/>
    <col min="3" max="4" width="51" style="133" customWidth="1"/>
    <col min="5" max="5" width="31.7109375" style="133" hidden="1" customWidth="1"/>
    <col min="6" max="6" width="37.140625" style="133" customWidth="1"/>
    <col min="7" max="7" width="42.85546875" style="130" customWidth="1"/>
    <col min="8" max="8" width="30" style="134" hidden="1" customWidth="1"/>
    <col min="9" max="9" width="24.42578125" style="130" hidden="1" customWidth="1"/>
    <col min="10" max="11" width="33.7109375" style="130" hidden="1" customWidth="1"/>
    <col min="12" max="12" width="29.85546875" style="130" hidden="1" customWidth="1"/>
    <col min="13" max="13" width="21.42578125" style="130" hidden="1" customWidth="1"/>
    <col min="14" max="14" width="13.140625" style="130" hidden="1" customWidth="1"/>
    <col min="15" max="20" width="7.7109375" style="130" hidden="1" customWidth="1"/>
    <col min="21" max="21" width="9.28515625" style="130" customWidth="1"/>
    <col min="22" max="22" width="44.42578125" style="130" customWidth="1"/>
    <col min="23" max="23" width="47.7109375" style="130" customWidth="1"/>
    <col min="24" max="24" width="14.85546875" style="139" customWidth="1"/>
    <col min="25" max="25" width="15" style="139" customWidth="1"/>
    <col min="26" max="26" width="63.28515625" style="130" customWidth="1"/>
    <col min="27" max="27" width="45.85546875" style="130" customWidth="1"/>
    <col min="28" max="28" width="13.140625" style="130" customWidth="1"/>
    <col min="29" max="29" width="14.5703125" style="130" customWidth="1"/>
    <col min="30" max="30" width="14" style="130" customWidth="1"/>
    <col min="31" max="31" width="15.140625" style="130" customWidth="1"/>
    <col min="32" max="32" width="32" style="130" customWidth="1"/>
    <col min="33" max="33" width="24.28515625" style="130" customWidth="1"/>
    <col min="34" max="34" width="16.28515625" style="130" customWidth="1"/>
    <col min="35" max="35" width="24.28515625" style="130" customWidth="1"/>
    <col min="36" max="16384" width="11.42578125" style="130"/>
  </cols>
  <sheetData>
    <row r="1" spans="1:36" ht="20.25" customHeight="1" x14ac:dyDescent="0.2">
      <c r="A1" s="409" t="s">
        <v>350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10"/>
      <c r="AH1" s="129" t="s">
        <v>444</v>
      </c>
      <c r="AI1" s="404" t="s">
        <v>445</v>
      </c>
      <c r="AJ1" s="404"/>
    </row>
    <row r="2" spans="1:36" ht="15.75" customHeight="1" x14ac:dyDescent="0.2">
      <c r="A2" s="409"/>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10"/>
      <c r="AH2" s="131" t="s">
        <v>446</v>
      </c>
      <c r="AI2" s="405">
        <v>1</v>
      </c>
      <c r="AJ2" s="405"/>
    </row>
    <row r="3" spans="1:36" ht="21.75" customHeight="1" x14ac:dyDescent="0.2">
      <c r="A3" s="409"/>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10"/>
      <c r="AH3" s="131" t="s">
        <v>447</v>
      </c>
      <c r="AI3" s="406">
        <v>43816</v>
      </c>
      <c r="AJ3" s="406"/>
    </row>
    <row r="4" spans="1:36" ht="9.75" customHeight="1" x14ac:dyDescent="0.2">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2"/>
      <c r="AH4" s="132"/>
      <c r="AI4" s="407"/>
      <c r="AJ4" s="408"/>
    </row>
    <row r="5" spans="1:36" ht="46.5" customHeight="1" x14ac:dyDescent="0.2">
      <c r="A5" s="489" t="s">
        <v>349</v>
      </c>
      <c r="B5" s="490"/>
      <c r="C5" s="490"/>
      <c r="D5" s="490"/>
      <c r="E5" s="490"/>
      <c r="F5" s="490"/>
      <c r="G5" s="490"/>
      <c r="H5" s="490"/>
      <c r="I5" s="490"/>
      <c r="J5" s="490"/>
      <c r="K5" s="490"/>
      <c r="L5" s="490"/>
      <c r="M5" s="490"/>
      <c r="N5" s="490"/>
      <c r="O5" s="490"/>
      <c r="P5" s="490"/>
      <c r="Q5" s="490"/>
      <c r="R5" s="490"/>
      <c r="S5" s="490"/>
      <c r="T5" s="490"/>
      <c r="U5" s="481" t="s">
        <v>417</v>
      </c>
      <c r="V5" s="482"/>
      <c r="W5" s="482"/>
      <c r="X5" s="482"/>
      <c r="Y5" s="482"/>
      <c r="Z5" s="482"/>
      <c r="AA5" s="482"/>
      <c r="AB5" s="482"/>
      <c r="AC5" s="482"/>
      <c r="AD5" s="482"/>
      <c r="AE5" s="482"/>
      <c r="AF5" s="482"/>
      <c r="AG5" s="482"/>
      <c r="AH5" s="482"/>
      <c r="AI5" s="482"/>
      <c r="AJ5" s="483"/>
    </row>
    <row r="6" spans="1:36" ht="24" customHeight="1" x14ac:dyDescent="0.2">
      <c r="A6" s="402" t="s">
        <v>289</v>
      </c>
      <c r="B6" s="402" t="s">
        <v>290</v>
      </c>
      <c r="C6" s="402" t="s">
        <v>439</v>
      </c>
      <c r="D6" s="402" t="s">
        <v>442</v>
      </c>
      <c r="E6" s="400" t="s">
        <v>440</v>
      </c>
      <c r="F6" s="402" t="s">
        <v>441</v>
      </c>
      <c r="G6" s="402" t="s">
        <v>438</v>
      </c>
      <c r="H6" s="491" t="s">
        <v>3</v>
      </c>
      <c r="I6" s="400" t="s">
        <v>304</v>
      </c>
      <c r="J6" s="400"/>
      <c r="K6" s="400"/>
      <c r="L6" s="400"/>
      <c r="M6" s="400"/>
      <c r="N6" s="400"/>
      <c r="O6" s="496" t="s">
        <v>292</v>
      </c>
      <c r="P6" s="496"/>
      <c r="Q6" s="496"/>
      <c r="R6" s="496"/>
      <c r="S6" s="496"/>
      <c r="T6" s="496"/>
      <c r="U6" s="484" t="s">
        <v>365</v>
      </c>
      <c r="V6" s="484"/>
      <c r="W6" s="484"/>
      <c r="X6" s="484"/>
      <c r="Y6" s="484"/>
      <c r="Z6" s="484"/>
      <c r="AA6" s="484"/>
      <c r="AB6" s="484"/>
      <c r="AC6" s="484"/>
      <c r="AD6" s="484"/>
      <c r="AE6" s="484"/>
      <c r="AF6" s="484"/>
      <c r="AG6" s="484"/>
      <c r="AH6" s="484"/>
      <c r="AI6" s="484"/>
      <c r="AJ6" s="484"/>
    </row>
    <row r="7" spans="1:36" ht="36" customHeight="1" x14ac:dyDescent="0.2">
      <c r="A7" s="402"/>
      <c r="B7" s="402"/>
      <c r="C7" s="402"/>
      <c r="D7" s="402"/>
      <c r="E7" s="400"/>
      <c r="F7" s="402"/>
      <c r="G7" s="402"/>
      <c r="H7" s="491"/>
      <c r="I7" s="400"/>
      <c r="J7" s="400"/>
      <c r="K7" s="400"/>
      <c r="L7" s="400"/>
      <c r="M7" s="400"/>
      <c r="N7" s="400"/>
      <c r="O7" s="493" t="s">
        <v>311</v>
      </c>
      <c r="P7" s="493"/>
      <c r="Q7" s="494" t="s">
        <v>313</v>
      </c>
      <c r="R7" s="494"/>
      <c r="S7" s="495" t="s">
        <v>312</v>
      </c>
      <c r="T7" s="495"/>
      <c r="U7" s="488" t="s">
        <v>351</v>
      </c>
      <c r="V7" s="488"/>
      <c r="W7" s="488"/>
      <c r="X7" s="488" t="s">
        <v>352</v>
      </c>
      <c r="Y7" s="488"/>
      <c r="Z7" s="488" t="s">
        <v>353</v>
      </c>
      <c r="AA7" s="488"/>
      <c r="AB7" s="488"/>
      <c r="AC7" s="488"/>
      <c r="AD7" s="488"/>
      <c r="AE7" s="488"/>
      <c r="AF7" s="488"/>
      <c r="AG7" s="497" t="s">
        <v>443</v>
      </c>
      <c r="AH7" s="488" t="s">
        <v>364</v>
      </c>
      <c r="AI7" s="488"/>
      <c r="AJ7" s="488"/>
    </row>
    <row r="8" spans="1:36" ht="37.5" customHeight="1" x14ac:dyDescent="0.2">
      <c r="A8" s="403"/>
      <c r="B8" s="403"/>
      <c r="C8" s="403"/>
      <c r="D8" s="403"/>
      <c r="E8" s="401"/>
      <c r="F8" s="403"/>
      <c r="G8" s="403"/>
      <c r="H8" s="492"/>
      <c r="I8" s="183" t="s">
        <v>318</v>
      </c>
      <c r="J8" s="184" t="s">
        <v>319</v>
      </c>
      <c r="K8" s="184" t="s">
        <v>293</v>
      </c>
      <c r="L8" s="184" t="s">
        <v>291</v>
      </c>
      <c r="M8" s="184" t="s">
        <v>55</v>
      </c>
      <c r="N8" s="184" t="s">
        <v>129</v>
      </c>
      <c r="O8" s="185" t="s">
        <v>298</v>
      </c>
      <c r="P8" s="185" t="s">
        <v>299</v>
      </c>
      <c r="Q8" s="185" t="s">
        <v>300</v>
      </c>
      <c r="R8" s="185" t="s">
        <v>301</v>
      </c>
      <c r="S8" s="185" t="s">
        <v>302</v>
      </c>
      <c r="T8" s="185" t="s">
        <v>303</v>
      </c>
      <c r="U8" s="186" t="s">
        <v>366</v>
      </c>
      <c r="V8" s="186" t="s">
        <v>354</v>
      </c>
      <c r="W8" s="186" t="s">
        <v>355</v>
      </c>
      <c r="X8" s="186" t="s">
        <v>356</v>
      </c>
      <c r="Y8" s="186" t="s">
        <v>357</v>
      </c>
      <c r="Z8" s="186" t="s">
        <v>88</v>
      </c>
      <c r="AA8" s="186" t="s">
        <v>358</v>
      </c>
      <c r="AB8" s="186" t="s">
        <v>359</v>
      </c>
      <c r="AC8" s="186" t="s">
        <v>360</v>
      </c>
      <c r="AD8" s="186" t="s">
        <v>361</v>
      </c>
      <c r="AE8" s="186" t="s">
        <v>362</v>
      </c>
      <c r="AF8" s="186" t="s">
        <v>363</v>
      </c>
      <c r="AG8" s="498"/>
      <c r="AH8" s="187" t="s">
        <v>315</v>
      </c>
      <c r="AI8" s="187" t="s">
        <v>316</v>
      </c>
      <c r="AJ8" s="187" t="s">
        <v>317</v>
      </c>
    </row>
    <row r="9" spans="1:36" s="128" customFormat="1" ht="139.5" customHeight="1" x14ac:dyDescent="0.25">
      <c r="A9" s="188">
        <v>1</v>
      </c>
      <c r="B9" s="189" t="s">
        <v>294</v>
      </c>
      <c r="C9" s="190" t="s">
        <v>225</v>
      </c>
      <c r="D9" s="191"/>
      <c r="E9" s="190"/>
      <c r="F9" s="193" t="s">
        <v>753</v>
      </c>
      <c r="G9" s="192" t="s">
        <v>53</v>
      </c>
      <c r="H9" s="193" t="str">
        <f>+VLOOKUP(G9,Listas!$B$3:$D$17,3,0)</f>
        <v>Clientes / Actores del mercado de compra pública</v>
      </c>
      <c r="I9" s="193" t="s">
        <v>320</v>
      </c>
      <c r="J9" s="193" t="s">
        <v>796</v>
      </c>
      <c r="K9" s="194" t="s">
        <v>155</v>
      </c>
      <c r="L9" s="193" t="s">
        <v>309</v>
      </c>
      <c r="M9" s="193" t="s">
        <v>307</v>
      </c>
      <c r="N9" s="194" t="s">
        <v>305</v>
      </c>
      <c r="O9" s="195">
        <v>0.6</v>
      </c>
      <c r="P9" s="196">
        <v>0.7</v>
      </c>
      <c r="Q9" s="196">
        <v>0.8</v>
      </c>
      <c r="R9" s="197">
        <v>1</v>
      </c>
      <c r="S9" s="197">
        <v>1</v>
      </c>
      <c r="T9" s="197">
        <v>1</v>
      </c>
      <c r="U9" s="198" t="s">
        <v>682</v>
      </c>
      <c r="V9" s="199" t="s">
        <v>684</v>
      </c>
      <c r="W9" s="200" t="s">
        <v>697</v>
      </c>
      <c r="X9" s="201">
        <v>43831</v>
      </c>
      <c r="Y9" s="201">
        <v>44196</v>
      </c>
      <c r="Z9" s="202" t="s">
        <v>454</v>
      </c>
      <c r="AA9" s="202" t="s">
        <v>454</v>
      </c>
      <c r="AB9" s="203">
        <v>0</v>
      </c>
      <c r="AC9" s="203">
        <v>0</v>
      </c>
      <c r="AD9" s="203">
        <v>0</v>
      </c>
      <c r="AE9" s="203">
        <v>1</v>
      </c>
      <c r="AF9" s="204">
        <v>0.2</v>
      </c>
      <c r="AG9" s="205" t="s">
        <v>683</v>
      </c>
      <c r="AH9" s="206"/>
      <c r="AI9" s="206"/>
      <c r="AJ9" s="207"/>
    </row>
    <row r="10" spans="1:36" s="128" customFormat="1" ht="51" customHeight="1" x14ac:dyDescent="0.25">
      <c r="A10" s="208">
        <v>2</v>
      </c>
      <c r="B10" s="449" t="s">
        <v>294</v>
      </c>
      <c r="C10" s="470" t="s">
        <v>226</v>
      </c>
      <c r="D10" s="210"/>
      <c r="E10" s="211"/>
      <c r="F10" s="298" t="s">
        <v>754</v>
      </c>
      <c r="G10" s="425" t="s">
        <v>250</v>
      </c>
      <c r="H10" s="429" t="str">
        <f>+VLOOKUP(G10,Listas!$B$3:$D$17,3,0)</f>
        <v>Clientes / Actores del mercado de compra pública</v>
      </c>
      <c r="I10" s="429" t="s">
        <v>321</v>
      </c>
      <c r="J10" s="429" t="s">
        <v>274</v>
      </c>
      <c r="K10" s="433" t="s">
        <v>167</v>
      </c>
      <c r="L10" s="429" t="s">
        <v>310</v>
      </c>
      <c r="M10" s="429" t="s">
        <v>308</v>
      </c>
      <c r="N10" s="433" t="s">
        <v>305</v>
      </c>
      <c r="O10" s="413">
        <v>0.5</v>
      </c>
      <c r="P10" s="460">
        <v>0.95</v>
      </c>
      <c r="Q10" s="445">
        <v>0.75</v>
      </c>
      <c r="R10" s="460">
        <v>1.05</v>
      </c>
      <c r="S10" s="445">
        <v>0.75</v>
      </c>
      <c r="T10" s="460">
        <v>1.05</v>
      </c>
      <c r="U10" s="341" t="s">
        <v>611</v>
      </c>
      <c r="V10" s="342" t="s">
        <v>646</v>
      </c>
      <c r="W10" s="342" t="s">
        <v>612</v>
      </c>
      <c r="X10" s="214">
        <v>43831</v>
      </c>
      <c r="Y10" s="214">
        <v>44196</v>
      </c>
      <c r="Z10" s="512" t="s">
        <v>651</v>
      </c>
      <c r="AA10" s="512" t="s">
        <v>649</v>
      </c>
      <c r="AB10" s="215" t="s">
        <v>454</v>
      </c>
      <c r="AC10" s="513">
        <v>1</v>
      </c>
      <c r="AD10" s="513">
        <v>4</v>
      </c>
      <c r="AE10" s="513">
        <v>6</v>
      </c>
      <c r="AF10" s="216">
        <v>0.2</v>
      </c>
      <c r="AG10" s="217" t="s">
        <v>613</v>
      </c>
      <c r="AH10" s="218"/>
      <c r="AI10" s="218"/>
      <c r="AJ10" s="219"/>
    </row>
    <row r="11" spans="1:36" s="128" customFormat="1" ht="38.25" x14ac:dyDescent="0.25">
      <c r="A11" s="209">
        <v>3</v>
      </c>
      <c r="B11" s="450"/>
      <c r="C11" s="471"/>
      <c r="D11" s="141"/>
      <c r="E11" s="140"/>
      <c r="F11" s="299" t="s">
        <v>754</v>
      </c>
      <c r="G11" s="426"/>
      <c r="H11" s="430"/>
      <c r="I11" s="430"/>
      <c r="J11" s="430"/>
      <c r="K11" s="434"/>
      <c r="L11" s="430"/>
      <c r="M11" s="430"/>
      <c r="N11" s="434"/>
      <c r="O11" s="414"/>
      <c r="P11" s="461"/>
      <c r="Q11" s="446"/>
      <c r="R11" s="461"/>
      <c r="S11" s="446"/>
      <c r="T11" s="461"/>
      <c r="U11" s="175" t="s">
        <v>614</v>
      </c>
      <c r="V11" s="340" t="s">
        <v>647</v>
      </c>
      <c r="W11" s="340" t="s">
        <v>615</v>
      </c>
      <c r="X11" s="149">
        <v>43831</v>
      </c>
      <c r="Y11" s="149">
        <v>44196</v>
      </c>
      <c r="Z11" s="150" t="s">
        <v>650</v>
      </c>
      <c r="AA11" s="514" t="s">
        <v>806</v>
      </c>
      <c r="AB11" s="515">
        <v>1</v>
      </c>
      <c r="AC11" s="515" t="s">
        <v>454</v>
      </c>
      <c r="AD11" s="515">
        <v>5</v>
      </c>
      <c r="AE11" s="515">
        <v>6</v>
      </c>
      <c r="AF11" s="156">
        <v>0.2</v>
      </c>
      <c r="AG11" s="157" t="s">
        <v>613</v>
      </c>
      <c r="AH11" s="153"/>
      <c r="AI11" s="153"/>
      <c r="AJ11" s="220"/>
    </row>
    <row r="12" spans="1:36" s="128" customFormat="1" ht="38.25" x14ac:dyDescent="0.25">
      <c r="A12" s="209">
        <v>4</v>
      </c>
      <c r="B12" s="450"/>
      <c r="C12" s="471"/>
      <c r="D12" s="141"/>
      <c r="E12" s="140"/>
      <c r="F12" s="299" t="s">
        <v>754</v>
      </c>
      <c r="G12" s="426"/>
      <c r="H12" s="430"/>
      <c r="I12" s="430"/>
      <c r="J12" s="430"/>
      <c r="K12" s="434"/>
      <c r="L12" s="430"/>
      <c r="M12" s="430"/>
      <c r="N12" s="434"/>
      <c r="O12" s="414"/>
      <c r="P12" s="461"/>
      <c r="Q12" s="446"/>
      <c r="R12" s="461"/>
      <c r="S12" s="446"/>
      <c r="T12" s="461"/>
      <c r="U12" s="175" t="s">
        <v>616</v>
      </c>
      <c r="V12" s="340" t="s">
        <v>648</v>
      </c>
      <c r="W12" s="340" t="s">
        <v>617</v>
      </c>
      <c r="X12" s="149">
        <v>43831</v>
      </c>
      <c r="Y12" s="149">
        <v>44196</v>
      </c>
      <c r="Z12" s="150" t="s">
        <v>454</v>
      </c>
      <c r="AA12" s="516" t="s">
        <v>454</v>
      </c>
      <c r="AB12" s="515" t="s">
        <v>454</v>
      </c>
      <c r="AC12" s="515">
        <v>1</v>
      </c>
      <c r="AD12" s="515">
        <v>3</v>
      </c>
      <c r="AE12" s="515">
        <v>5</v>
      </c>
      <c r="AF12" s="156">
        <v>0.1</v>
      </c>
      <c r="AG12" s="157" t="s">
        <v>613</v>
      </c>
      <c r="AH12" s="153"/>
      <c r="AI12" s="153"/>
      <c r="AJ12" s="220"/>
    </row>
    <row r="13" spans="1:36" s="128" customFormat="1" ht="89.25" x14ac:dyDescent="0.25">
      <c r="A13" s="209">
        <v>5</v>
      </c>
      <c r="B13" s="450"/>
      <c r="C13" s="471"/>
      <c r="D13" s="141"/>
      <c r="E13" s="140"/>
      <c r="F13" s="299" t="s">
        <v>756</v>
      </c>
      <c r="G13" s="426"/>
      <c r="H13" s="430"/>
      <c r="I13" s="430"/>
      <c r="J13" s="430"/>
      <c r="K13" s="434"/>
      <c r="L13" s="430"/>
      <c r="M13" s="430"/>
      <c r="N13" s="434"/>
      <c r="O13" s="414"/>
      <c r="P13" s="461"/>
      <c r="Q13" s="446"/>
      <c r="R13" s="461"/>
      <c r="S13" s="446"/>
      <c r="T13" s="461"/>
      <c r="U13" s="175" t="s">
        <v>618</v>
      </c>
      <c r="V13" s="328" t="s">
        <v>627</v>
      </c>
      <c r="W13" s="328" t="s">
        <v>619</v>
      </c>
      <c r="X13" s="149">
        <v>43831</v>
      </c>
      <c r="Y13" s="149">
        <v>44196</v>
      </c>
      <c r="Z13" s="150" t="s">
        <v>454</v>
      </c>
      <c r="AA13" s="150" t="s">
        <v>454</v>
      </c>
      <c r="AB13" s="155">
        <v>3</v>
      </c>
      <c r="AC13" s="155">
        <v>3</v>
      </c>
      <c r="AD13" s="155">
        <v>2</v>
      </c>
      <c r="AE13" s="155">
        <v>2</v>
      </c>
      <c r="AF13" s="156">
        <v>0.05</v>
      </c>
      <c r="AG13" s="157" t="s">
        <v>613</v>
      </c>
      <c r="AH13" s="153"/>
      <c r="AI13" s="153"/>
      <c r="AJ13" s="220"/>
    </row>
    <row r="14" spans="1:36" s="128" customFormat="1" ht="63.75" x14ac:dyDescent="0.25">
      <c r="A14" s="209">
        <v>6</v>
      </c>
      <c r="B14" s="450"/>
      <c r="C14" s="471"/>
      <c r="D14" s="141"/>
      <c r="E14" s="140"/>
      <c r="F14" s="299" t="s">
        <v>755</v>
      </c>
      <c r="G14" s="426"/>
      <c r="H14" s="430"/>
      <c r="I14" s="430"/>
      <c r="J14" s="430"/>
      <c r="K14" s="434"/>
      <c r="L14" s="430"/>
      <c r="M14" s="430"/>
      <c r="N14" s="434"/>
      <c r="O14" s="414"/>
      <c r="P14" s="461"/>
      <c r="Q14" s="446"/>
      <c r="R14" s="461"/>
      <c r="S14" s="446"/>
      <c r="T14" s="461"/>
      <c r="U14" s="517" t="s">
        <v>620</v>
      </c>
      <c r="V14" s="147" t="s">
        <v>785</v>
      </c>
      <c r="W14" s="147" t="s">
        <v>800</v>
      </c>
      <c r="X14" s="509">
        <v>43862</v>
      </c>
      <c r="Y14" s="509">
        <v>44196</v>
      </c>
      <c r="Z14" s="150" t="s">
        <v>454</v>
      </c>
      <c r="AA14" s="518" t="s">
        <v>454</v>
      </c>
      <c r="AB14" s="244" t="s">
        <v>454</v>
      </c>
      <c r="AC14" s="519" t="s">
        <v>454</v>
      </c>
      <c r="AD14" s="520">
        <v>1</v>
      </c>
      <c r="AE14" s="520">
        <v>1</v>
      </c>
      <c r="AF14" s="156">
        <v>0.03</v>
      </c>
      <c r="AG14" s="157" t="s">
        <v>613</v>
      </c>
      <c r="AH14" s="153"/>
      <c r="AI14" s="153"/>
      <c r="AJ14" s="220"/>
    </row>
    <row r="15" spans="1:36" s="128" customFormat="1" ht="38.25" x14ac:dyDescent="0.25">
      <c r="A15" s="245">
        <v>7</v>
      </c>
      <c r="B15" s="469"/>
      <c r="C15" s="472"/>
      <c r="D15" s="221"/>
      <c r="E15" s="222"/>
      <c r="F15" s="300" t="s">
        <v>757</v>
      </c>
      <c r="G15" s="428"/>
      <c r="H15" s="432"/>
      <c r="I15" s="432"/>
      <c r="J15" s="432"/>
      <c r="K15" s="436"/>
      <c r="L15" s="432"/>
      <c r="M15" s="432"/>
      <c r="N15" s="436"/>
      <c r="O15" s="416"/>
      <c r="P15" s="463"/>
      <c r="Q15" s="448"/>
      <c r="R15" s="463"/>
      <c r="S15" s="448"/>
      <c r="T15" s="463"/>
      <c r="U15" s="284" t="s">
        <v>621</v>
      </c>
      <c r="V15" s="224" t="s">
        <v>626</v>
      </c>
      <c r="W15" s="224" t="s">
        <v>622</v>
      </c>
      <c r="X15" s="225">
        <v>43862</v>
      </c>
      <c r="Y15" s="225">
        <v>44012</v>
      </c>
      <c r="Z15" s="226" t="s">
        <v>623</v>
      </c>
      <c r="AA15" s="334" t="s">
        <v>624</v>
      </c>
      <c r="AB15" s="335">
        <v>0.5</v>
      </c>
      <c r="AC15" s="227">
        <v>0.5</v>
      </c>
      <c r="AD15" s="228" t="s">
        <v>454</v>
      </c>
      <c r="AE15" s="229" t="s">
        <v>454</v>
      </c>
      <c r="AF15" s="230">
        <v>0.1</v>
      </c>
      <c r="AG15" s="231" t="s">
        <v>625</v>
      </c>
      <c r="AH15" s="232"/>
      <c r="AI15" s="232"/>
      <c r="AJ15" s="233"/>
    </row>
    <row r="16" spans="1:36" s="128" customFormat="1" ht="60.75" customHeight="1" x14ac:dyDescent="0.25">
      <c r="A16" s="246">
        <v>8</v>
      </c>
      <c r="B16" s="449" t="s">
        <v>294</v>
      </c>
      <c r="C16" s="470" t="s">
        <v>227</v>
      </c>
      <c r="D16" s="210"/>
      <c r="E16" s="211"/>
      <c r="F16" s="298" t="s">
        <v>758</v>
      </c>
      <c r="G16" s="425" t="s">
        <v>193</v>
      </c>
      <c r="H16" s="429" t="str">
        <f>+VLOOKUP(G16,Listas!$B$3:$D$17,3,0)</f>
        <v>Negocio y procesos</v>
      </c>
      <c r="I16" s="429" t="s">
        <v>322</v>
      </c>
      <c r="J16" s="429" t="s">
        <v>273</v>
      </c>
      <c r="K16" s="433" t="s">
        <v>295</v>
      </c>
      <c r="L16" s="429" t="s">
        <v>314</v>
      </c>
      <c r="M16" s="429" t="s">
        <v>306</v>
      </c>
      <c r="N16" s="433" t="s">
        <v>305</v>
      </c>
      <c r="O16" s="460">
        <v>0.95</v>
      </c>
      <c r="P16" s="445">
        <v>0.75</v>
      </c>
      <c r="Q16" s="441">
        <v>0.6</v>
      </c>
      <c r="R16" s="413">
        <v>0.5</v>
      </c>
      <c r="S16" s="413">
        <v>1.5</v>
      </c>
      <c r="T16" s="413">
        <v>2.5</v>
      </c>
      <c r="U16" s="234" t="s">
        <v>737</v>
      </c>
      <c r="V16" s="213" t="s">
        <v>458</v>
      </c>
      <c r="W16" s="213" t="s">
        <v>546</v>
      </c>
      <c r="X16" s="235">
        <v>43860</v>
      </c>
      <c r="Y16" s="214">
        <v>44196</v>
      </c>
      <c r="Z16" s="213" t="s">
        <v>454</v>
      </c>
      <c r="AA16" s="213" t="s">
        <v>454</v>
      </c>
      <c r="AB16" s="236">
        <v>0</v>
      </c>
      <c r="AC16" s="236">
        <v>0</v>
      </c>
      <c r="AD16" s="236">
        <v>0</v>
      </c>
      <c r="AE16" s="236">
        <v>1</v>
      </c>
      <c r="AF16" s="237">
        <v>0.09</v>
      </c>
      <c r="AG16" s="238" t="s">
        <v>554</v>
      </c>
      <c r="AH16" s="218"/>
      <c r="AI16" s="218"/>
      <c r="AJ16" s="219"/>
    </row>
    <row r="17" spans="1:36" s="128" customFormat="1" ht="51" x14ac:dyDescent="0.25">
      <c r="A17" s="247">
        <v>9</v>
      </c>
      <c r="B17" s="450"/>
      <c r="C17" s="471"/>
      <c r="D17" s="141" t="s">
        <v>578</v>
      </c>
      <c r="E17" s="140"/>
      <c r="F17" s="299" t="s">
        <v>749</v>
      </c>
      <c r="G17" s="426"/>
      <c r="H17" s="430"/>
      <c r="I17" s="430"/>
      <c r="J17" s="430"/>
      <c r="K17" s="434"/>
      <c r="L17" s="430"/>
      <c r="M17" s="430"/>
      <c r="N17" s="434"/>
      <c r="O17" s="461"/>
      <c r="P17" s="446"/>
      <c r="Q17" s="442"/>
      <c r="R17" s="414"/>
      <c r="S17" s="414"/>
      <c r="T17" s="414"/>
      <c r="U17" s="320" t="s">
        <v>566</v>
      </c>
      <c r="V17" s="319" t="s">
        <v>567</v>
      </c>
      <c r="W17" s="319" t="s">
        <v>560</v>
      </c>
      <c r="X17" s="162">
        <v>43876</v>
      </c>
      <c r="Y17" s="149">
        <v>44196</v>
      </c>
      <c r="Z17" s="319" t="s">
        <v>561</v>
      </c>
      <c r="AA17" s="148" t="s">
        <v>562</v>
      </c>
      <c r="AB17" s="159">
        <v>0.25</v>
      </c>
      <c r="AC17" s="159">
        <v>0.25</v>
      </c>
      <c r="AD17" s="159">
        <v>0.25</v>
      </c>
      <c r="AE17" s="159">
        <v>0.25</v>
      </c>
      <c r="AF17" s="164">
        <v>0.08</v>
      </c>
      <c r="AG17" s="165" t="s">
        <v>655</v>
      </c>
      <c r="AH17" s="153"/>
      <c r="AI17" s="153"/>
      <c r="AJ17" s="220"/>
    </row>
    <row r="18" spans="1:36" s="128" customFormat="1" ht="59.25" customHeight="1" x14ac:dyDescent="0.25">
      <c r="A18" s="247">
        <v>10</v>
      </c>
      <c r="B18" s="450"/>
      <c r="C18" s="471"/>
      <c r="D18" s="141" t="s">
        <v>579</v>
      </c>
      <c r="E18" s="140"/>
      <c r="F18" s="299" t="s">
        <v>749</v>
      </c>
      <c r="G18" s="426"/>
      <c r="H18" s="430"/>
      <c r="I18" s="430"/>
      <c r="J18" s="430"/>
      <c r="K18" s="434"/>
      <c r="L18" s="430"/>
      <c r="M18" s="430"/>
      <c r="N18" s="434"/>
      <c r="O18" s="461"/>
      <c r="P18" s="446"/>
      <c r="Q18" s="442"/>
      <c r="R18" s="414"/>
      <c r="S18" s="414"/>
      <c r="T18" s="414"/>
      <c r="U18" s="320" t="s">
        <v>568</v>
      </c>
      <c r="V18" s="319" t="s">
        <v>569</v>
      </c>
      <c r="W18" s="319" t="s">
        <v>563</v>
      </c>
      <c r="X18" s="162">
        <v>43876</v>
      </c>
      <c r="Y18" s="149">
        <v>44196</v>
      </c>
      <c r="Z18" s="319" t="s">
        <v>564</v>
      </c>
      <c r="AA18" s="148" t="s">
        <v>562</v>
      </c>
      <c r="AB18" s="159">
        <v>0.25</v>
      </c>
      <c r="AC18" s="159">
        <v>0.25</v>
      </c>
      <c r="AD18" s="159">
        <v>0.25</v>
      </c>
      <c r="AE18" s="159">
        <v>0.25</v>
      </c>
      <c r="AF18" s="164">
        <v>0.04</v>
      </c>
      <c r="AG18" s="160" t="s">
        <v>656</v>
      </c>
      <c r="AH18" s="153"/>
      <c r="AI18" s="153"/>
      <c r="AJ18" s="220"/>
    </row>
    <row r="19" spans="1:36" s="128" customFormat="1" ht="38.25" x14ac:dyDescent="0.25">
      <c r="A19" s="247">
        <v>11</v>
      </c>
      <c r="B19" s="450"/>
      <c r="C19" s="471"/>
      <c r="D19" s="141" t="s">
        <v>580</v>
      </c>
      <c r="E19" s="140"/>
      <c r="F19" s="299" t="s">
        <v>749</v>
      </c>
      <c r="G19" s="426"/>
      <c r="H19" s="430"/>
      <c r="I19" s="430"/>
      <c r="J19" s="430"/>
      <c r="K19" s="434"/>
      <c r="L19" s="430"/>
      <c r="M19" s="430"/>
      <c r="N19" s="434"/>
      <c r="O19" s="461"/>
      <c r="P19" s="446"/>
      <c r="Q19" s="442"/>
      <c r="R19" s="414"/>
      <c r="S19" s="414"/>
      <c r="T19" s="414"/>
      <c r="U19" s="320" t="s">
        <v>571</v>
      </c>
      <c r="V19" s="147" t="s">
        <v>652</v>
      </c>
      <c r="W19" s="319" t="s">
        <v>570</v>
      </c>
      <c r="X19" s="162">
        <v>43876</v>
      </c>
      <c r="Y19" s="149">
        <v>44196</v>
      </c>
      <c r="Z19" s="147" t="s">
        <v>654</v>
      </c>
      <c r="AA19" s="148" t="s">
        <v>653</v>
      </c>
      <c r="AB19" s="159">
        <v>0.25</v>
      </c>
      <c r="AC19" s="159">
        <v>0.25</v>
      </c>
      <c r="AD19" s="159">
        <v>0.25</v>
      </c>
      <c r="AE19" s="159">
        <v>0.25</v>
      </c>
      <c r="AF19" s="164">
        <v>0.04</v>
      </c>
      <c r="AG19" s="165" t="s">
        <v>657</v>
      </c>
      <c r="AH19" s="153"/>
      <c r="AI19" s="153"/>
      <c r="AJ19" s="220"/>
    </row>
    <row r="20" spans="1:36" s="128" customFormat="1" ht="38.25" x14ac:dyDescent="0.25">
      <c r="A20" s="247">
        <v>12</v>
      </c>
      <c r="B20" s="450"/>
      <c r="C20" s="471"/>
      <c r="D20" s="141" t="s">
        <v>581</v>
      </c>
      <c r="E20" s="140"/>
      <c r="F20" s="299" t="s">
        <v>749</v>
      </c>
      <c r="G20" s="426"/>
      <c r="H20" s="430"/>
      <c r="I20" s="430"/>
      <c r="J20" s="430"/>
      <c r="K20" s="434"/>
      <c r="L20" s="430"/>
      <c r="M20" s="430"/>
      <c r="N20" s="434"/>
      <c r="O20" s="461"/>
      <c r="P20" s="446"/>
      <c r="Q20" s="442"/>
      <c r="R20" s="414"/>
      <c r="S20" s="414"/>
      <c r="T20" s="414"/>
      <c r="U20" s="320" t="s">
        <v>572</v>
      </c>
      <c r="V20" s="147" t="s">
        <v>658</v>
      </c>
      <c r="W20" s="319" t="s">
        <v>565</v>
      </c>
      <c r="X20" s="162">
        <v>43876</v>
      </c>
      <c r="Y20" s="149">
        <v>44012</v>
      </c>
      <c r="Z20" s="147" t="s">
        <v>659</v>
      </c>
      <c r="AA20" s="148" t="s">
        <v>653</v>
      </c>
      <c r="AB20" s="159">
        <v>0.5</v>
      </c>
      <c r="AC20" s="159">
        <v>0.5</v>
      </c>
      <c r="AD20" s="163"/>
      <c r="AE20" s="163"/>
      <c r="AF20" s="164">
        <v>0.04</v>
      </c>
      <c r="AG20" s="165" t="s">
        <v>657</v>
      </c>
      <c r="AH20" s="153"/>
      <c r="AI20" s="153"/>
      <c r="AJ20" s="220"/>
    </row>
    <row r="21" spans="1:36" s="128" customFormat="1" ht="63.75" x14ac:dyDescent="0.25">
      <c r="A21" s="247">
        <v>13</v>
      </c>
      <c r="B21" s="450"/>
      <c r="C21" s="471"/>
      <c r="D21" s="141" t="s">
        <v>582</v>
      </c>
      <c r="E21" s="140"/>
      <c r="F21" s="299" t="s">
        <v>749</v>
      </c>
      <c r="G21" s="426"/>
      <c r="H21" s="430"/>
      <c r="I21" s="430"/>
      <c r="J21" s="430"/>
      <c r="K21" s="434"/>
      <c r="L21" s="430"/>
      <c r="M21" s="430"/>
      <c r="N21" s="434"/>
      <c r="O21" s="461"/>
      <c r="P21" s="446"/>
      <c r="Q21" s="442"/>
      <c r="R21" s="414"/>
      <c r="S21" s="414"/>
      <c r="T21" s="414"/>
      <c r="U21" s="320" t="s">
        <v>573</v>
      </c>
      <c r="V21" s="147" t="s">
        <v>574</v>
      </c>
      <c r="W21" s="147" t="s">
        <v>786</v>
      </c>
      <c r="X21" s="162">
        <v>43891</v>
      </c>
      <c r="Y21" s="149">
        <v>44074</v>
      </c>
      <c r="Z21" s="319" t="s">
        <v>454</v>
      </c>
      <c r="AA21" s="148" t="s">
        <v>454</v>
      </c>
      <c r="AB21" s="159">
        <v>0.25</v>
      </c>
      <c r="AC21" s="159">
        <v>0.45</v>
      </c>
      <c r="AD21" s="159">
        <v>0.3</v>
      </c>
      <c r="AE21" s="163"/>
      <c r="AF21" s="164">
        <v>0.04</v>
      </c>
      <c r="AG21" s="160" t="s">
        <v>575</v>
      </c>
      <c r="AH21" s="153"/>
      <c r="AI21" s="153"/>
      <c r="AJ21" s="220"/>
    </row>
    <row r="22" spans="1:36" s="128" customFormat="1" ht="36.75" customHeight="1" x14ac:dyDescent="0.25">
      <c r="A22" s="248">
        <v>14</v>
      </c>
      <c r="B22" s="469"/>
      <c r="C22" s="472"/>
      <c r="D22" s="221" t="s">
        <v>580</v>
      </c>
      <c r="E22" s="222"/>
      <c r="F22" s="300" t="s">
        <v>749</v>
      </c>
      <c r="G22" s="428"/>
      <c r="H22" s="432"/>
      <c r="I22" s="432"/>
      <c r="J22" s="432"/>
      <c r="K22" s="436"/>
      <c r="L22" s="432"/>
      <c r="M22" s="432"/>
      <c r="N22" s="436"/>
      <c r="O22" s="463"/>
      <c r="P22" s="448"/>
      <c r="Q22" s="444"/>
      <c r="R22" s="416"/>
      <c r="S22" s="416"/>
      <c r="T22" s="416"/>
      <c r="U22" s="239" t="s">
        <v>576</v>
      </c>
      <c r="V22" s="224" t="s">
        <v>577</v>
      </c>
      <c r="W22" s="240" t="s">
        <v>660</v>
      </c>
      <c r="X22" s="241">
        <v>43845</v>
      </c>
      <c r="Y22" s="225">
        <v>44012</v>
      </c>
      <c r="Z22" s="224" t="s">
        <v>454</v>
      </c>
      <c r="AA22" s="224" t="s">
        <v>454</v>
      </c>
      <c r="AB22" s="227">
        <v>0.5</v>
      </c>
      <c r="AC22" s="227">
        <v>0.5</v>
      </c>
      <c r="AD22" s="242"/>
      <c r="AE22" s="242"/>
      <c r="AF22" s="243">
        <v>0.04</v>
      </c>
      <c r="AG22" s="244" t="s">
        <v>661</v>
      </c>
      <c r="AH22" s="232"/>
      <c r="AI22" s="232"/>
      <c r="AJ22" s="233"/>
    </row>
    <row r="23" spans="1:36" s="128" customFormat="1" ht="67.5" customHeight="1" x14ac:dyDescent="0.25">
      <c r="A23" s="208">
        <v>15</v>
      </c>
      <c r="B23" s="449" t="s">
        <v>296</v>
      </c>
      <c r="C23" s="470" t="s">
        <v>224</v>
      </c>
      <c r="D23" s="210" t="s">
        <v>588</v>
      </c>
      <c r="E23" s="211"/>
      <c r="F23" s="298" t="s">
        <v>757</v>
      </c>
      <c r="G23" s="425" t="s">
        <v>261</v>
      </c>
      <c r="H23" s="429" t="str">
        <f>+VLOOKUP(G23,Listas!$B$3:$D$17,3,0)</f>
        <v>Innovación y aprendizaje</v>
      </c>
      <c r="I23" s="429" t="s">
        <v>724</v>
      </c>
      <c r="J23" s="429" t="s">
        <v>324</v>
      </c>
      <c r="K23" s="433" t="s">
        <v>155</v>
      </c>
      <c r="L23" s="429" t="s">
        <v>325</v>
      </c>
      <c r="M23" s="485" t="s">
        <v>725</v>
      </c>
      <c r="N23" s="433" t="s">
        <v>323</v>
      </c>
      <c r="O23" s="441">
        <v>0.6</v>
      </c>
      <c r="P23" s="445">
        <v>0.7</v>
      </c>
      <c r="Q23" s="445">
        <v>0.8</v>
      </c>
      <c r="R23" s="460">
        <v>1</v>
      </c>
      <c r="S23" s="460">
        <v>2</v>
      </c>
      <c r="T23" s="460">
        <v>3</v>
      </c>
      <c r="U23" s="234" t="s">
        <v>587</v>
      </c>
      <c r="V23" s="321" t="s">
        <v>583</v>
      </c>
      <c r="W23" s="321" t="s">
        <v>710</v>
      </c>
      <c r="X23" s="214">
        <v>43864</v>
      </c>
      <c r="Y23" s="214" t="s">
        <v>584</v>
      </c>
      <c r="Z23" s="218" t="s">
        <v>585</v>
      </c>
      <c r="AA23" s="218" t="s">
        <v>586</v>
      </c>
      <c r="AB23" s="249">
        <v>0.5</v>
      </c>
      <c r="AC23" s="249">
        <v>0.5</v>
      </c>
      <c r="AD23" s="250" t="s">
        <v>454</v>
      </c>
      <c r="AE23" s="250" t="s">
        <v>454</v>
      </c>
      <c r="AF23" s="251">
        <v>0.04</v>
      </c>
      <c r="AG23" s="252" t="s">
        <v>662</v>
      </c>
      <c r="AH23" s="218"/>
      <c r="AI23" s="218"/>
      <c r="AJ23" s="219"/>
    </row>
    <row r="24" spans="1:36" s="128" customFormat="1" ht="41.25" customHeight="1" x14ac:dyDescent="0.25">
      <c r="A24" s="209">
        <v>16</v>
      </c>
      <c r="B24" s="450"/>
      <c r="C24" s="471"/>
      <c r="D24" s="141"/>
      <c r="E24" s="140"/>
      <c r="F24" s="299" t="s">
        <v>759</v>
      </c>
      <c r="G24" s="426"/>
      <c r="H24" s="430"/>
      <c r="I24" s="430"/>
      <c r="J24" s="430"/>
      <c r="K24" s="434"/>
      <c r="L24" s="430"/>
      <c r="M24" s="486"/>
      <c r="N24" s="434"/>
      <c r="O24" s="442"/>
      <c r="P24" s="446"/>
      <c r="Q24" s="446"/>
      <c r="R24" s="461"/>
      <c r="S24" s="461"/>
      <c r="T24" s="461"/>
      <c r="U24" s="332" t="s">
        <v>628</v>
      </c>
      <c r="V24" s="340" t="s">
        <v>629</v>
      </c>
      <c r="W24" s="340" t="s">
        <v>630</v>
      </c>
      <c r="X24" s="149">
        <v>43831</v>
      </c>
      <c r="Y24" s="509">
        <v>44104</v>
      </c>
      <c r="Z24" s="150" t="s">
        <v>454</v>
      </c>
      <c r="AA24" s="150" t="s">
        <v>454</v>
      </c>
      <c r="AB24" s="168" t="s">
        <v>454</v>
      </c>
      <c r="AC24" s="168" t="s">
        <v>454</v>
      </c>
      <c r="AD24" s="168">
        <v>1</v>
      </c>
      <c r="AE24" s="168" t="s">
        <v>454</v>
      </c>
      <c r="AF24" s="173">
        <v>0.08</v>
      </c>
      <c r="AG24" s="152" t="s">
        <v>613</v>
      </c>
      <c r="AH24" s="153"/>
      <c r="AI24" s="153"/>
      <c r="AJ24" s="220"/>
    </row>
    <row r="25" spans="1:36" s="128" customFormat="1" ht="41.25" customHeight="1" x14ac:dyDescent="0.25">
      <c r="A25" s="209">
        <v>17</v>
      </c>
      <c r="B25" s="450"/>
      <c r="C25" s="471"/>
      <c r="D25" s="141"/>
      <c r="E25" s="140"/>
      <c r="F25" s="299" t="s">
        <v>751</v>
      </c>
      <c r="G25" s="426"/>
      <c r="H25" s="430"/>
      <c r="I25" s="430"/>
      <c r="J25" s="430"/>
      <c r="K25" s="434"/>
      <c r="L25" s="430"/>
      <c r="M25" s="486"/>
      <c r="N25" s="434"/>
      <c r="O25" s="442"/>
      <c r="P25" s="446"/>
      <c r="Q25" s="446"/>
      <c r="R25" s="461"/>
      <c r="S25" s="461"/>
      <c r="T25" s="461"/>
      <c r="U25" s="332" t="s">
        <v>631</v>
      </c>
      <c r="V25" s="147" t="s">
        <v>632</v>
      </c>
      <c r="W25" s="147" t="s">
        <v>807</v>
      </c>
      <c r="X25" s="509">
        <v>43831</v>
      </c>
      <c r="Y25" s="509">
        <v>44104</v>
      </c>
      <c r="Z25" s="150" t="s">
        <v>454</v>
      </c>
      <c r="AA25" s="150" t="s">
        <v>454</v>
      </c>
      <c r="AB25" s="173" t="s">
        <v>454</v>
      </c>
      <c r="AC25" s="173" t="s">
        <v>454</v>
      </c>
      <c r="AD25" s="168">
        <v>1</v>
      </c>
      <c r="AE25" s="173" t="s">
        <v>454</v>
      </c>
      <c r="AF25" s="173">
        <v>0.08</v>
      </c>
      <c r="AG25" s="152" t="s">
        <v>613</v>
      </c>
      <c r="AH25" s="153"/>
      <c r="AI25" s="153"/>
      <c r="AJ25" s="220"/>
    </row>
    <row r="26" spans="1:36" s="128" customFormat="1" ht="41.25" customHeight="1" x14ac:dyDescent="0.25">
      <c r="A26" s="209">
        <v>18</v>
      </c>
      <c r="B26" s="450"/>
      <c r="C26" s="471"/>
      <c r="D26" s="141"/>
      <c r="E26" s="140"/>
      <c r="F26" s="299" t="s">
        <v>760</v>
      </c>
      <c r="G26" s="426"/>
      <c r="H26" s="430"/>
      <c r="I26" s="430"/>
      <c r="J26" s="430"/>
      <c r="K26" s="434"/>
      <c r="L26" s="430"/>
      <c r="M26" s="486"/>
      <c r="N26" s="434"/>
      <c r="O26" s="442"/>
      <c r="P26" s="446"/>
      <c r="Q26" s="446"/>
      <c r="R26" s="461"/>
      <c r="S26" s="461"/>
      <c r="T26" s="461"/>
      <c r="U26" s="318" t="s">
        <v>685</v>
      </c>
      <c r="V26" s="317" t="s">
        <v>698</v>
      </c>
      <c r="W26" s="147" t="s">
        <v>699</v>
      </c>
      <c r="X26" s="149">
        <v>43831</v>
      </c>
      <c r="Y26" s="149">
        <v>44196</v>
      </c>
      <c r="Z26" s="150" t="s">
        <v>686</v>
      </c>
      <c r="AA26" s="150" t="s">
        <v>687</v>
      </c>
      <c r="AB26" s="151">
        <v>0.25</v>
      </c>
      <c r="AC26" s="151">
        <v>0.25</v>
      </c>
      <c r="AD26" s="151">
        <v>0.25</v>
      </c>
      <c r="AE26" s="151">
        <v>0.25</v>
      </c>
      <c r="AF26" s="151">
        <v>0.4</v>
      </c>
      <c r="AG26" s="152" t="s">
        <v>683</v>
      </c>
      <c r="AH26" s="153"/>
      <c r="AI26" s="153"/>
      <c r="AJ26" s="220"/>
    </row>
    <row r="27" spans="1:36" s="128" customFormat="1" ht="39" customHeight="1" x14ac:dyDescent="0.25">
      <c r="A27" s="209">
        <v>19</v>
      </c>
      <c r="B27" s="450"/>
      <c r="C27" s="471"/>
      <c r="D27" s="141"/>
      <c r="E27" s="140"/>
      <c r="F27" s="299" t="s">
        <v>760</v>
      </c>
      <c r="G27" s="426"/>
      <c r="H27" s="430"/>
      <c r="I27" s="430"/>
      <c r="J27" s="430"/>
      <c r="K27" s="434"/>
      <c r="L27" s="430"/>
      <c r="M27" s="486"/>
      <c r="N27" s="434"/>
      <c r="O27" s="442"/>
      <c r="P27" s="446"/>
      <c r="Q27" s="446"/>
      <c r="R27" s="461"/>
      <c r="S27" s="461"/>
      <c r="T27" s="461"/>
      <c r="U27" s="318" t="s">
        <v>688</v>
      </c>
      <c r="V27" s="317" t="s">
        <v>689</v>
      </c>
      <c r="W27" s="317" t="s">
        <v>729</v>
      </c>
      <c r="X27" s="149">
        <v>43831</v>
      </c>
      <c r="Y27" s="149">
        <v>44196</v>
      </c>
      <c r="Z27" s="150" t="s">
        <v>454</v>
      </c>
      <c r="AA27" s="150" t="s">
        <v>454</v>
      </c>
      <c r="AB27" s="168">
        <v>0</v>
      </c>
      <c r="AC27" s="168">
        <v>1</v>
      </c>
      <c r="AD27" s="168">
        <v>1</v>
      </c>
      <c r="AE27" s="168">
        <v>1</v>
      </c>
      <c r="AF27" s="151">
        <v>0.1</v>
      </c>
      <c r="AG27" s="152" t="s">
        <v>683</v>
      </c>
      <c r="AH27" s="153"/>
      <c r="AI27" s="153"/>
      <c r="AJ27" s="220"/>
    </row>
    <row r="28" spans="1:36" s="128" customFormat="1" ht="102.75" customHeight="1" x14ac:dyDescent="0.25">
      <c r="A28" s="209">
        <v>20</v>
      </c>
      <c r="B28" s="450"/>
      <c r="C28" s="471"/>
      <c r="D28" s="141"/>
      <c r="E28" s="140"/>
      <c r="F28" s="299" t="s">
        <v>758</v>
      </c>
      <c r="G28" s="426"/>
      <c r="H28" s="430"/>
      <c r="I28" s="430"/>
      <c r="J28" s="430"/>
      <c r="K28" s="434"/>
      <c r="L28" s="430"/>
      <c r="M28" s="486"/>
      <c r="N28" s="434"/>
      <c r="O28" s="442"/>
      <c r="P28" s="446"/>
      <c r="Q28" s="446"/>
      <c r="R28" s="461"/>
      <c r="S28" s="461"/>
      <c r="T28" s="461"/>
      <c r="U28" s="318" t="s">
        <v>690</v>
      </c>
      <c r="V28" s="317" t="s">
        <v>700</v>
      </c>
      <c r="W28" s="317" t="s">
        <v>787</v>
      </c>
      <c r="X28" s="149">
        <v>43831</v>
      </c>
      <c r="Y28" s="149">
        <v>44196</v>
      </c>
      <c r="Z28" s="150" t="s">
        <v>454</v>
      </c>
      <c r="AA28" s="150" t="s">
        <v>454</v>
      </c>
      <c r="AB28" s="169" t="s">
        <v>701</v>
      </c>
      <c r="AC28" s="315" t="s">
        <v>702</v>
      </c>
      <c r="AD28" s="315" t="s">
        <v>703</v>
      </c>
      <c r="AE28" s="315" t="s">
        <v>704</v>
      </c>
      <c r="AF28" s="151">
        <v>0.1</v>
      </c>
      <c r="AG28" s="152" t="s">
        <v>683</v>
      </c>
      <c r="AH28" s="153"/>
      <c r="AI28" s="153"/>
      <c r="AJ28" s="220"/>
    </row>
    <row r="29" spans="1:36" s="128" customFormat="1" ht="190.5" customHeight="1" x14ac:dyDescent="0.25">
      <c r="A29" s="245">
        <v>21</v>
      </c>
      <c r="B29" s="469"/>
      <c r="C29" s="472"/>
      <c r="D29" s="221"/>
      <c r="E29" s="222"/>
      <c r="F29" s="300" t="s">
        <v>758</v>
      </c>
      <c r="G29" s="428"/>
      <c r="H29" s="432"/>
      <c r="I29" s="432"/>
      <c r="J29" s="432"/>
      <c r="K29" s="436"/>
      <c r="L29" s="432"/>
      <c r="M29" s="487"/>
      <c r="N29" s="436"/>
      <c r="O29" s="444"/>
      <c r="P29" s="448"/>
      <c r="Q29" s="448"/>
      <c r="R29" s="463"/>
      <c r="S29" s="463"/>
      <c r="T29" s="463"/>
      <c r="U29" s="316" t="s">
        <v>692</v>
      </c>
      <c r="V29" s="224" t="s">
        <v>705</v>
      </c>
      <c r="W29" s="224" t="s">
        <v>788</v>
      </c>
      <c r="X29" s="225">
        <v>43831</v>
      </c>
      <c r="Y29" s="225">
        <v>44196</v>
      </c>
      <c r="Z29" s="224" t="s">
        <v>693</v>
      </c>
      <c r="AA29" s="224" t="s">
        <v>691</v>
      </c>
      <c r="AB29" s="325" t="s">
        <v>694</v>
      </c>
      <c r="AC29" s="325" t="s">
        <v>694</v>
      </c>
      <c r="AD29" s="325" t="s">
        <v>706</v>
      </c>
      <c r="AE29" s="325" t="s">
        <v>694</v>
      </c>
      <c r="AF29" s="254">
        <v>0.05</v>
      </c>
      <c r="AG29" s="255" t="s">
        <v>683</v>
      </c>
      <c r="AH29" s="232"/>
      <c r="AI29" s="232"/>
      <c r="AJ29" s="233"/>
    </row>
    <row r="30" spans="1:36" s="128" customFormat="1" ht="70.5" customHeight="1" x14ac:dyDescent="0.25">
      <c r="A30" s="246">
        <v>22</v>
      </c>
      <c r="B30" s="449" t="s">
        <v>296</v>
      </c>
      <c r="C30" s="470" t="s">
        <v>224</v>
      </c>
      <c r="D30" s="210"/>
      <c r="E30" s="211"/>
      <c r="F30" s="298" t="s">
        <v>760</v>
      </c>
      <c r="G30" s="425" t="s">
        <v>203</v>
      </c>
      <c r="H30" s="429" t="str">
        <f>+VLOOKUP(G30,Listas!$B$3:$D$17,3,0)</f>
        <v>Clientes / Actores del mercado de compra pública</v>
      </c>
      <c r="I30" s="429" t="s">
        <v>326</v>
      </c>
      <c r="J30" s="429" t="s">
        <v>327</v>
      </c>
      <c r="K30" s="433" t="s">
        <v>295</v>
      </c>
      <c r="L30" s="429" t="s">
        <v>328</v>
      </c>
      <c r="M30" s="429" t="s">
        <v>329</v>
      </c>
      <c r="N30" s="433" t="s">
        <v>323</v>
      </c>
      <c r="O30" s="413">
        <v>0.5</v>
      </c>
      <c r="P30" s="460">
        <v>0.95</v>
      </c>
      <c r="Q30" s="445">
        <v>0.75</v>
      </c>
      <c r="R30" s="460">
        <v>1.05</v>
      </c>
      <c r="S30" s="460">
        <v>1.05</v>
      </c>
      <c r="T30" s="460">
        <v>1.05</v>
      </c>
      <c r="U30" s="256" t="s">
        <v>738</v>
      </c>
      <c r="V30" s="213" t="s">
        <v>547</v>
      </c>
      <c r="W30" s="213" t="s">
        <v>462</v>
      </c>
      <c r="X30" s="214">
        <v>43845</v>
      </c>
      <c r="Y30" s="214">
        <v>44012</v>
      </c>
      <c r="Z30" s="213" t="s">
        <v>454</v>
      </c>
      <c r="AA30" s="213" t="s">
        <v>454</v>
      </c>
      <c r="AB30" s="250">
        <v>0</v>
      </c>
      <c r="AC30" s="250">
        <v>1</v>
      </c>
      <c r="AD30" s="250">
        <v>0</v>
      </c>
      <c r="AE30" s="250">
        <v>0</v>
      </c>
      <c r="AF30" s="249">
        <v>0.08</v>
      </c>
      <c r="AG30" s="252" t="s">
        <v>450</v>
      </c>
      <c r="AH30" s="218"/>
      <c r="AI30" s="218"/>
      <c r="AJ30" s="219"/>
    </row>
    <row r="31" spans="1:36" s="128" customFormat="1" ht="46.5" customHeight="1" x14ac:dyDescent="0.25">
      <c r="A31" s="248">
        <v>23</v>
      </c>
      <c r="B31" s="469"/>
      <c r="C31" s="472"/>
      <c r="D31" s="221"/>
      <c r="E31" s="222"/>
      <c r="F31" s="300" t="s">
        <v>762</v>
      </c>
      <c r="G31" s="428"/>
      <c r="H31" s="432"/>
      <c r="I31" s="432"/>
      <c r="J31" s="432"/>
      <c r="K31" s="436"/>
      <c r="L31" s="432"/>
      <c r="M31" s="432"/>
      <c r="N31" s="436"/>
      <c r="O31" s="416"/>
      <c r="P31" s="463"/>
      <c r="Q31" s="448"/>
      <c r="R31" s="463"/>
      <c r="S31" s="463"/>
      <c r="T31" s="463"/>
      <c r="U31" s="345" t="s">
        <v>633</v>
      </c>
      <c r="V31" s="224" t="s">
        <v>635</v>
      </c>
      <c r="W31" s="232" t="s">
        <v>634</v>
      </c>
      <c r="X31" s="225">
        <v>43831</v>
      </c>
      <c r="Y31" s="225">
        <v>44196</v>
      </c>
      <c r="Z31" s="226" t="s">
        <v>454</v>
      </c>
      <c r="AA31" s="226" t="s">
        <v>454</v>
      </c>
      <c r="AB31" s="521" t="s">
        <v>454</v>
      </c>
      <c r="AC31" s="521" t="s">
        <v>454</v>
      </c>
      <c r="AD31" s="521">
        <v>1</v>
      </c>
      <c r="AE31" s="521">
        <v>1</v>
      </c>
      <c r="AF31" s="522">
        <v>0.05</v>
      </c>
      <c r="AG31" s="255" t="s">
        <v>613</v>
      </c>
      <c r="AH31" s="232"/>
      <c r="AI31" s="232"/>
      <c r="AJ31" s="233"/>
    </row>
    <row r="32" spans="1:36" s="128" customFormat="1" ht="77.25" customHeight="1" x14ac:dyDescent="0.25">
      <c r="A32" s="188">
        <v>24</v>
      </c>
      <c r="B32" s="189" t="s">
        <v>296</v>
      </c>
      <c r="C32" s="190" t="s">
        <v>224</v>
      </c>
      <c r="D32" s="191"/>
      <c r="E32" s="190"/>
      <c r="F32" s="193" t="s">
        <v>760</v>
      </c>
      <c r="G32" s="192" t="s">
        <v>276</v>
      </c>
      <c r="H32" s="193" t="str">
        <f>+VLOOKUP(G32,Listas!$B$3:$D$17,3,0)</f>
        <v>Clientes / Actores del mercado de compra pública</v>
      </c>
      <c r="I32" s="193" t="s">
        <v>330</v>
      </c>
      <c r="J32" s="193" t="s">
        <v>331</v>
      </c>
      <c r="K32" s="194" t="s">
        <v>155</v>
      </c>
      <c r="L32" s="193" t="s">
        <v>333</v>
      </c>
      <c r="M32" s="193" t="s">
        <v>332</v>
      </c>
      <c r="N32" s="194" t="s">
        <v>305</v>
      </c>
      <c r="O32" s="197">
        <v>0.95</v>
      </c>
      <c r="P32" s="196">
        <v>0.75</v>
      </c>
      <c r="Q32" s="195">
        <v>0.6</v>
      </c>
      <c r="R32" s="258">
        <v>0.5</v>
      </c>
      <c r="S32" s="258">
        <v>1.5</v>
      </c>
      <c r="T32" s="258">
        <v>2.5</v>
      </c>
      <c r="U32" s="326" t="s">
        <v>695</v>
      </c>
      <c r="V32" s="200" t="s">
        <v>707</v>
      </c>
      <c r="W32" s="200" t="s">
        <v>696</v>
      </c>
      <c r="X32" s="259">
        <v>43831</v>
      </c>
      <c r="Y32" s="259">
        <v>44196</v>
      </c>
      <c r="Z32" s="200" t="s">
        <v>696</v>
      </c>
      <c r="AA32" s="200" t="s">
        <v>691</v>
      </c>
      <c r="AB32" s="205" t="s">
        <v>708</v>
      </c>
      <c r="AC32" s="205" t="s">
        <v>709</v>
      </c>
      <c r="AD32" s="205" t="s">
        <v>709</v>
      </c>
      <c r="AE32" s="205" t="s">
        <v>709</v>
      </c>
      <c r="AF32" s="327">
        <v>0.15</v>
      </c>
      <c r="AG32" s="205" t="s">
        <v>683</v>
      </c>
      <c r="AH32" s="206"/>
      <c r="AI32" s="206"/>
      <c r="AJ32" s="207"/>
    </row>
    <row r="33" spans="1:36" s="128" customFormat="1" ht="76.5" x14ac:dyDescent="0.25">
      <c r="A33" s="263">
        <v>25</v>
      </c>
      <c r="B33" s="473" t="s">
        <v>296</v>
      </c>
      <c r="C33" s="476" t="s">
        <v>229</v>
      </c>
      <c r="D33" s="210"/>
      <c r="E33" s="211"/>
      <c r="F33" s="298" t="s">
        <v>763</v>
      </c>
      <c r="G33" s="425" t="s">
        <v>154</v>
      </c>
      <c r="H33" s="429" t="str">
        <f>+VLOOKUP(G33,Listas!$B$3:$D$17,3,0)</f>
        <v>Clientes / Actores del mercado de compra pública</v>
      </c>
      <c r="I33" s="429" t="s">
        <v>726</v>
      </c>
      <c r="J33" s="429" t="s">
        <v>335</v>
      </c>
      <c r="K33" s="433"/>
      <c r="L33" s="429" t="s">
        <v>334</v>
      </c>
      <c r="M33" s="429" t="s">
        <v>727</v>
      </c>
      <c r="N33" s="433" t="s">
        <v>323</v>
      </c>
      <c r="O33" s="441">
        <v>0.6</v>
      </c>
      <c r="P33" s="445">
        <v>0.7</v>
      </c>
      <c r="Q33" s="445">
        <v>0.8</v>
      </c>
      <c r="R33" s="460">
        <v>1</v>
      </c>
      <c r="S33" s="460">
        <v>2</v>
      </c>
      <c r="T33" s="460">
        <v>3</v>
      </c>
      <c r="U33" s="234" t="s">
        <v>739</v>
      </c>
      <c r="V33" s="266" t="s">
        <v>549</v>
      </c>
      <c r="W33" s="266" t="s">
        <v>548</v>
      </c>
      <c r="X33" s="214">
        <v>43843</v>
      </c>
      <c r="Y33" s="214">
        <v>44196</v>
      </c>
      <c r="Z33" s="213" t="s">
        <v>454</v>
      </c>
      <c r="AA33" s="213" t="s">
        <v>454</v>
      </c>
      <c r="AB33" s="252">
        <v>0</v>
      </c>
      <c r="AC33" s="252">
        <v>1</v>
      </c>
      <c r="AD33" s="252">
        <v>0</v>
      </c>
      <c r="AE33" s="252">
        <v>1</v>
      </c>
      <c r="AF33" s="216">
        <v>0.08</v>
      </c>
      <c r="AG33" s="267" t="s">
        <v>450</v>
      </c>
      <c r="AH33" s="218"/>
      <c r="AI33" s="218"/>
      <c r="AJ33" s="219"/>
    </row>
    <row r="34" spans="1:36" s="128" customFormat="1" ht="178.5" customHeight="1" x14ac:dyDescent="0.25">
      <c r="A34" s="264">
        <v>26</v>
      </c>
      <c r="B34" s="474"/>
      <c r="C34" s="477"/>
      <c r="D34" s="141"/>
      <c r="E34" s="140"/>
      <c r="F34" s="299" t="s">
        <v>762</v>
      </c>
      <c r="G34" s="426"/>
      <c r="H34" s="430"/>
      <c r="I34" s="430"/>
      <c r="J34" s="430"/>
      <c r="K34" s="434"/>
      <c r="L34" s="430"/>
      <c r="M34" s="430"/>
      <c r="N34" s="434"/>
      <c r="O34" s="442"/>
      <c r="P34" s="446"/>
      <c r="Q34" s="446"/>
      <c r="R34" s="461"/>
      <c r="S34" s="461"/>
      <c r="T34" s="461"/>
      <c r="U34" s="332" t="s">
        <v>740</v>
      </c>
      <c r="V34" s="147" t="s">
        <v>804</v>
      </c>
      <c r="W34" s="147" t="s">
        <v>805</v>
      </c>
      <c r="X34" s="508">
        <v>43889</v>
      </c>
      <c r="Y34" s="508">
        <v>44196</v>
      </c>
      <c r="Z34" s="340" t="s">
        <v>454</v>
      </c>
      <c r="AA34" s="340" t="s">
        <v>454</v>
      </c>
      <c r="AB34" s="167">
        <v>0</v>
      </c>
      <c r="AC34" s="168">
        <v>1</v>
      </c>
      <c r="AD34" s="168">
        <v>0</v>
      </c>
      <c r="AE34" s="167">
        <v>1</v>
      </c>
      <c r="AF34" s="151">
        <v>0.1</v>
      </c>
      <c r="AG34" s="169" t="s">
        <v>450</v>
      </c>
      <c r="AH34" s="153"/>
      <c r="AI34" s="153"/>
      <c r="AJ34" s="220"/>
    </row>
    <row r="35" spans="1:36" s="128" customFormat="1" ht="45" customHeight="1" x14ac:dyDescent="0.25">
      <c r="A35" s="264">
        <v>27</v>
      </c>
      <c r="B35" s="474"/>
      <c r="C35" s="477"/>
      <c r="D35" s="141"/>
      <c r="E35" s="140"/>
      <c r="F35" s="299" t="s">
        <v>762</v>
      </c>
      <c r="G35" s="426"/>
      <c r="H35" s="430"/>
      <c r="I35" s="430"/>
      <c r="J35" s="430"/>
      <c r="K35" s="434"/>
      <c r="L35" s="430"/>
      <c r="M35" s="430"/>
      <c r="N35" s="434"/>
      <c r="O35" s="442"/>
      <c r="P35" s="446"/>
      <c r="Q35" s="446"/>
      <c r="R35" s="461"/>
      <c r="S35" s="461"/>
      <c r="T35" s="461"/>
      <c r="U35" s="175" t="s">
        <v>591</v>
      </c>
      <c r="V35" s="147" t="s">
        <v>663</v>
      </c>
      <c r="W35" s="319" t="s">
        <v>589</v>
      </c>
      <c r="X35" s="149">
        <v>43837</v>
      </c>
      <c r="Y35" s="149">
        <v>44012</v>
      </c>
      <c r="Z35" s="319" t="s">
        <v>590</v>
      </c>
      <c r="AA35" s="147" t="s">
        <v>664</v>
      </c>
      <c r="AB35" s="166">
        <v>0.5</v>
      </c>
      <c r="AC35" s="166">
        <v>0.5</v>
      </c>
      <c r="AD35" s="167"/>
      <c r="AE35" s="167"/>
      <c r="AF35" s="169">
        <v>0.09</v>
      </c>
      <c r="AG35" s="142" t="s">
        <v>665</v>
      </c>
      <c r="AH35" s="153"/>
      <c r="AI35" s="153"/>
      <c r="AJ35" s="220"/>
    </row>
    <row r="36" spans="1:36" s="128" customFormat="1" ht="46.5" customHeight="1" x14ac:dyDescent="0.25">
      <c r="A36" s="264">
        <v>28</v>
      </c>
      <c r="B36" s="474"/>
      <c r="C36" s="477"/>
      <c r="D36" s="141"/>
      <c r="E36" s="140"/>
      <c r="F36" s="299" t="s">
        <v>751</v>
      </c>
      <c r="G36" s="426"/>
      <c r="H36" s="430"/>
      <c r="I36" s="430"/>
      <c r="J36" s="430"/>
      <c r="K36" s="434"/>
      <c r="L36" s="430"/>
      <c r="M36" s="430"/>
      <c r="N36" s="434"/>
      <c r="O36" s="442"/>
      <c r="P36" s="446"/>
      <c r="Q36" s="446"/>
      <c r="R36" s="461"/>
      <c r="S36" s="461"/>
      <c r="T36" s="461"/>
      <c r="U36" s="175" t="s">
        <v>592</v>
      </c>
      <c r="V36" s="147" t="s">
        <v>789</v>
      </c>
      <c r="W36" s="319" t="s">
        <v>730</v>
      </c>
      <c r="X36" s="149">
        <v>43837</v>
      </c>
      <c r="Y36" s="149">
        <v>44165</v>
      </c>
      <c r="Z36" s="319" t="s">
        <v>454</v>
      </c>
      <c r="AA36" s="148" t="s">
        <v>454</v>
      </c>
      <c r="AB36" s="166" t="s">
        <v>454</v>
      </c>
      <c r="AC36" s="166" t="s">
        <v>454</v>
      </c>
      <c r="AD36" s="171">
        <v>1</v>
      </c>
      <c r="AE36" s="171">
        <v>1</v>
      </c>
      <c r="AF36" s="169">
        <v>0.08</v>
      </c>
      <c r="AG36" s="152" t="s">
        <v>665</v>
      </c>
      <c r="AH36" s="153"/>
      <c r="AI36" s="153"/>
      <c r="AJ36" s="220"/>
    </row>
    <row r="37" spans="1:36" s="128" customFormat="1" ht="44.25" customHeight="1" x14ac:dyDescent="0.25">
      <c r="A37" s="264">
        <v>29</v>
      </c>
      <c r="B37" s="474"/>
      <c r="C37" s="477"/>
      <c r="D37" s="141"/>
      <c r="E37" s="140"/>
      <c r="F37" s="299" t="s">
        <v>775</v>
      </c>
      <c r="G37" s="426"/>
      <c r="H37" s="430"/>
      <c r="I37" s="430"/>
      <c r="J37" s="430"/>
      <c r="K37" s="434"/>
      <c r="L37" s="430"/>
      <c r="M37" s="430"/>
      <c r="N37" s="434"/>
      <c r="O37" s="442"/>
      <c r="P37" s="446"/>
      <c r="Q37" s="446"/>
      <c r="R37" s="461"/>
      <c r="S37" s="461"/>
      <c r="T37" s="461"/>
      <c r="U37" s="175" t="s">
        <v>593</v>
      </c>
      <c r="V37" s="319" t="s">
        <v>595</v>
      </c>
      <c r="W37" s="147" t="s">
        <v>666</v>
      </c>
      <c r="X37" s="149">
        <v>43831</v>
      </c>
      <c r="Y37" s="149">
        <v>44196</v>
      </c>
      <c r="Z37" s="153" t="s">
        <v>668</v>
      </c>
      <c r="AA37" s="147" t="s">
        <v>667</v>
      </c>
      <c r="AB37" s="172">
        <v>0.2</v>
      </c>
      <c r="AC37" s="172">
        <v>0.2</v>
      </c>
      <c r="AD37" s="172">
        <v>0.25</v>
      </c>
      <c r="AE37" s="173">
        <v>0.35</v>
      </c>
      <c r="AF37" s="169">
        <v>0.08</v>
      </c>
      <c r="AG37" s="152" t="s">
        <v>665</v>
      </c>
      <c r="AH37" s="153"/>
      <c r="AI37" s="153"/>
      <c r="AJ37" s="220"/>
    </row>
    <row r="38" spans="1:36" s="128" customFormat="1" ht="63.75" customHeight="1" x14ac:dyDescent="0.25">
      <c r="A38" s="264">
        <v>30</v>
      </c>
      <c r="B38" s="474"/>
      <c r="C38" s="477"/>
      <c r="D38" s="141"/>
      <c r="E38" s="140"/>
      <c r="F38" s="299" t="s">
        <v>757</v>
      </c>
      <c r="G38" s="426"/>
      <c r="H38" s="430"/>
      <c r="I38" s="430"/>
      <c r="J38" s="430"/>
      <c r="K38" s="434"/>
      <c r="L38" s="430"/>
      <c r="M38" s="430"/>
      <c r="N38" s="434"/>
      <c r="O38" s="442"/>
      <c r="P38" s="446"/>
      <c r="Q38" s="446"/>
      <c r="R38" s="461"/>
      <c r="S38" s="461"/>
      <c r="T38" s="461"/>
      <c r="U38" s="343" t="s">
        <v>594</v>
      </c>
      <c r="V38" s="524" t="s">
        <v>801</v>
      </c>
      <c r="W38" s="147" t="s">
        <v>802</v>
      </c>
      <c r="X38" s="149">
        <v>43834</v>
      </c>
      <c r="Y38" s="149">
        <v>44196</v>
      </c>
      <c r="Z38" s="340" t="s">
        <v>590</v>
      </c>
      <c r="AA38" s="147" t="s">
        <v>669</v>
      </c>
      <c r="AB38" s="173">
        <v>0</v>
      </c>
      <c r="AC38" s="172">
        <v>0.3</v>
      </c>
      <c r="AD38" s="172">
        <v>0.3</v>
      </c>
      <c r="AE38" s="173">
        <v>0.4</v>
      </c>
      <c r="AF38" s="169">
        <v>0.04</v>
      </c>
      <c r="AG38" s="339" t="s">
        <v>665</v>
      </c>
      <c r="AH38" s="153"/>
      <c r="AI38" s="153"/>
      <c r="AJ38" s="220"/>
    </row>
    <row r="39" spans="1:36" s="128" customFormat="1" ht="42" customHeight="1" x14ac:dyDescent="0.25">
      <c r="A39" s="264">
        <v>31</v>
      </c>
      <c r="B39" s="474"/>
      <c r="C39" s="477"/>
      <c r="D39" s="141"/>
      <c r="E39" s="140"/>
      <c r="F39" s="299" t="s">
        <v>762</v>
      </c>
      <c r="G39" s="426"/>
      <c r="H39" s="430"/>
      <c r="I39" s="430"/>
      <c r="J39" s="430"/>
      <c r="K39" s="434"/>
      <c r="L39" s="430"/>
      <c r="M39" s="430"/>
      <c r="N39" s="434"/>
      <c r="O39" s="442"/>
      <c r="P39" s="446"/>
      <c r="Q39" s="446"/>
      <c r="R39" s="461"/>
      <c r="S39" s="461"/>
      <c r="T39" s="461"/>
      <c r="U39" s="323" t="s">
        <v>599</v>
      </c>
      <c r="V39" s="174" t="s">
        <v>678</v>
      </c>
      <c r="W39" s="319" t="s">
        <v>679</v>
      </c>
      <c r="X39" s="149">
        <v>43850</v>
      </c>
      <c r="Y39" s="149">
        <v>44104</v>
      </c>
      <c r="Z39" s="150" t="s">
        <v>680</v>
      </c>
      <c r="AA39" s="150" t="s">
        <v>681</v>
      </c>
      <c r="AB39" s="169">
        <v>0.2</v>
      </c>
      <c r="AC39" s="151">
        <v>0.3</v>
      </c>
      <c r="AD39" s="151">
        <v>0.5</v>
      </c>
      <c r="AE39" s="151" t="s">
        <v>454</v>
      </c>
      <c r="AF39" s="169">
        <v>0.04</v>
      </c>
      <c r="AG39" s="142" t="s">
        <v>662</v>
      </c>
      <c r="AH39" s="153"/>
      <c r="AI39" s="153"/>
      <c r="AJ39" s="220"/>
    </row>
    <row r="40" spans="1:36" s="128" customFormat="1" ht="32.25" customHeight="1" x14ac:dyDescent="0.25">
      <c r="A40" s="265">
        <v>32</v>
      </c>
      <c r="B40" s="475"/>
      <c r="C40" s="478"/>
      <c r="D40" s="221"/>
      <c r="E40" s="222"/>
      <c r="F40" s="300" t="s">
        <v>751</v>
      </c>
      <c r="G40" s="428"/>
      <c r="H40" s="432"/>
      <c r="I40" s="432"/>
      <c r="J40" s="432"/>
      <c r="K40" s="436"/>
      <c r="L40" s="432"/>
      <c r="M40" s="432"/>
      <c r="N40" s="436"/>
      <c r="O40" s="444"/>
      <c r="P40" s="448"/>
      <c r="Q40" s="448"/>
      <c r="R40" s="463"/>
      <c r="S40" s="463"/>
      <c r="T40" s="463"/>
      <c r="U40" s="253" t="s">
        <v>636</v>
      </c>
      <c r="V40" s="268" t="s">
        <v>638</v>
      </c>
      <c r="W40" s="224" t="s">
        <v>637</v>
      </c>
      <c r="X40" s="225">
        <v>43831</v>
      </c>
      <c r="Y40" s="225">
        <v>44104</v>
      </c>
      <c r="Z40" s="226" t="s">
        <v>454</v>
      </c>
      <c r="AA40" s="226" t="s">
        <v>454</v>
      </c>
      <c r="AB40" s="255" t="s">
        <v>454</v>
      </c>
      <c r="AC40" s="257" t="s">
        <v>454</v>
      </c>
      <c r="AD40" s="257">
        <v>1</v>
      </c>
      <c r="AE40" s="254" t="s">
        <v>454</v>
      </c>
      <c r="AF40" s="269">
        <v>0.03</v>
      </c>
      <c r="AG40" s="255" t="s">
        <v>613</v>
      </c>
      <c r="AH40" s="232"/>
      <c r="AI40" s="232"/>
      <c r="AJ40" s="233"/>
    </row>
    <row r="41" spans="1:36" s="128" customFormat="1" ht="51.75" customHeight="1" x14ac:dyDescent="0.25">
      <c r="A41" s="188">
        <v>33</v>
      </c>
      <c r="B41" s="189" t="s">
        <v>296</v>
      </c>
      <c r="C41" s="190" t="s">
        <v>227</v>
      </c>
      <c r="D41" s="191"/>
      <c r="E41" s="190"/>
      <c r="F41" s="193" t="s">
        <v>749</v>
      </c>
      <c r="G41" s="192" t="s">
        <v>232</v>
      </c>
      <c r="H41" s="193" t="str">
        <f>+VLOOKUP(G42,Listas!$B$3:$D$17,3,0)</f>
        <v>Negocio y procesos</v>
      </c>
      <c r="I41" s="193" t="s">
        <v>436</v>
      </c>
      <c r="J41" s="193" t="s">
        <v>437</v>
      </c>
      <c r="K41" s="194"/>
      <c r="L41" s="193" t="s">
        <v>790</v>
      </c>
      <c r="M41" s="193" t="s">
        <v>332</v>
      </c>
      <c r="N41" s="194" t="s">
        <v>323</v>
      </c>
      <c r="O41" s="258"/>
      <c r="P41" s="197"/>
      <c r="Q41" s="196"/>
      <c r="R41" s="197"/>
      <c r="S41" s="197"/>
      <c r="T41" s="197"/>
      <c r="U41" s="329" t="s">
        <v>604</v>
      </c>
      <c r="V41" s="199" t="s">
        <v>596</v>
      </c>
      <c r="W41" s="199" t="s">
        <v>600</v>
      </c>
      <c r="X41" s="259">
        <v>43845</v>
      </c>
      <c r="Y41" s="201">
        <v>44180</v>
      </c>
      <c r="Z41" s="270" t="s">
        <v>597</v>
      </c>
      <c r="AA41" s="270" t="s">
        <v>598</v>
      </c>
      <c r="AB41" s="271">
        <v>0.25</v>
      </c>
      <c r="AC41" s="271">
        <v>0.25</v>
      </c>
      <c r="AD41" s="271">
        <v>0.25</v>
      </c>
      <c r="AE41" s="271">
        <v>0.25</v>
      </c>
      <c r="AF41" s="272">
        <v>0.08</v>
      </c>
      <c r="AG41" s="192" t="s">
        <v>671</v>
      </c>
      <c r="AH41" s="206"/>
      <c r="AI41" s="206"/>
      <c r="AJ41" s="207"/>
    </row>
    <row r="42" spans="1:36" s="128" customFormat="1" ht="54" customHeight="1" x14ac:dyDescent="0.25">
      <c r="A42" s="188">
        <v>34</v>
      </c>
      <c r="B42" s="189" t="s">
        <v>297</v>
      </c>
      <c r="C42" s="273" t="s">
        <v>226</v>
      </c>
      <c r="D42" s="191" t="s">
        <v>529</v>
      </c>
      <c r="E42" s="190"/>
      <c r="F42" s="193" t="s">
        <v>764</v>
      </c>
      <c r="G42" s="192" t="s">
        <v>56</v>
      </c>
      <c r="H42" s="193" t="str">
        <f>+VLOOKUP(G42,Listas!$B$3:$D$17,3,0)</f>
        <v>Negocio y procesos</v>
      </c>
      <c r="I42" s="193" t="s">
        <v>336</v>
      </c>
      <c r="J42" s="193" t="s">
        <v>337</v>
      </c>
      <c r="K42" s="194"/>
      <c r="L42" s="193" t="s">
        <v>790</v>
      </c>
      <c r="M42" s="193" t="s">
        <v>332</v>
      </c>
      <c r="N42" s="194" t="s">
        <v>323</v>
      </c>
      <c r="O42" s="197">
        <v>0.95</v>
      </c>
      <c r="P42" s="196">
        <v>0.75</v>
      </c>
      <c r="Q42" s="195">
        <v>0.6</v>
      </c>
      <c r="R42" s="258">
        <v>0.5</v>
      </c>
      <c r="S42" s="258">
        <v>0.5</v>
      </c>
      <c r="T42" s="258">
        <v>0.5</v>
      </c>
      <c r="U42" s="273" t="s">
        <v>530</v>
      </c>
      <c r="V42" s="200" t="s">
        <v>640</v>
      </c>
      <c r="W42" s="200" t="s">
        <v>641</v>
      </c>
      <c r="X42" s="201">
        <v>43891</v>
      </c>
      <c r="Y42" s="201">
        <v>44196</v>
      </c>
      <c r="Z42" s="206" t="s">
        <v>642</v>
      </c>
      <c r="AA42" s="200" t="s">
        <v>643</v>
      </c>
      <c r="AB42" s="205" t="s">
        <v>454</v>
      </c>
      <c r="AC42" s="274">
        <v>0.25</v>
      </c>
      <c r="AD42" s="274">
        <v>0.5</v>
      </c>
      <c r="AE42" s="274">
        <v>0.25</v>
      </c>
      <c r="AF42" s="274">
        <v>0.1</v>
      </c>
      <c r="AG42" s="205" t="s">
        <v>639</v>
      </c>
      <c r="AH42" s="200"/>
      <c r="AI42" s="200"/>
      <c r="AJ42" s="207"/>
    </row>
    <row r="43" spans="1:36" s="128" customFormat="1" ht="68.25" customHeight="1" x14ac:dyDescent="0.25">
      <c r="A43" s="260">
        <v>35</v>
      </c>
      <c r="B43" s="417" t="s">
        <v>297</v>
      </c>
      <c r="C43" s="421" t="s">
        <v>228</v>
      </c>
      <c r="D43" s="210"/>
      <c r="E43" s="211"/>
      <c r="F43" s="298" t="s">
        <v>748</v>
      </c>
      <c r="G43" s="425" t="s">
        <v>236</v>
      </c>
      <c r="H43" s="429" t="str">
        <f>+VLOOKUP(G43,Listas!$B$3:$D$17,3,0)</f>
        <v>Negocio y procesos</v>
      </c>
      <c r="I43" s="429" t="s">
        <v>791</v>
      </c>
      <c r="J43" s="429" t="s">
        <v>348</v>
      </c>
      <c r="K43" s="433"/>
      <c r="L43" s="429" t="s">
        <v>791</v>
      </c>
      <c r="M43" s="437" t="s">
        <v>305</v>
      </c>
      <c r="N43" s="433" t="s">
        <v>323</v>
      </c>
      <c r="O43" s="441">
        <v>0.6</v>
      </c>
      <c r="P43" s="445">
        <v>0.7</v>
      </c>
      <c r="Q43" s="445">
        <v>0.8</v>
      </c>
      <c r="R43" s="460">
        <v>1</v>
      </c>
      <c r="S43" s="460">
        <v>1</v>
      </c>
      <c r="T43" s="460">
        <v>1</v>
      </c>
      <c r="U43" s="322" t="s">
        <v>605</v>
      </c>
      <c r="V43" s="321" t="s">
        <v>670</v>
      </c>
      <c r="W43" s="321" t="s">
        <v>776</v>
      </c>
      <c r="X43" s="235">
        <v>43845</v>
      </c>
      <c r="Y43" s="235">
        <v>44180</v>
      </c>
      <c r="Z43" s="266" t="s">
        <v>597</v>
      </c>
      <c r="AA43" s="266" t="s">
        <v>598</v>
      </c>
      <c r="AB43" s="275">
        <v>0.25</v>
      </c>
      <c r="AC43" s="275">
        <v>0.25</v>
      </c>
      <c r="AD43" s="275">
        <v>0.25</v>
      </c>
      <c r="AE43" s="275">
        <v>0.25</v>
      </c>
      <c r="AF43" s="237">
        <v>7.0000000000000007E-2</v>
      </c>
      <c r="AG43" s="276" t="s">
        <v>672</v>
      </c>
      <c r="AH43" s="218"/>
      <c r="AI43" s="218"/>
      <c r="AJ43" s="219"/>
    </row>
    <row r="44" spans="1:36" s="128" customFormat="1" ht="53.25" customHeight="1" x14ac:dyDescent="0.25">
      <c r="A44" s="261">
        <v>36</v>
      </c>
      <c r="B44" s="418"/>
      <c r="C44" s="422"/>
      <c r="D44" s="141"/>
      <c r="E44" s="140"/>
      <c r="F44" s="299" t="s">
        <v>750</v>
      </c>
      <c r="G44" s="426"/>
      <c r="H44" s="430"/>
      <c r="I44" s="430"/>
      <c r="J44" s="430"/>
      <c r="K44" s="434"/>
      <c r="L44" s="430"/>
      <c r="M44" s="438"/>
      <c r="N44" s="434"/>
      <c r="O44" s="442"/>
      <c r="P44" s="446"/>
      <c r="Q44" s="446"/>
      <c r="R44" s="461"/>
      <c r="S44" s="461"/>
      <c r="T44" s="461"/>
      <c r="U44" s="175" t="s">
        <v>606</v>
      </c>
      <c r="V44" s="319" t="s">
        <v>609</v>
      </c>
      <c r="W44" s="319" t="s">
        <v>673</v>
      </c>
      <c r="X44" s="162">
        <v>43862</v>
      </c>
      <c r="Y44" s="149">
        <v>44104</v>
      </c>
      <c r="Z44" s="176" t="s">
        <v>601</v>
      </c>
      <c r="AA44" s="176" t="s">
        <v>602</v>
      </c>
      <c r="AB44" s="178">
        <v>0.3</v>
      </c>
      <c r="AC44" s="178">
        <v>0.3</v>
      </c>
      <c r="AD44" s="178">
        <v>0.4</v>
      </c>
      <c r="AE44" s="179" t="s">
        <v>454</v>
      </c>
      <c r="AF44" s="164">
        <v>0.04</v>
      </c>
      <c r="AG44" s="165" t="s">
        <v>657</v>
      </c>
      <c r="AH44" s="153"/>
      <c r="AI44" s="153"/>
      <c r="AJ44" s="220"/>
    </row>
    <row r="45" spans="1:36" s="128" customFormat="1" ht="69.75" customHeight="1" x14ac:dyDescent="0.25">
      <c r="A45" s="261">
        <v>37</v>
      </c>
      <c r="B45" s="418"/>
      <c r="C45" s="422"/>
      <c r="D45" s="141"/>
      <c r="E45" s="140"/>
      <c r="F45" s="299" t="s">
        <v>752</v>
      </c>
      <c r="G45" s="426"/>
      <c r="H45" s="430"/>
      <c r="I45" s="430"/>
      <c r="J45" s="430"/>
      <c r="K45" s="434"/>
      <c r="L45" s="430"/>
      <c r="M45" s="438"/>
      <c r="N45" s="434"/>
      <c r="O45" s="442"/>
      <c r="P45" s="446"/>
      <c r="Q45" s="446"/>
      <c r="R45" s="461"/>
      <c r="S45" s="461"/>
      <c r="T45" s="461"/>
      <c r="U45" s="323" t="s">
        <v>607</v>
      </c>
      <c r="V45" s="147" t="s">
        <v>792</v>
      </c>
      <c r="W45" s="319" t="s">
        <v>731</v>
      </c>
      <c r="X45" s="162">
        <v>43862</v>
      </c>
      <c r="Y45" s="162">
        <v>44012</v>
      </c>
      <c r="Z45" s="177" t="s">
        <v>454</v>
      </c>
      <c r="AA45" s="177" t="s">
        <v>454</v>
      </c>
      <c r="AB45" s="178">
        <v>0.25</v>
      </c>
      <c r="AC45" s="178">
        <v>0.75</v>
      </c>
      <c r="AD45" s="168"/>
      <c r="AE45" s="168"/>
      <c r="AF45" s="164">
        <v>0.05</v>
      </c>
      <c r="AG45" s="142" t="s">
        <v>662</v>
      </c>
      <c r="AH45" s="153"/>
      <c r="AI45" s="153"/>
      <c r="AJ45" s="220"/>
    </row>
    <row r="46" spans="1:36" s="128" customFormat="1" ht="69.75" customHeight="1" x14ac:dyDescent="0.25">
      <c r="A46" s="338"/>
      <c r="B46" s="419"/>
      <c r="C46" s="423"/>
      <c r="D46" s="303"/>
      <c r="E46" s="304"/>
      <c r="F46" s="337"/>
      <c r="G46" s="427"/>
      <c r="H46" s="431"/>
      <c r="I46" s="431"/>
      <c r="J46" s="431"/>
      <c r="K46" s="435"/>
      <c r="L46" s="431"/>
      <c r="M46" s="439"/>
      <c r="N46" s="435"/>
      <c r="O46" s="443"/>
      <c r="P46" s="447"/>
      <c r="Q46" s="447"/>
      <c r="R46" s="462"/>
      <c r="S46" s="462"/>
      <c r="T46" s="462"/>
      <c r="U46" s="344" t="s">
        <v>797</v>
      </c>
      <c r="V46" s="306" t="s">
        <v>798</v>
      </c>
      <c r="W46" s="307" t="s">
        <v>799</v>
      </c>
      <c r="X46" s="523">
        <v>43920</v>
      </c>
      <c r="Y46" s="523">
        <v>44012</v>
      </c>
      <c r="Z46" s="226" t="s">
        <v>454</v>
      </c>
      <c r="AA46" s="226" t="s">
        <v>454</v>
      </c>
      <c r="AB46" s="244" t="s">
        <v>454</v>
      </c>
      <c r="AC46" s="521">
        <v>1</v>
      </c>
      <c r="AD46" s="244" t="s">
        <v>454</v>
      </c>
      <c r="AE46" s="254" t="s">
        <v>454</v>
      </c>
      <c r="AF46" s="526">
        <v>0.08</v>
      </c>
      <c r="AG46" s="255" t="s">
        <v>613</v>
      </c>
      <c r="AH46" s="312"/>
      <c r="AI46" s="312"/>
      <c r="AJ46" s="313"/>
    </row>
    <row r="47" spans="1:36" s="128" customFormat="1" ht="49.5" customHeight="1" x14ac:dyDescent="0.25">
      <c r="A47" s="262">
        <v>38</v>
      </c>
      <c r="B47" s="420"/>
      <c r="C47" s="424"/>
      <c r="D47" s="221"/>
      <c r="E47" s="222"/>
      <c r="F47" s="300" t="s">
        <v>750</v>
      </c>
      <c r="G47" s="428"/>
      <c r="H47" s="432"/>
      <c r="I47" s="432"/>
      <c r="J47" s="432"/>
      <c r="K47" s="436"/>
      <c r="L47" s="432"/>
      <c r="M47" s="440"/>
      <c r="N47" s="436"/>
      <c r="O47" s="444"/>
      <c r="P47" s="448"/>
      <c r="Q47" s="448"/>
      <c r="R47" s="463"/>
      <c r="S47" s="463"/>
      <c r="T47" s="463"/>
      <c r="U47" s="324" t="s">
        <v>608</v>
      </c>
      <c r="V47" s="224" t="s">
        <v>674</v>
      </c>
      <c r="W47" s="224" t="s">
        <v>603</v>
      </c>
      <c r="X47" s="241">
        <v>43922</v>
      </c>
      <c r="Y47" s="241">
        <v>44195</v>
      </c>
      <c r="Z47" s="277" t="s">
        <v>454</v>
      </c>
      <c r="AA47" s="277" t="s">
        <v>454</v>
      </c>
      <c r="AB47" s="278">
        <v>0</v>
      </c>
      <c r="AC47" s="278">
        <v>0.25</v>
      </c>
      <c r="AD47" s="278">
        <v>0.25</v>
      </c>
      <c r="AE47" s="278">
        <v>0.5</v>
      </c>
      <c r="AF47" s="243">
        <v>0.06</v>
      </c>
      <c r="AG47" s="255" t="s">
        <v>732</v>
      </c>
      <c r="AH47" s="232"/>
      <c r="AI47" s="232"/>
      <c r="AJ47" s="233"/>
    </row>
    <row r="48" spans="1:36" s="128" customFormat="1" ht="38.25" x14ac:dyDescent="0.25">
      <c r="A48" s="260">
        <v>39</v>
      </c>
      <c r="B48" s="500" t="s">
        <v>296</v>
      </c>
      <c r="C48" s="421" t="s">
        <v>228</v>
      </c>
      <c r="D48" s="210"/>
      <c r="E48" s="211"/>
      <c r="F48" s="466" t="s">
        <v>765</v>
      </c>
      <c r="G48" s="425" t="s">
        <v>246</v>
      </c>
      <c r="H48" s="429" t="str">
        <f>+VLOOKUP(G48,Listas!$B$3:$D$17,3,0)</f>
        <v>Negocio y procesos</v>
      </c>
      <c r="I48" s="429" t="s">
        <v>338</v>
      </c>
      <c r="J48" s="429" t="s">
        <v>339</v>
      </c>
      <c r="K48" s="433"/>
      <c r="L48" s="429" t="s">
        <v>340</v>
      </c>
      <c r="M48" s="429" t="s">
        <v>346</v>
      </c>
      <c r="N48" s="433" t="s">
        <v>305</v>
      </c>
      <c r="O48" s="413">
        <v>0.5</v>
      </c>
      <c r="P48" s="460">
        <v>0.95</v>
      </c>
      <c r="Q48" s="445">
        <v>0.75</v>
      </c>
      <c r="R48" s="460">
        <v>1.05</v>
      </c>
      <c r="S48" s="460">
        <v>1.05</v>
      </c>
      <c r="T48" s="460">
        <v>1.05</v>
      </c>
      <c r="U48" s="506" t="s">
        <v>531</v>
      </c>
      <c r="V48" s="507" t="s">
        <v>488</v>
      </c>
      <c r="W48" s="213" t="s">
        <v>489</v>
      </c>
      <c r="X48" s="214">
        <v>43862</v>
      </c>
      <c r="Y48" s="214">
        <v>43921</v>
      </c>
      <c r="Z48" s="213" t="s">
        <v>454</v>
      </c>
      <c r="AA48" s="213" t="s">
        <v>454</v>
      </c>
      <c r="AB48" s="275">
        <v>1</v>
      </c>
      <c r="AC48" s="215" t="s">
        <v>454</v>
      </c>
      <c r="AD48" s="215" t="s">
        <v>454</v>
      </c>
      <c r="AE48" s="215" t="s">
        <v>454</v>
      </c>
      <c r="AF48" s="251">
        <v>0.04</v>
      </c>
      <c r="AG48" s="217" t="s">
        <v>793</v>
      </c>
      <c r="AH48" s="218"/>
      <c r="AI48" s="218"/>
      <c r="AJ48" s="219"/>
    </row>
    <row r="49" spans="1:36" s="128" customFormat="1" ht="40.5" customHeight="1" x14ac:dyDescent="0.25">
      <c r="A49" s="261">
        <v>40</v>
      </c>
      <c r="B49" s="501"/>
      <c r="C49" s="422"/>
      <c r="D49" s="141"/>
      <c r="E49" s="140"/>
      <c r="F49" s="467"/>
      <c r="G49" s="426"/>
      <c r="H49" s="430"/>
      <c r="I49" s="430"/>
      <c r="J49" s="430"/>
      <c r="K49" s="434"/>
      <c r="L49" s="430"/>
      <c r="M49" s="430"/>
      <c r="N49" s="434"/>
      <c r="O49" s="414"/>
      <c r="P49" s="461"/>
      <c r="Q49" s="446"/>
      <c r="R49" s="461"/>
      <c r="S49" s="461"/>
      <c r="T49" s="461"/>
      <c r="U49" s="503"/>
      <c r="V49" s="504"/>
      <c r="W49" s="148" t="s">
        <v>490</v>
      </c>
      <c r="X49" s="149">
        <v>43862</v>
      </c>
      <c r="Y49" s="149">
        <v>44012</v>
      </c>
      <c r="Z49" s="148" t="s">
        <v>454</v>
      </c>
      <c r="AA49" s="148" t="s">
        <v>454</v>
      </c>
      <c r="AB49" s="155" t="s">
        <v>454</v>
      </c>
      <c r="AC49" s="158">
        <v>0.5</v>
      </c>
      <c r="AD49" s="158">
        <v>0.5</v>
      </c>
      <c r="AE49" s="155" t="s">
        <v>454</v>
      </c>
      <c r="AF49" s="167"/>
      <c r="AG49" s="157" t="s">
        <v>492</v>
      </c>
      <c r="AH49" s="153"/>
      <c r="AI49" s="153"/>
      <c r="AJ49" s="220"/>
    </row>
    <row r="50" spans="1:36" s="128" customFormat="1" ht="57" customHeight="1" x14ac:dyDescent="0.25">
      <c r="A50" s="261">
        <v>41</v>
      </c>
      <c r="B50" s="501"/>
      <c r="C50" s="422"/>
      <c r="D50" s="141"/>
      <c r="E50" s="140"/>
      <c r="F50" s="468"/>
      <c r="G50" s="426"/>
      <c r="H50" s="143"/>
      <c r="I50" s="143"/>
      <c r="J50" s="143"/>
      <c r="K50" s="144"/>
      <c r="L50" s="143"/>
      <c r="M50" s="143"/>
      <c r="N50" s="144"/>
      <c r="O50" s="170"/>
      <c r="P50" s="146"/>
      <c r="Q50" s="145"/>
      <c r="R50" s="146"/>
      <c r="S50" s="146"/>
      <c r="T50" s="146"/>
      <c r="U50" s="503"/>
      <c r="V50" s="504"/>
      <c r="W50" s="148" t="s">
        <v>491</v>
      </c>
      <c r="X50" s="149">
        <v>43862</v>
      </c>
      <c r="Y50" s="149">
        <v>44012</v>
      </c>
      <c r="Z50" s="148" t="s">
        <v>454</v>
      </c>
      <c r="AA50" s="148" t="s">
        <v>454</v>
      </c>
      <c r="AB50" s="155" t="s">
        <v>454</v>
      </c>
      <c r="AC50" s="158">
        <v>0.5</v>
      </c>
      <c r="AD50" s="158">
        <v>0.5</v>
      </c>
      <c r="AE50" s="155" t="s">
        <v>454</v>
      </c>
      <c r="AF50" s="167"/>
      <c r="AG50" s="157" t="s">
        <v>493</v>
      </c>
      <c r="AH50" s="153"/>
      <c r="AI50" s="153"/>
      <c r="AJ50" s="220"/>
    </row>
    <row r="51" spans="1:36" s="128" customFormat="1" ht="25.5" x14ac:dyDescent="0.25">
      <c r="A51" s="261">
        <v>42</v>
      </c>
      <c r="B51" s="501"/>
      <c r="C51" s="422"/>
      <c r="D51" s="141"/>
      <c r="E51" s="140"/>
      <c r="F51" s="431" t="s">
        <v>765</v>
      </c>
      <c r="G51" s="426"/>
      <c r="H51" s="143"/>
      <c r="I51" s="143"/>
      <c r="J51" s="143"/>
      <c r="K51" s="144"/>
      <c r="L51" s="143"/>
      <c r="M51" s="143"/>
      <c r="N51" s="144"/>
      <c r="O51" s="170"/>
      <c r="P51" s="146"/>
      <c r="Q51" s="145"/>
      <c r="R51" s="146"/>
      <c r="S51" s="146"/>
      <c r="T51" s="146"/>
      <c r="U51" s="503" t="s">
        <v>532</v>
      </c>
      <c r="V51" s="504" t="s">
        <v>494</v>
      </c>
      <c r="W51" s="148" t="s">
        <v>495</v>
      </c>
      <c r="X51" s="149">
        <v>43893</v>
      </c>
      <c r="Y51" s="149">
        <v>43951</v>
      </c>
      <c r="Z51" s="148" t="s">
        <v>454</v>
      </c>
      <c r="AA51" s="148" t="s">
        <v>454</v>
      </c>
      <c r="AB51" s="155" t="s">
        <v>454</v>
      </c>
      <c r="AC51" s="158">
        <v>1</v>
      </c>
      <c r="AD51" s="158" t="s">
        <v>454</v>
      </c>
      <c r="AE51" s="155" t="s">
        <v>454</v>
      </c>
      <c r="AF51" s="151">
        <v>0.03</v>
      </c>
      <c r="AG51" s="157" t="s">
        <v>500</v>
      </c>
      <c r="AH51" s="153"/>
      <c r="AI51" s="153"/>
      <c r="AJ51" s="220"/>
    </row>
    <row r="52" spans="1:36" s="128" customFormat="1" ht="29.25" customHeight="1" x14ac:dyDescent="0.25">
      <c r="A52" s="261">
        <v>43</v>
      </c>
      <c r="B52" s="501"/>
      <c r="C52" s="422"/>
      <c r="D52" s="141"/>
      <c r="E52" s="140"/>
      <c r="F52" s="468"/>
      <c r="G52" s="426"/>
      <c r="H52" s="143"/>
      <c r="I52" s="143"/>
      <c r="J52" s="143"/>
      <c r="K52" s="144"/>
      <c r="L52" s="143"/>
      <c r="M52" s="143"/>
      <c r="N52" s="144"/>
      <c r="O52" s="170"/>
      <c r="P52" s="146"/>
      <c r="Q52" s="145"/>
      <c r="R52" s="146"/>
      <c r="S52" s="146"/>
      <c r="T52" s="146"/>
      <c r="U52" s="503"/>
      <c r="V52" s="504"/>
      <c r="W52" s="148" t="s">
        <v>496</v>
      </c>
      <c r="X52" s="149">
        <v>43953</v>
      </c>
      <c r="Y52" s="149">
        <v>44165</v>
      </c>
      <c r="Z52" s="148" t="s">
        <v>497</v>
      </c>
      <c r="AA52" s="148" t="s">
        <v>498</v>
      </c>
      <c r="AB52" s="155" t="s">
        <v>454</v>
      </c>
      <c r="AC52" s="158" t="s">
        <v>454</v>
      </c>
      <c r="AD52" s="158">
        <v>0.5</v>
      </c>
      <c r="AE52" s="158">
        <v>0.3</v>
      </c>
      <c r="AF52" s="167"/>
      <c r="AG52" s="157" t="s">
        <v>499</v>
      </c>
      <c r="AH52" s="153"/>
      <c r="AI52" s="153"/>
      <c r="AJ52" s="220"/>
    </row>
    <row r="53" spans="1:36" s="128" customFormat="1" ht="55.5" customHeight="1" x14ac:dyDescent="0.25">
      <c r="A53" s="261">
        <v>44</v>
      </c>
      <c r="B53" s="501"/>
      <c r="C53" s="422"/>
      <c r="D53" s="141"/>
      <c r="E53" s="140"/>
      <c r="F53" s="299" t="s">
        <v>766</v>
      </c>
      <c r="G53" s="426"/>
      <c r="H53" s="143"/>
      <c r="I53" s="143"/>
      <c r="J53" s="143"/>
      <c r="K53" s="144"/>
      <c r="L53" s="143"/>
      <c r="M53" s="143"/>
      <c r="N53" s="144"/>
      <c r="O53" s="170"/>
      <c r="P53" s="146"/>
      <c r="Q53" s="145"/>
      <c r="R53" s="146"/>
      <c r="S53" s="146"/>
      <c r="T53" s="146"/>
      <c r="U53" s="154" t="s">
        <v>533</v>
      </c>
      <c r="V53" s="148" t="s">
        <v>528</v>
      </c>
      <c r="W53" s="148" t="s">
        <v>644</v>
      </c>
      <c r="X53" s="162">
        <v>43862</v>
      </c>
      <c r="Y53" s="149">
        <v>44043</v>
      </c>
      <c r="Z53" s="148" t="s">
        <v>454</v>
      </c>
      <c r="AA53" s="148" t="s">
        <v>454</v>
      </c>
      <c r="AB53" s="151">
        <v>0.5</v>
      </c>
      <c r="AC53" s="151">
        <v>0.5</v>
      </c>
      <c r="AD53" s="167" t="s">
        <v>454</v>
      </c>
      <c r="AE53" s="167" t="s">
        <v>454</v>
      </c>
      <c r="AF53" s="151">
        <v>0.3</v>
      </c>
      <c r="AG53" s="152" t="s">
        <v>794</v>
      </c>
      <c r="AH53" s="153"/>
      <c r="AI53" s="153"/>
      <c r="AJ53" s="220"/>
    </row>
    <row r="54" spans="1:36" s="128" customFormat="1" ht="55.5" customHeight="1" x14ac:dyDescent="0.25">
      <c r="A54" s="261">
        <v>45</v>
      </c>
      <c r="B54" s="501"/>
      <c r="C54" s="422"/>
      <c r="D54" s="302" t="s">
        <v>645</v>
      </c>
      <c r="E54" s="140"/>
      <c r="F54" s="299" t="s">
        <v>767</v>
      </c>
      <c r="G54" s="426"/>
      <c r="H54" s="143"/>
      <c r="I54" s="143"/>
      <c r="J54" s="143"/>
      <c r="K54" s="144"/>
      <c r="L54" s="143"/>
      <c r="M54" s="143"/>
      <c r="N54" s="144"/>
      <c r="O54" s="170"/>
      <c r="P54" s="146"/>
      <c r="Q54" s="145"/>
      <c r="R54" s="146"/>
      <c r="S54" s="146"/>
      <c r="T54" s="146"/>
      <c r="U54" s="175" t="s">
        <v>715</v>
      </c>
      <c r="V54" s="340" t="s">
        <v>716</v>
      </c>
      <c r="W54" s="340" t="s">
        <v>717</v>
      </c>
      <c r="X54" s="162">
        <v>43863</v>
      </c>
      <c r="Y54" s="149">
        <v>43951</v>
      </c>
      <c r="Z54" s="340" t="s">
        <v>454</v>
      </c>
      <c r="AA54" s="340" t="s">
        <v>454</v>
      </c>
      <c r="AB54" s="151" t="s">
        <v>454</v>
      </c>
      <c r="AC54" s="173">
        <v>1</v>
      </c>
      <c r="AD54" s="167" t="s">
        <v>454</v>
      </c>
      <c r="AE54" s="167" t="s">
        <v>454</v>
      </c>
      <c r="AF54" s="151">
        <v>0.2</v>
      </c>
      <c r="AG54" s="152" t="s">
        <v>500</v>
      </c>
      <c r="AH54" s="153"/>
      <c r="AI54" s="153"/>
      <c r="AJ54" s="220"/>
    </row>
    <row r="55" spans="1:36" s="128" customFormat="1" ht="55.5" customHeight="1" x14ac:dyDescent="0.25">
      <c r="A55" s="261">
        <v>46</v>
      </c>
      <c r="B55" s="501"/>
      <c r="C55" s="422"/>
      <c r="D55" s="301"/>
      <c r="E55" s="140"/>
      <c r="F55" s="299" t="s">
        <v>759</v>
      </c>
      <c r="G55" s="426"/>
      <c r="H55" s="143"/>
      <c r="I55" s="143"/>
      <c r="J55" s="143"/>
      <c r="K55" s="144"/>
      <c r="L55" s="143"/>
      <c r="M55" s="143"/>
      <c r="N55" s="144"/>
      <c r="O55" s="170"/>
      <c r="P55" s="146"/>
      <c r="Q55" s="145"/>
      <c r="R55" s="146"/>
      <c r="S55" s="146"/>
      <c r="T55" s="146"/>
      <c r="U55" s="175" t="s">
        <v>718</v>
      </c>
      <c r="V55" s="336" t="s">
        <v>719</v>
      </c>
      <c r="W55" s="336" t="s">
        <v>720</v>
      </c>
      <c r="X55" s="162">
        <v>43862</v>
      </c>
      <c r="Y55" s="149">
        <v>44180</v>
      </c>
      <c r="Z55" s="336" t="s">
        <v>721</v>
      </c>
      <c r="AA55" s="336" t="s">
        <v>498</v>
      </c>
      <c r="AB55" s="151">
        <v>0.25</v>
      </c>
      <c r="AC55" s="151">
        <v>0.25</v>
      </c>
      <c r="AD55" s="151">
        <v>0.25</v>
      </c>
      <c r="AE55" s="151">
        <v>0.25</v>
      </c>
      <c r="AF55" s="151">
        <v>0.35</v>
      </c>
      <c r="AG55" s="157" t="s">
        <v>500</v>
      </c>
      <c r="AH55" s="153"/>
      <c r="AI55" s="153"/>
      <c r="AJ55" s="220"/>
    </row>
    <row r="56" spans="1:36" s="128" customFormat="1" ht="60.75" customHeight="1" x14ac:dyDescent="0.25">
      <c r="A56" s="261">
        <v>47</v>
      </c>
      <c r="B56" s="501"/>
      <c r="C56" s="422"/>
      <c r="D56" s="301"/>
      <c r="E56" s="140"/>
      <c r="F56" s="299" t="s">
        <v>759</v>
      </c>
      <c r="G56" s="426"/>
      <c r="H56" s="143"/>
      <c r="I56" s="143"/>
      <c r="J56" s="143"/>
      <c r="K56" s="144"/>
      <c r="L56" s="143"/>
      <c r="M56" s="143"/>
      <c r="N56" s="144"/>
      <c r="O56" s="170"/>
      <c r="P56" s="146"/>
      <c r="Q56" s="145"/>
      <c r="R56" s="146"/>
      <c r="S56" s="146"/>
      <c r="T56" s="146"/>
      <c r="U56" s="175" t="s">
        <v>722</v>
      </c>
      <c r="V56" s="340" t="s">
        <v>723</v>
      </c>
      <c r="W56" s="147" t="s">
        <v>803</v>
      </c>
      <c r="X56" s="162">
        <v>43862</v>
      </c>
      <c r="Y56" s="149">
        <v>44180</v>
      </c>
      <c r="Z56" s="340" t="s">
        <v>454</v>
      </c>
      <c r="AA56" s="340" t="s">
        <v>454</v>
      </c>
      <c r="AB56" s="173" t="s">
        <v>454</v>
      </c>
      <c r="AC56" s="525">
        <v>1</v>
      </c>
      <c r="AD56" s="525">
        <v>1</v>
      </c>
      <c r="AE56" s="525">
        <v>1</v>
      </c>
      <c r="AF56" s="151">
        <v>0.35</v>
      </c>
      <c r="AG56" s="157" t="s">
        <v>500</v>
      </c>
      <c r="AH56" s="153"/>
      <c r="AI56" s="153"/>
      <c r="AJ56" s="220"/>
    </row>
    <row r="57" spans="1:36" s="128" customFormat="1" ht="52.5" customHeight="1" x14ac:dyDescent="0.25">
      <c r="A57" s="262">
        <v>48</v>
      </c>
      <c r="B57" s="502"/>
      <c r="C57" s="424"/>
      <c r="D57" s="221"/>
      <c r="E57" s="222"/>
      <c r="F57" s="300" t="s">
        <v>768</v>
      </c>
      <c r="G57" s="428"/>
      <c r="H57" s="279"/>
      <c r="I57" s="279"/>
      <c r="J57" s="279"/>
      <c r="K57" s="280"/>
      <c r="L57" s="279"/>
      <c r="M57" s="279"/>
      <c r="N57" s="280"/>
      <c r="O57" s="281"/>
      <c r="P57" s="282"/>
      <c r="Q57" s="283"/>
      <c r="R57" s="282"/>
      <c r="S57" s="282"/>
      <c r="T57" s="282"/>
      <c r="U57" s="284" t="s">
        <v>714</v>
      </c>
      <c r="V57" s="224" t="s">
        <v>711</v>
      </c>
      <c r="W57" s="224" t="s">
        <v>733</v>
      </c>
      <c r="X57" s="241">
        <v>43832</v>
      </c>
      <c r="Y57" s="225">
        <v>44196</v>
      </c>
      <c r="Z57" s="224" t="s">
        <v>712</v>
      </c>
      <c r="AA57" s="224" t="s">
        <v>713</v>
      </c>
      <c r="AB57" s="257">
        <v>2</v>
      </c>
      <c r="AC57" s="257">
        <v>3</v>
      </c>
      <c r="AD57" s="257">
        <v>3</v>
      </c>
      <c r="AE57" s="257">
        <v>4</v>
      </c>
      <c r="AF57" s="254">
        <v>1</v>
      </c>
      <c r="AG57" s="255" t="s">
        <v>735</v>
      </c>
      <c r="AH57" s="285">
        <v>114032258</v>
      </c>
      <c r="AI57" s="286">
        <v>0</v>
      </c>
      <c r="AJ57" s="287">
        <v>0</v>
      </c>
    </row>
    <row r="58" spans="1:36" s="128" customFormat="1" ht="63.75" customHeight="1" x14ac:dyDescent="0.25">
      <c r="A58" s="208">
        <v>49</v>
      </c>
      <c r="B58" s="449" t="s">
        <v>296</v>
      </c>
      <c r="C58" s="452" t="s">
        <v>226</v>
      </c>
      <c r="D58" s="505" t="s">
        <v>485</v>
      </c>
      <c r="E58" s="211"/>
      <c r="F58" s="298" t="s">
        <v>769</v>
      </c>
      <c r="G58" s="425" t="s">
        <v>199</v>
      </c>
      <c r="H58" s="429" t="str">
        <f>+VLOOKUP(G58,Listas!$B$3:$D$17,3,0)</f>
        <v>Financiera / Sostenibilidad</v>
      </c>
      <c r="I58" s="429"/>
      <c r="J58" s="456" t="s">
        <v>347</v>
      </c>
      <c r="K58" s="433"/>
      <c r="L58" s="429"/>
      <c r="M58" s="433"/>
      <c r="N58" s="433"/>
      <c r="O58" s="460">
        <v>0.95</v>
      </c>
      <c r="P58" s="445">
        <v>0.75</v>
      </c>
      <c r="Q58" s="441">
        <v>0.6</v>
      </c>
      <c r="R58" s="413">
        <v>0.5</v>
      </c>
      <c r="S58" s="413">
        <v>0.5</v>
      </c>
      <c r="T58" s="413">
        <v>0.5</v>
      </c>
      <c r="U58" s="212" t="s">
        <v>534</v>
      </c>
      <c r="V58" s="213" t="s">
        <v>476</v>
      </c>
      <c r="W58" s="213" t="s">
        <v>470</v>
      </c>
      <c r="X58" s="214">
        <v>43952</v>
      </c>
      <c r="Y58" s="214">
        <v>44135</v>
      </c>
      <c r="Z58" s="213" t="s">
        <v>454</v>
      </c>
      <c r="AA58" s="213" t="s">
        <v>454</v>
      </c>
      <c r="AB58" s="215" t="s">
        <v>454</v>
      </c>
      <c r="AC58" s="275">
        <v>0.5</v>
      </c>
      <c r="AD58" s="215" t="s">
        <v>454</v>
      </c>
      <c r="AE58" s="275">
        <v>0.5</v>
      </c>
      <c r="AF58" s="251">
        <v>0.04</v>
      </c>
      <c r="AG58" s="217" t="s">
        <v>463</v>
      </c>
      <c r="AH58" s="218"/>
      <c r="AI58" s="218"/>
      <c r="AJ58" s="219"/>
    </row>
    <row r="59" spans="1:36" s="128" customFormat="1" ht="67.5" customHeight="1" x14ac:dyDescent="0.25">
      <c r="A59" s="209">
        <v>50</v>
      </c>
      <c r="B59" s="450"/>
      <c r="C59" s="453"/>
      <c r="D59" s="499"/>
      <c r="E59" s="140"/>
      <c r="F59" s="299" t="s">
        <v>769</v>
      </c>
      <c r="G59" s="426"/>
      <c r="H59" s="430"/>
      <c r="I59" s="430"/>
      <c r="J59" s="457"/>
      <c r="K59" s="434"/>
      <c r="L59" s="430"/>
      <c r="M59" s="434"/>
      <c r="N59" s="434"/>
      <c r="O59" s="461"/>
      <c r="P59" s="446"/>
      <c r="Q59" s="442"/>
      <c r="R59" s="414"/>
      <c r="S59" s="414"/>
      <c r="T59" s="414"/>
      <c r="U59" s="175" t="s">
        <v>535</v>
      </c>
      <c r="V59" s="340" t="s">
        <v>469</v>
      </c>
      <c r="W59" s="340" t="s">
        <v>464</v>
      </c>
      <c r="X59" s="149">
        <v>43862</v>
      </c>
      <c r="Y59" s="509">
        <v>44012</v>
      </c>
      <c r="Z59" s="340" t="s">
        <v>454</v>
      </c>
      <c r="AA59" s="340" t="s">
        <v>454</v>
      </c>
      <c r="AB59" s="178" t="s">
        <v>454</v>
      </c>
      <c r="AC59" s="178">
        <v>1</v>
      </c>
      <c r="AD59" s="155" t="s">
        <v>454</v>
      </c>
      <c r="AE59" s="510" t="s">
        <v>454</v>
      </c>
      <c r="AF59" s="151">
        <v>0.04</v>
      </c>
      <c r="AG59" s="157" t="s">
        <v>463</v>
      </c>
      <c r="AH59" s="153"/>
      <c r="AI59" s="153"/>
      <c r="AJ59" s="220"/>
    </row>
    <row r="60" spans="1:36" s="128" customFormat="1" ht="63.75" customHeight="1" x14ac:dyDescent="0.25">
      <c r="A60" s="209">
        <v>51</v>
      </c>
      <c r="B60" s="450"/>
      <c r="C60" s="453"/>
      <c r="D60" s="141" t="s">
        <v>486</v>
      </c>
      <c r="E60" s="140"/>
      <c r="F60" s="299" t="s">
        <v>769</v>
      </c>
      <c r="G60" s="426"/>
      <c r="H60" s="430"/>
      <c r="I60" s="430"/>
      <c r="J60" s="457"/>
      <c r="K60" s="434"/>
      <c r="L60" s="430"/>
      <c r="M60" s="434"/>
      <c r="N60" s="434"/>
      <c r="O60" s="461"/>
      <c r="P60" s="446"/>
      <c r="Q60" s="442"/>
      <c r="R60" s="414"/>
      <c r="S60" s="414"/>
      <c r="T60" s="414"/>
      <c r="U60" s="154" t="s">
        <v>536</v>
      </c>
      <c r="V60" s="147" t="s">
        <v>471</v>
      </c>
      <c r="W60" s="148" t="s">
        <v>734</v>
      </c>
      <c r="X60" s="149">
        <v>43891</v>
      </c>
      <c r="Y60" s="149">
        <v>44165</v>
      </c>
      <c r="Z60" s="148" t="s">
        <v>465</v>
      </c>
      <c r="AA60" s="148" t="s">
        <v>466</v>
      </c>
      <c r="AB60" s="178">
        <v>0.25</v>
      </c>
      <c r="AC60" s="178">
        <v>0.25</v>
      </c>
      <c r="AD60" s="178">
        <v>0.25</v>
      </c>
      <c r="AE60" s="178">
        <v>0.25</v>
      </c>
      <c r="AF60" s="151">
        <v>0.04</v>
      </c>
      <c r="AG60" s="157" t="s">
        <v>467</v>
      </c>
      <c r="AH60" s="153"/>
      <c r="AI60" s="153"/>
      <c r="AJ60" s="220"/>
    </row>
    <row r="61" spans="1:36" s="128" customFormat="1" ht="63.75" customHeight="1" x14ac:dyDescent="0.25">
      <c r="A61" s="245"/>
      <c r="B61" s="451"/>
      <c r="C61" s="454"/>
      <c r="D61" s="303"/>
      <c r="E61" s="304"/>
      <c r="F61" s="305" t="s">
        <v>783</v>
      </c>
      <c r="G61" s="427"/>
      <c r="H61" s="431"/>
      <c r="I61" s="431"/>
      <c r="J61" s="458"/>
      <c r="K61" s="435"/>
      <c r="L61" s="431"/>
      <c r="M61" s="435"/>
      <c r="N61" s="435"/>
      <c r="O61" s="462"/>
      <c r="P61" s="447"/>
      <c r="Q61" s="443"/>
      <c r="R61" s="415"/>
      <c r="S61" s="415"/>
      <c r="T61" s="415"/>
      <c r="U61" s="223" t="s">
        <v>537</v>
      </c>
      <c r="V61" s="306" t="s">
        <v>779</v>
      </c>
      <c r="W61" s="307" t="s">
        <v>780</v>
      </c>
      <c r="X61" s="308">
        <v>43862</v>
      </c>
      <c r="Y61" s="308">
        <v>44180</v>
      </c>
      <c r="Z61" s="307" t="s">
        <v>777</v>
      </c>
      <c r="AA61" s="307" t="s">
        <v>778</v>
      </c>
      <c r="AB61" s="309" t="s">
        <v>454</v>
      </c>
      <c r="AC61" s="314">
        <v>1</v>
      </c>
      <c r="AD61" s="309" t="s">
        <v>454</v>
      </c>
      <c r="AE61" s="314">
        <v>1</v>
      </c>
      <c r="AF61" s="310">
        <v>0.03</v>
      </c>
      <c r="AG61" s="311" t="s">
        <v>784</v>
      </c>
      <c r="AH61" s="312"/>
      <c r="AI61" s="312"/>
      <c r="AJ61" s="313"/>
    </row>
    <row r="62" spans="1:36" s="128" customFormat="1" ht="63.75" customHeight="1" x14ac:dyDescent="0.25">
      <c r="A62" s="245">
        <v>52</v>
      </c>
      <c r="B62" s="451"/>
      <c r="C62" s="455"/>
      <c r="D62" s="221"/>
      <c r="E62" s="222"/>
      <c r="F62" s="300" t="s">
        <v>761</v>
      </c>
      <c r="G62" s="428"/>
      <c r="H62" s="432"/>
      <c r="I62" s="432"/>
      <c r="J62" s="459"/>
      <c r="K62" s="436"/>
      <c r="L62" s="432"/>
      <c r="M62" s="436"/>
      <c r="N62" s="436"/>
      <c r="O62" s="463"/>
      <c r="P62" s="448"/>
      <c r="Q62" s="444"/>
      <c r="R62" s="416"/>
      <c r="S62" s="416"/>
      <c r="T62" s="416"/>
      <c r="U62" s="223" t="s">
        <v>781</v>
      </c>
      <c r="V62" s="224" t="s">
        <v>472</v>
      </c>
      <c r="W62" s="224" t="s">
        <v>468</v>
      </c>
      <c r="X62" s="225">
        <v>43983</v>
      </c>
      <c r="Y62" s="225">
        <v>44074</v>
      </c>
      <c r="Z62" s="224" t="s">
        <v>475</v>
      </c>
      <c r="AA62" s="224" t="s">
        <v>473</v>
      </c>
      <c r="AB62" s="278" t="s">
        <v>454</v>
      </c>
      <c r="AC62" s="278">
        <v>0.25</v>
      </c>
      <c r="AD62" s="278">
        <v>0.75</v>
      </c>
      <c r="AE62" s="288" t="s">
        <v>454</v>
      </c>
      <c r="AF62" s="254">
        <v>0.04</v>
      </c>
      <c r="AG62" s="231" t="s">
        <v>474</v>
      </c>
      <c r="AH62" s="232"/>
      <c r="AI62" s="232"/>
      <c r="AJ62" s="233"/>
    </row>
    <row r="63" spans="1:36" s="128" customFormat="1" ht="77.25" customHeight="1" x14ac:dyDescent="0.25">
      <c r="A63" s="260">
        <v>53</v>
      </c>
      <c r="B63" s="417" t="s">
        <v>297</v>
      </c>
      <c r="C63" s="421" t="s">
        <v>224</v>
      </c>
      <c r="D63" s="210"/>
      <c r="E63" s="211"/>
      <c r="F63" s="298" t="s">
        <v>751</v>
      </c>
      <c r="G63" s="425" t="s">
        <v>201</v>
      </c>
      <c r="H63" s="429" t="str">
        <f>+VLOOKUP(G63,Listas!$B$3:$D$17,3,0)</f>
        <v>Innovación y aprendizaje</v>
      </c>
      <c r="I63" s="464" t="s">
        <v>344</v>
      </c>
      <c r="J63" s="429" t="s">
        <v>345</v>
      </c>
      <c r="K63" s="433"/>
      <c r="L63" s="429" t="s">
        <v>795</v>
      </c>
      <c r="M63" s="429" t="s">
        <v>307</v>
      </c>
      <c r="N63" s="433" t="s">
        <v>305</v>
      </c>
      <c r="O63" s="441">
        <v>0.6</v>
      </c>
      <c r="P63" s="445">
        <v>0.7</v>
      </c>
      <c r="Q63" s="445">
        <v>0.8</v>
      </c>
      <c r="R63" s="460">
        <v>1</v>
      </c>
      <c r="S63" s="460">
        <v>1</v>
      </c>
      <c r="T63" s="460">
        <v>1</v>
      </c>
      <c r="U63" s="234" t="s">
        <v>741</v>
      </c>
      <c r="V63" s="213" t="s">
        <v>550</v>
      </c>
      <c r="W63" s="213" t="s">
        <v>551</v>
      </c>
      <c r="X63" s="235">
        <v>43845</v>
      </c>
      <c r="Y63" s="235">
        <v>44196</v>
      </c>
      <c r="Z63" s="213" t="s">
        <v>454</v>
      </c>
      <c r="AA63" s="213" t="s">
        <v>454</v>
      </c>
      <c r="AB63" s="252">
        <v>0</v>
      </c>
      <c r="AC63" s="252">
        <v>0</v>
      </c>
      <c r="AD63" s="252">
        <v>1</v>
      </c>
      <c r="AE63" s="250">
        <v>1</v>
      </c>
      <c r="AF63" s="267">
        <v>0.08</v>
      </c>
      <c r="AG63" s="252" t="s">
        <v>450</v>
      </c>
      <c r="AH63" s="218"/>
      <c r="AI63" s="218"/>
      <c r="AJ63" s="219"/>
    </row>
    <row r="64" spans="1:36" s="128" customFormat="1" ht="52.5" customHeight="1" x14ac:dyDescent="0.25">
      <c r="A64" s="262">
        <v>54</v>
      </c>
      <c r="B64" s="420"/>
      <c r="C64" s="424"/>
      <c r="D64" s="221"/>
      <c r="E64" s="222"/>
      <c r="F64" s="300" t="s">
        <v>757</v>
      </c>
      <c r="G64" s="428"/>
      <c r="H64" s="432"/>
      <c r="I64" s="465"/>
      <c r="J64" s="432"/>
      <c r="K64" s="436"/>
      <c r="L64" s="432"/>
      <c r="M64" s="432"/>
      <c r="N64" s="436"/>
      <c r="O64" s="444"/>
      <c r="P64" s="448"/>
      <c r="Q64" s="448"/>
      <c r="R64" s="463"/>
      <c r="S64" s="463"/>
      <c r="T64" s="463"/>
      <c r="U64" s="330" t="s">
        <v>610</v>
      </c>
      <c r="V64" s="224" t="s">
        <v>675</v>
      </c>
      <c r="W64" s="240" t="s">
        <v>677</v>
      </c>
      <c r="X64" s="241">
        <v>43831</v>
      </c>
      <c r="Y64" s="241">
        <v>44195</v>
      </c>
      <c r="Z64" s="224" t="s">
        <v>454</v>
      </c>
      <c r="AA64" s="224" t="s">
        <v>454</v>
      </c>
      <c r="AB64" s="269">
        <v>0.25</v>
      </c>
      <c r="AC64" s="269">
        <v>0.25</v>
      </c>
      <c r="AD64" s="269">
        <v>0.25</v>
      </c>
      <c r="AE64" s="254">
        <v>0.25</v>
      </c>
      <c r="AF64" s="269">
        <v>0.05</v>
      </c>
      <c r="AG64" s="289" t="s">
        <v>676</v>
      </c>
      <c r="AH64" s="232"/>
      <c r="AI64" s="232"/>
      <c r="AJ64" s="233"/>
    </row>
    <row r="65" spans="1:36" s="128" customFormat="1" ht="56.25" customHeight="1" x14ac:dyDescent="0.25">
      <c r="A65" s="263">
        <v>55</v>
      </c>
      <c r="B65" s="473" t="s">
        <v>294</v>
      </c>
      <c r="C65" s="476" t="s">
        <v>226</v>
      </c>
      <c r="D65" s="210"/>
      <c r="E65" s="211"/>
      <c r="F65" s="298" t="s">
        <v>755</v>
      </c>
      <c r="G65" s="425" t="s">
        <v>288</v>
      </c>
      <c r="H65" s="429" t="str">
        <f>+VLOOKUP(G65,Listas!$B$3:$D$17,3,0)</f>
        <v>Financiera / Sostenibilidad</v>
      </c>
      <c r="I65" s="429" t="s">
        <v>343</v>
      </c>
      <c r="J65" s="429" t="s">
        <v>728</v>
      </c>
      <c r="K65" s="433"/>
      <c r="L65" s="429" t="s">
        <v>341</v>
      </c>
      <c r="M65" s="479" t="s">
        <v>342</v>
      </c>
      <c r="N65" s="433" t="s">
        <v>323</v>
      </c>
      <c r="O65" s="413">
        <v>0.5</v>
      </c>
      <c r="P65" s="460">
        <v>0.95</v>
      </c>
      <c r="Q65" s="445">
        <v>0.75</v>
      </c>
      <c r="R65" s="460">
        <v>1.05</v>
      </c>
      <c r="S65" s="460">
        <v>1.05</v>
      </c>
      <c r="T65" s="460">
        <v>1.05</v>
      </c>
      <c r="U65" s="234" t="s">
        <v>742</v>
      </c>
      <c r="V65" s="333" t="s">
        <v>448</v>
      </c>
      <c r="W65" s="333" t="s">
        <v>449</v>
      </c>
      <c r="X65" s="214">
        <v>43845</v>
      </c>
      <c r="Y65" s="214">
        <v>44196</v>
      </c>
      <c r="Z65" s="333" t="s">
        <v>451</v>
      </c>
      <c r="AA65" s="266" t="s">
        <v>552</v>
      </c>
      <c r="AB65" s="267">
        <v>0.25</v>
      </c>
      <c r="AC65" s="267">
        <v>0.25</v>
      </c>
      <c r="AD65" s="267">
        <v>0.25</v>
      </c>
      <c r="AE65" s="251">
        <v>0.25</v>
      </c>
      <c r="AF65" s="267">
        <v>0.1</v>
      </c>
      <c r="AG65" s="267" t="s">
        <v>450</v>
      </c>
      <c r="AH65" s="218"/>
      <c r="AI65" s="218"/>
      <c r="AJ65" s="219"/>
    </row>
    <row r="66" spans="1:36" s="128" customFormat="1" ht="48.75" customHeight="1" x14ac:dyDescent="0.25">
      <c r="A66" s="264">
        <v>56</v>
      </c>
      <c r="B66" s="474"/>
      <c r="C66" s="477"/>
      <c r="D66" s="141"/>
      <c r="E66" s="140"/>
      <c r="F66" s="299" t="s">
        <v>755</v>
      </c>
      <c r="G66" s="426"/>
      <c r="H66" s="430"/>
      <c r="I66" s="430"/>
      <c r="J66" s="430"/>
      <c r="K66" s="434"/>
      <c r="L66" s="430"/>
      <c r="M66" s="480"/>
      <c r="N66" s="434"/>
      <c r="O66" s="414"/>
      <c r="P66" s="461"/>
      <c r="Q66" s="446"/>
      <c r="R66" s="461"/>
      <c r="S66" s="461"/>
      <c r="T66" s="461"/>
      <c r="U66" s="332" t="s">
        <v>743</v>
      </c>
      <c r="V66" s="331" t="s">
        <v>452</v>
      </c>
      <c r="W66" s="331" t="s">
        <v>453</v>
      </c>
      <c r="X66" s="149">
        <v>43845</v>
      </c>
      <c r="Y66" s="149">
        <v>44196</v>
      </c>
      <c r="Z66" s="331" t="s">
        <v>454</v>
      </c>
      <c r="AA66" s="331" t="s">
        <v>454</v>
      </c>
      <c r="AB66" s="152">
        <v>0</v>
      </c>
      <c r="AC66" s="152">
        <v>1</v>
      </c>
      <c r="AD66" s="152">
        <v>0</v>
      </c>
      <c r="AE66" s="167">
        <v>1</v>
      </c>
      <c r="AF66" s="169">
        <v>0.09</v>
      </c>
      <c r="AG66" s="169" t="s">
        <v>450</v>
      </c>
      <c r="AH66" s="153"/>
      <c r="AI66" s="153"/>
      <c r="AJ66" s="220"/>
    </row>
    <row r="67" spans="1:36" s="128" customFormat="1" ht="48.75" customHeight="1" x14ac:dyDescent="0.25">
      <c r="A67" s="264">
        <v>57</v>
      </c>
      <c r="B67" s="474"/>
      <c r="C67" s="477"/>
      <c r="D67" s="141"/>
      <c r="E67" s="140"/>
      <c r="F67" s="299" t="s">
        <v>755</v>
      </c>
      <c r="G67" s="426"/>
      <c r="H67" s="143"/>
      <c r="I67" s="143"/>
      <c r="J67" s="143"/>
      <c r="K67" s="144"/>
      <c r="L67" s="143"/>
      <c r="M67" s="180"/>
      <c r="N67" s="144"/>
      <c r="O67" s="170"/>
      <c r="P67" s="146"/>
      <c r="Q67" s="145"/>
      <c r="R67" s="146"/>
      <c r="S67" s="146"/>
      <c r="T67" s="146"/>
      <c r="U67" s="332" t="s">
        <v>744</v>
      </c>
      <c r="V67" s="331" t="s">
        <v>459</v>
      </c>
      <c r="W67" s="331" t="s">
        <v>455</v>
      </c>
      <c r="X67" s="149">
        <v>43845</v>
      </c>
      <c r="Y67" s="149">
        <v>44104</v>
      </c>
      <c r="Z67" s="331" t="s">
        <v>454</v>
      </c>
      <c r="AA67" s="331" t="s">
        <v>454</v>
      </c>
      <c r="AB67" s="152">
        <v>1</v>
      </c>
      <c r="AC67" s="152">
        <v>1</v>
      </c>
      <c r="AD67" s="152">
        <v>0</v>
      </c>
      <c r="AE67" s="167">
        <v>0</v>
      </c>
      <c r="AF67" s="169">
        <v>0.1</v>
      </c>
      <c r="AG67" s="169" t="s">
        <v>450</v>
      </c>
      <c r="AH67" s="153"/>
      <c r="AI67" s="153"/>
      <c r="AJ67" s="220"/>
    </row>
    <row r="68" spans="1:36" s="128" customFormat="1" ht="48.75" customHeight="1" x14ac:dyDescent="0.25">
      <c r="A68" s="264">
        <v>58</v>
      </c>
      <c r="B68" s="474"/>
      <c r="C68" s="477"/>
      <c r="D68" s="141"/>
      <c r="E68" s="140"/>
      <c r="F68" s="299" t="s">
        <v>770</v>
      </c>
      <c r="G68" s="426"/>
      <c r="H68" s="143"/>
      <c r="I68" s="143"/>
      <c r="J68" s="143"/>
      <c r="K68" s="144"/>
      <c r="L68" s="143"/>
      <c r="M68" s="180"/>
      <c r="N68" s="144"/>
      <c r="O68" s="170"/>
      <c r="P68" s="146"/>
      <c r="Q68" s="145"/>
      <c r="R68" s="146"/>
      <c r="S68" s="146"/>
      <c r="T68" s="146"/>
      <c r="U68" s="332" t="s">
        <v>745</v>
      </c>
      <c r="V68" s="331" t="s">
        <v>460</v>
      </c>
      <c r="W68" s="147" t="s">
        <v>553</v>
      </c>
      <c r="X68" s="149">
        <v>43837</v>
      </c>
      <c r="Y68" s="149">
        <v>44196</v>
      </c>
      <c r="Z68" s="331" t="s">
        <v>456</v>
      </c>
      <c r="AA68" s="147" t="s">
        <v>559</v>
      </c>
      <c r="AB68" s="169">
        <v>0.25</v>
      </c>
      <c r="AC68" s="169">
        <v>0.25</v>
      </c>
      <c r="AD68" s="169">
        <v>0.25</v>
      </c>
      <c r="AE68" s="151">
        <v>0.25</v>
      </c>
      <c r="AF68" s="169">
        <v>0.1</v>
      </c>
      <c r="AG68" s="169" t="s">
        <v>450</v>
      </c>
      <c r="AH68" s="153"/>
      <c r="AI68" s="153"/>
      <c r="AJ68" s="220"/>
    </row>
    <row r="69" spans="1:36" s="128" customFormat="1" ht="48.75" customHeight="1" x14ac:dyDescent="0.25">
      <c r="A69" s="264">
        <v>59</v>
      </c>
      <c r="B69" s="474"/>
      <c r="C69" s="477"/>
      <c r="D69" s="141"/>
      <c r="E69" s="140"/>
      <c r="F69" s="299" t="s">
        <v>762</v>
      </c>
      <c r="G69" s="426"/>
      <c r="H69" s="143"/>
      <c r="I69" s="143"/>
      <c r="J69" s="143"/>
      <c r="K69" s="144"/>
      <c r="L69" s="143"/>
      <c r="M69" s="180"/>
      <c r="N69" s="144"/>
      <c r="O69" s="170"/>
      <c r="P69" s="146"/>
      <c r="Q69" s="145"/>
      <c r="R69" s="146"/>
      <c r="S69" s="146"/>
      <c r="T69" s="146"/>
      <c r="U69" s="332" t="s">
        <v>746</v>
      </c>
      <c r="V69" s="331" t="s">
        <v>461</v>
      </c>
      <c r="W69" s="331" t="s">
        <v>457</v>
      </c>
      <c r="X69" s="149">
        <v>43832</v>
      </c>
      <c r="Y69" s="149">
        <v>43921</v>
      </c>
      <c r="Z69" s="331" t="s">
        <v>454</v>
      </c>
      <c r="AA69" s="181" t="s">
        <v>454</v>
      </c>
      <c r="AB69" s="152">
        <v>1</v>
      </c>
      <c r="AC69" s="152">
        <v>0</v>
      </c>
      <c r="AD69" s="152">
        <v>0</v>
      </c>
      <c r="AE69" s="152">
        <v>0</v>
      </c>
      <c r="AF69" s="156">
        <v>0.09</v>
      </c>
      <c r="AG69" s="169" t="s">
        <v>554</v>
      </c>
      <c r="AH69" s="153"/>
      <c r="AI69" s="153"/>
      <c r="AJ69" s="220"/>
    </row>
    <row r="70" spans="1:36" s="128" customFormat="1" ht="48.75" customHeight="1" x14ac:dyDescent="0.25">
      <c r="A70" s="265">
        <v>60</v>
      </c>
      <c r="B70" s="475"/>
      <c r="C70" s="478"/>
      <c r="D70" s="221"/>
      <c r="E70" s="222"/>
      <c r="F70" s="300" t="s">
        <v>751</v>
      </c>
      <c r="G70" s="428"/>
      <c r="H70" s="279"/>
      <c r="I70" s="279"/>
      <c r="J70" s="279"/>
      <c r="K70" s="280"/>
      <c r="L70" s="279"/>
      <c r="M70" s="290"/>
      <c r="N70" s="280"/>
      <c r="O70" s="281"/>
      <c r="P70" s="282"/>
      <c r="Q70" s="283"/>
      <c r="R70" s="282"/>
      <c r="S70" s="282"/>
      <c r="T70" s="282"/>
      <c r="U70" s="239" t="s">
        <v>747</v>
      </c>
      <c r="V70" s="240" t="s">
        <v>556</v>
      </c>
      <c r="W70" s="240" t="s">
        <v>555</v>
      </c>
      <c r="X70" s="225">
        <v>43843</v>
      </c>
      <c r="Y70" s="225">
        <v>44196</v>
      </c>
      <c r="Z70" s="240" t="s">
        <v>557</v>
      </c>
      <c r="AA70" s="240" t="s">
        <v>558</v>
      </c>
      <c r="AB70" s="255">
        <v>1</v>
      </c>
      <c r="AC70" s="255">
        <v>2</v>
      </c>
      <c r="AD70" s="255">
        <v>1</v>
      </c>
      <c r="AE70" s="255">
        <v>2</v>
      </c>
      <c r="AF70" s="230">
        <v>0.09</v>
      </c>
      <c r="AG70" s="269" t="s">
        <v>450</v>
      </c>
      <c r="AH70" s="232"/>
      <c r="AI70" s="232"/>
      <c r="AJ70" s="233"/>
    </row>
    <row r="71" spans="1:36" s="128" customFormat="1" ht="48.75" customHeight="1" x14ac:dyDescent="0.25">
      <c r="A71" s="263">
        <v>61</v>
      </c>
      <c r="B71" s="473" t="s">
        <v>297</v>
      </c>
      <c r="C71" s="476" t="s">
        <v>228</v>
      </c>
      <c r="D71" s="505" t="s">
        <v>487</v>
      </c>
      <c r="E71" s="211"/>
      <c r="F71" s="298" t="s">
        <v>769</v>
      </c>
      <c r="G71" s="425" t="s">
        <v>164</v>
      </c>
      <c r="H71" s="291"/>
      <c r="I71" s="291"/>
      <c r="J71" s="291"/>
      <c r="K71" s="292"/>
      <c r="L71" s="291"/>
      <c r="M71" s="293"/>
      <c r="N71" s="292"/>
      <c r="O71" s="294"/>
      <c r="P71" s="295"/>
      <c r="Q71" s="296"/>
      <c r="R71" s="295"/>
      <c r="S71" s="295"/>
      <c r="T71" s="295"/>
      <c r="U71" s="234" t="s">
        <v>538</v>
      </c>
      <c r="V71" s="213" t="s">
        <v>482</v>
      </c>
      <c r="W71" s="213" t="s">
        <v>483</v>
      </c>
      <c r="X71" s="214">
        <v>44013</v>
      </c>
      <c r="Y71" s="214">
        <v>44104</v>
      </c>
      <c r="Z71" s="213" t="s">
        <v>477</v>
      </c>
      <c r="AA71" s="213" t="s">
        <v>478</v>
      </c>
      <c r="AB71" s="252" t="s">
        <v>454</v>
      </c>
      <c r="AC71" s="252" t="s">
        <v>454</v>
      </c>
      <c r="AD71" s="267">
        <v>0.75</v>
      </c>
      <c r="AE71" s="252" t="s">
        <v>454</v>
      </c>
      <c r="AF71" s="251">
        <v>0.04</v>
      </c>
      <c r="AG71" s="267" t="s">
        <v>505</v>
      </c>
      <c r="AH71" s="218"/>
      <c r="AI71" s="218"/>
      <c r="AJ71" s="219"/>
    </row>
    <row r="72" spans="1:36" s="128" customFormat="1" ht="48.75" customHeight="1" x14ac:dyDescent="0.25">
      <c r="A72" s="264">
        <v>62</v>
      </c>
      <c r="B72" s="474"/>
      <c r="C72" s="477"/>
      <c r="D72" s="499"/>
      <c r="E72" s="140"/>
      <c r="F72" s="299" t="s">
        <v>771</v>
      </c>
      <c r="G72" s="426"/>
      <c r="H72" s="143"/>
      <c r="I72" s="143"/>
      <c r="J72" s="143"/>
      <c r="K72" s="144"/>
      <c r="L72" s="143"/>
      <c r="M72" s="180"/>
      <c r="N72" s="144"/>
      <c r="O72" s="170"/>
      <c r="P72" s="146"/>
      <c r="Q72" s="145"/>
      <c r="R72" s="146"/>
      <c r="S72" s="146"/>
      <c r="T72" s="146"/>
      <c r="U72" s="161" t="s">
        <v>539</v>
      </c>
      <c r="V72" s="148" t="s">
        <v>479</v>
      </c>
      <c r="W72" s="148" t="s">
        <v>480</v>
      </c>
      <c r="X72" s="149">
        <v>43862</v>
      </c>
      <c r="Y72" s="149">
        <v>44196</v>
      </c>
      <c r="Z72" s="148" t="s">
        <v>454</v>
      </c>
      <c r="AA72" s="181" t="s">
        <v>454</v>
      </c>
      <c r="AB72" s="152" t="s">
        <v>454</v>
      </c>
      <c r="AC72" s="152">
        <v>1</v>
      </c>
      <c r="AD72" s="152" t="s">
        <v>454</v>
      </c>
      <c r="AE72" s="152">
        <v>1</v>
      </c>
      <c r="AF72" s="151">
        <v>0.04</v>
      </c>
      <c r="AG72" s="169" t="s">
        <v>481</v>
      </c>
      <c r="AH72" s="153"/>
      <c r="AI72" s="153"/>
      <c r="AJ72" s="220"/>
    </row>
    <row r="73" spans="1:36" s="128" customFormat="1" ht="48.75" customHeight="1" x14ac:dyDescent="0.25">
      <c r="A73" s="264">
        <v>63</v>
      </c>
      <c r="B73" s="474"/>
      <c r="C73" s="477"/>
      <c r="D73" s="499" t="s">
        <v>504</v>
      </c>
      <c r="E73" s="140"/>
      <c r="F73" s="299" t="s">
        <v>772</v>
      </c>
      <c r="G73" s="426"/>
      <c r="H73" s="143"/>
      <c r="I73" s="143"/>
      <c r="J73" s="143"/>
      <c r="K73" s="144"/>
      <c r="L73" s="143"/>
      <c r="M73" s="180"/>
      <c r="N73" s="144"/>
      <c r="O73" s="170"/>
      <c r="P73" s="146"/>
      <c r="Q73" s="145"/>
      <c r="R73" s="146"/>
      <c r="S73" s="146"/>
      <c r="T73" s="146"/>
      <c r="U73" s="161" t="s">
        <v>540</v>
      </c>
      <c r="V73" s="148" t="s">
        <v>501</v>
      </c>
      <c r="W73" s="148" t="s">
        <v>503</v>
      </c>
      <c r="X73" s="149">
        <v>44013</v>
      </c>
      <c r="Y73" s="149">
        <v>44196</v>
      </c>
      <c r="Z73" s="148" t="s">
        <v>502</v>
      </c>
      <c r="AA73" s="148" t="s">
        <v>524</v>
      </c>
      <c r="AB73" s="152" t="s">
        <v>454</v>
      </c>
      <c r="AC73" s="152" t="s">
        <v>454</v>
      </c>
      <c r="AD73" s="152">
        <v>3</v>
      </c>
      <c r="AE73" s="152">
        <v>2</v>
      </c>
      <c r="AF73" s="151">
        <v>0.04</v>
      </c>
      <c r="AG73" s="169" t="s">
        <v>506</v>
      </c>
      <c r="AH73" s="153"/>
      <c r="AI73" s="153"/>
      <c r="AJ73" s="220"/>
    </row>
    <row r="74" spans="1:36" s="128" customFormat="1" ht="48.75" customHeight="1" x14ac:dyDescent="0.25">
      <c r="A74" s="264">
        <v>64</v>
      </c>
      <c r="B74" s="474"/>
      <c r="C74" s="477"/>
      <c r="D74" s="499"/>
      <c r="E74" s="140"/>
      <c r="F74" s="299" t="s">
        <v>773</v>
      </c>
      <c r="G74" s="426"/>
      <c r="H74" s="143"/>
      <c r="I74" s="143"/>
      <c r="J74" s="143"/>
      <c r="K74" s="144"/>
      <c r="L74" s="143"/>
      <c r="M74" s="180"/>
      <c r="N74" s="144"/>
      <c r="O74" s="170"/>
      <c r="P74" s="146"/>
      <c r="Q74" s="145"/>
      <c r="R74" s="146"/>
      <c r="S74" s="146"/>
      <c r="T74" s="146"/>
      <c r="U74" s="161" t="s">
        <v>541</v>
      </c>
      <c r="V74" s="148" t="s">
        <v>507</v>
      </c>
      <c r="W74" s="148" t="s">
        <v>508</v>
      </c>
      <c r="X74" s="149">
        <v>44105</v>
      </c>
      <c r="Y74" s="149">
        <v>44165</v>
      </c>
      <c r="Z74" s="148" t="s">
        <v>454</v>
      </c>
      <c r="AA74" s="148" t="s">
        <v>454</v>
      </c>
      <c r="AB74" s="152" t="s">
        <v>454</v>
      </c>
      <c r="AC74" s="152" t="s">
        <v>454</v>
      </c>
      <c r="AD74" s="152" t="s">
        <v>454</v>
      </c>
      <c r="AE74" s="152">
        <v>1</v>
      </c>
      <c r="AF74" s="151">
        <v>0.04</v>
      </c>
      <c r="AG74" s="169" t="s">
        <v>506</v>
      </c>
      <c r="AH74" s="153"/>
      <c r="AI74" s="153"/>
      <c r="AJ74" s="220"/>
    </row>
    <row r="75" spans="1:36" s="128" customFormat="1" ht="38.25" x14ac:dyDescent="0.25">
      <c r="A75" s="264">
        <v>65</v>
      </c>
      <c r="B75" s="474"/>
      <c r="C75" s="477"/>
      <c r="D75" s="499" t="s">
        <v>513</v>
      </c>
      <c r="E75" s="140"/>
      <c r="F75" s="430" t="s">
        <v>773</v>
      </c>
      <c r="G75" s="426"/>
      <c r="H75" s="143"/>
      <c r="I75" s="143"/>
      <c r="J75" s="143"/>
      <c r="K75" s="144"/>
      <c r="L75" s="143"/>
      <c r="M75" s="180"/>
      <c r="N75" s="144"/>
      <c r="O75" s="170"/>
      <c r="P75" s="146"/>
      <c r="Q75" s="145"/>
      <c r="R75" s="146"/>
      <c r="S75" s="146"/>
      <c r="T75" s="146"/>
      <c r="U75" s="511" t="s">
        <v>542</v>
      </c>
      <c r="V75" s="504" t="s">
        <v>509</v>
      </c>
      <c r="W75" s="504" t="s">
        <v>512</v>
      </c>
      <c r="X75" s="509">
        <v>43983</v>
      </c>
      <c r="Y75" s="149">
        <v>44196</v>
      </c>
      <c r="Z75" s="340" t="s">
        <v>525</v>
      </c>
      <c r="AA75" s="340" t="s">
        <v>510</v>
      </c>
      <c r="AB75" s="152" t="s">
        <v>454</v>
      </c>
      <c r="AC75" s="182" t="s">
        <v>454</v>
      </c>
      <c r="AD75" s="182">
        <v>0.5</v>
      </c>
      <c r="AE75" s="182">
        <v>0.5</v>
      </c>
      <c r="AF75" s="151">
        <v>0.04</v>
      </c>
      <c r="AG75" s="169" t="s">
        <v>506</v>
      </c>
      <c r="AH75" s="153"/>
      <c r="AI75" s="153"/>
      <c r="AJ75" s="220"/>
    </row>
    <row r="76" spans="1:36" s="128" customFormat="1" ht="38.25" x14ac:dyDescent="0.25">
      <c r="A76" s="264">
        <v>66</v>
      </c>
      <c r="B76" s="474"/>
      <c r="C76" s="477"/>
      <c r="D76" s="499"/>
      <c r="E76" s="140"/>
      <c r="F76" s="430"/>
      <c r="G76" s="426"/>
      <c r="H76" s="143"/>
      <c r="I76" s="143"/>
      <c r="J76" s="143"/>
      <c r="K76" s="144"/>
      <c r="L76" s="143"/>
      <c r="M76" s="180"/>
      <c r="N76" s="144"/>
      <c r="O76" s="170"/>
      <c r="P76" s="146"/>
      <c r="Q76" s="145"/>
      <c r="R76" s="146"/>
      <c r="S76" s="146"/>
      <c r="T76" s="146"/>
      <c r="U76" s="511"/>
      <c r="V76" s="504"/>
      <c r="W76" s="504"/>
      <c r="X76" s="509">
        <v>43983</v>
      </c>
      <c r="Y76" s="149">
        <v>44196</v>
      </c>
      <c r="Z76" s="340" t="s">
        <v>511</v>
      </c>
      <c r="AA76" s="340" t="s">
        <v>454</v>
      </c>
      <c r="AB76" s="152" t="s">
        <v>454</v>
      </c>
      <c r="AC76" s="152" t="s">
        <v>454</v>
      </c>
      <c r="AD76" s="152">
        <v>1</v>
      </c>
      <c r="AE76" s="152">
        <v>1</v>
      </c>
      <c r="AF76" s="151"/>
      <c r="AG76" s="169" t="s">
        <v>506</v>
      </c>
      <c r="AH76" s="153"/>
      <c r="AI76" s="153"/>
      <c r="AJ76" s="220"/>
    </row>
    <row r="77" spans="1:36" s="128" customFormat="1" ht="48.75" customHeight="1" x14ac:dyDescent="0.25">
      <c r="A77" s="264">
        <v>67</v>
      </c>
      <c r="B77" s="474"/>
      <c r="C77" s="477"/>
      <c r="D77" s="141" t="s">
        <v>517</v>
      </c>
      <c r="E77" s="140"/>
      <c r="F77" s="299" t="s">
        <v>769</v>
      </c>
      <c r="G77" s="426"/>
      <c r="H77" s="143"/>
      <c r="I77" s="143"/>
      <c r="J77" s="143"/>
      <c r="K77" s="144"/>
      <c r="L77" s="143"/>
      <c r="M77" s="180"/>
      <c r="N77" s="144"/>
      <c r="O77" s="170"/>
      <c r="P77" s="146"/>
      <c r="Q77" s="145"/>
      <c r="R77" s="146"/>
      <c r="S77" s="146"/>
      <c r="T77" s="146"/>
      <c r="U77" s="161" t="s">
        <v>543</v>
      </c>
      <c r="V77" s="148" t="s">
        <v>518</v>
      </c>
      <c r="W77" s="148" t="s">
        <v>514</v>
      </c>
      <c r="X77" s="149">
        <v>43862</v>
      </c>
      <c r="Y77" s="149">
        <v>44196</v>
      </c>
      <c r="Z77" s="148" t="s">
        <v>515</v>
      </c>
      <c r="AA77" s="148" t="s">
        <v>516</v>
      </c>
      <c r="AB77" s="182">
        <v>1</v>
      </c>
      <c r="AC77" s="182">
        <v>1</v>
      </c>
      <c r="AD77" s="182">
        <v>1</v>
      </c>
      <c r="AE77" s="182">
        <v>1</v>
      </c>
      <c r="AF77" s="151">
        <v>0.03</v>
      </c>
      <c r="AG77" s="169" t="s">
        <v>506</v>
      </c>
      <c r="AH77" s="153"/>
      <c r="AI77" s="153"/>
      <c r="AJ77" s="220"/>
    </row>
    <row r="78" spans="1:36" s="128" customFormat="1" ht="48.75" customHeight="1" x14ac:dyDescent="0.25">
      <c r="A78" s="264">
        <v>68</v>
      </c>
      <c r="B78" s="474"/>
      <c r="C78" s="477"/>
      <c r="D78" s="141" t="s">
        <v>523</v>
      </c>
      <c r="E78" s="140"/>
      <c r="F78" s="299" t="s">
        <v>774</v>
      </c>
      <c r="G78" s="426"/>
      <c r="H78" s="143"/>
      <c r="I78" s="143"/>
      <c r="J78" s="143"/>
      <c r="K78" s="144"/>
      <c r="L78" s="143"/>
      <c r="M78" s="180"/>
      <c r="N78" s="144"/>
      <c r="O78" s="170"/>
      <c r="P78" s="146"/>
      <c r="Q78" s="145"/>
      <c r="R78" s="146"/>
      <c r="S78" s="146"/>
      <c r="T78" s="146"/>
      <c r="U78" s="161" t="s">
        <v>544</v>
      </c>
      <c r="V78" s="148" t="s">
        <v>519</v>
      </c>
      <c r="W78" s="148" t="s">
        <v>520</v>
      </c>
      <c r="X78" s="149">
        <v>43922</v>
      </c>
      <c r="Y78" s="149">
        <v>44012</v>
      </c>
      <c r="Z78" s="148" t="s">
        <v>454</v>
      </c>
      <c r="AA78" s="148" t="s">
        <v>454</v>
      </c>
      <c r="AB78" s="152" t="s">
        <v>454</v>
      </c>
      <c r="AC78" s="152">
        <v>1</v>
      </c>
      <c r="AD78" s="152" t="s">
        <v>454</v>
      </c>
      <c r="AE78" s="152" t="s">
        <v>454</v>
      </c>
      <c r="AF78" s="151">
        <v>0.04</v>
      </c>
      <c r="AG78" s="169" t="s">
        <v>521</v>
      </c>
      <c r="AH78" s="153"/>
      <c r="AI78" s="153"/>
      <c r="AJ78" s="220"/>
    </row>
    <row r="79" spans="1:36" s="128" customFormat="1" ht="87" customHeight="1" x14ac:dyDescent="0.25">
      <c r="A79" s="264">
        <v>69</v>
      </c>
      <c r="B79" s="474"/>
      <c r="C79" s="477"/>
      <c r="D79" s="141"/>
      <c r="E79" s="140"/>
      <c r="F79" s="299" t="s">
        <v>769</v>
      </c>
      <c r="G79" s="426"/>
      <c r="H79" s="143"/>
      <c r="I79" s="143"/>
      <c r="J79" s="143"/>
      <c r="K79" s="144"/>
      <c r="L79" s="143"/>
      <c r="M79" s="180"/>
      <c r="N79" s="144"/>
      <c r="O79" s="170"/>
      <c r="P79" s="146"/>
      <c r="Q79" s="145"/>
      <c r="R79" s="146"/>
      <c r="S79" s="146"/>
      <c r="T79" s="146"/>
      <c r="U79" s="161" t="s">
        <v>545</v>
      </c>
      <c r="V79" s="148" t="s">
        <v>526</v>
      </c>
      <c r="W79" s="148" t="s">
        <v>527</v>
      </c>
      <c r="X79" s="149">
        <v>43953</v>
      </c>
      <c r="Y79" s="149">
        <v>44196</v>
      </c>
      <c r="Z79" s="148" t="s">
        <v>454</v>
      </c>
      <c r="AA79" s="148" t="s">
        <v>454</v>
      </c>
      <c r="AB79" s="152" t="s">
        <v>454</v>
      </c>
      <c r="AC79" s="182">
        <v>0.3</v>
      </c>
      <c r="AD79" s="182">
        <v>0.5</v>
      </c>
      <c r="AE79" s="182">
        <v>0.2</v>
      </c>
      <c r="AF79" s="151">
        <v>0.03</v>
      </c>
      <c r="AG79" s="169" t="s">
        <v>522</v>
      </c>
      <c r="AH79" s="153"/>
      <c r="AI79" s="153"/>
      <c r="AJ79" s="220"/>
    </row>
    <row r="80" spans="1:36" s="128" customFormat="1" ht="48.75" customHeight="1" x14ac:dyDescent="0.25">
      <c r="A80" s="265">
        <v>70</v>
      </c>
      <c r="B80" s="475"/>
      <c r="C80" s="478"/>
      <c r="D80" s="221" t="s">
        <v>736</v>
      </c>
      <c r="E80" s="222"/>
      <c r="F80" s="300" t="s">
        <v>764</v>
      </c>
      <c r="G80" s="428"/>
      <c r="H80" s="279"/>
      <c r="I80" s="279"/>
      <c r="J80" s="279"/>
      <c r="K80" s="280"/>
      <c r="L80" s="279"/>
      <c r="M80" s="290"/>
      <c r="N80" s="280"/>
      <c r="O80" s="281"/>
      <c r="P80" s="282"/>
      <c r="Q80" s="283"/>
      <c r="R80" s="282"/>
      <c r="S80" s="282"/>
      <c r="T80" s="282"/>
      <c r="U80" s="253" t="s">
        <v>782</v>
      </c>
      <c r="V80" s="297" t="s">
        <v>484</v>
      </c>
      <c r="W80" s="297" t="s">
        <v>480</v>
      </c>
      <c r="X80" s="225">
        <v>43862</v>
      </c>
      <c r="Y80" s="225">
        <v>44196</v>
      </c>
      <c r="Z80" s="224" t="s">
        <v>454</v>
      </c>
      <c r="AA80" s="224" t="s">
        <v>454</v>
      </c>
      <c r="AB80" s="255" t="s">
        <v>454</v>
      </c>
      <c r="AC80" s="255">
        <v>1</v>
      </c>
      <c r="AD80" s="255" t="s">
        <v>454</v>
      </c>
      <c r="AE80" s="255">
        <v>1</v>
      </c>
      <c r="AF80" s="254">
        <v>0.04</v>
      </c>
      <c r="AG80" s="269" t="s">
        <v>481</v>
      </c>
      <c r="AH80" s="232"/>
      <c r="AI80" s="232"/>
      <c r="AJ80" s="233"/>
    </row>
    <row r="81" spans="3:36" x14ac:dyDescent="0.2">
      <c r="U81" s="135"/>
      <c r="V81" s="135"/>
      <c r="W81" s="135"/>
      <c r="X81" s="136"/>
      <c r="Y81" s="136"/>
      <c r="Z81" s="137"/>
      <c r="AA81" s="137"/>
      <c r="AB81" s="135"/>
      <c r="AC81" s="135"/>
      <c r="AD81" s="135"/>
      <c r="AE81" s="135"/>
      <c r="AF81" s="135"/>
      <c r="AG81" s="135"/>
      <c r="AH81" s="135"/>
      <c r="AI81" s="135"/>
      <c r="AJ81" s="135"/>
    </row>
    <row r="82" spans="3:36" x14ac:dyDescent="0.2">
      <c r="U82" s="135"/>
      <c r="V82" s="135"/>
      <c r="W82" s="135"/>
      <c r="X82" s="136"/>
      <c r="Y82" s="136"/>
      <c r="Z82" s="135"/>
      <c r="AA82" s="135"/>
      <c r="AB82" s="135"/>
      <c r="AC82" s="135"/>
      <c r="AD82" s="135"/>
      <c r="AE82" s="135"/>
      <c r="AF82" s="135"/>
      <c r="AG82" s="135"/>
      <c r="AH82" s="135"/>
      <c r="AI82" s="135"/>
      <c r="AJ82" s="135"/>
    </row>
    <row r="83" spans="3:36" x14ac:dyDescent="0.2">
      <c r="U83" s="135"/>
      <c r="V83" s="135"/>
      <c r="W83" s="135"/>
      <c r="X83" s="136"/>
      <c r="Y83" s="136"/>
      <c r="Z83" s="135"/>
      <c r="AA83" s="135"/>
      <c r="AB83" s="135"/>
      <c r="AC83" s="135"/>
      <c r="AD83" s="135"/>
      <c r="AE83" s="135"/>
      <c r="AF83" s="135"/>
    </row>
    <row r="85" spans="3:36" x14ac:dyDescent="0.2">
      <c r="M85" s="138"/>
    </row>
    <row r="86" spans="3:36" x14ac:dyDescent="0.2">
      <c r="J86" s="138"/>
      <c r="K86" s="138"/>
      <c r="L86" s="138"/>
    </row>
    <row r="88" spans="3:36" x14ac:dyDescent="0.2">
      <c r="C88" s="130"/>
      <c r="D88" s="130"/>
      <c r="E88" s="130"/>
      <c r="F88" s="130"/>
      <c r="H88" s="130"/>
      <c r="V88" s="135"/>
      <c r="W88" s="135"/>
      <c r="X88" s="136"/>
      <c r="Y88" s="130"/>
    </row>
    <row r="89" spans="3:36" x14ac:dyDescent="0.2">
      <c r="C89" s="130"/>
      <c r="D89" s="130"/>
      <c r="E89" s="130"/>
      <c r="F89" s="130"/>
      <c r="H89" s="130"/>
      <c r="V89" s="135"/>
      <c r="W89" s="135"/>
      <c r="X89" s="136"/>
      <c r="Y89" s="130"/>
    </row>
    <row r="90" spans="3:36" x14ac:dyDescent="0.2">
      <c r="C90" s="130"/>
      <c r="D90" s="130"/>
      <c r="E90" s="130"/>
      <c r="F90" s="130"/>
      <c r="H90" s="130"/>
      <c r="V90" s="135"/>
      <c r="W90" s="135"/>
      <c r="X90" s="136"/>
      <c r="Y90" s="130"/>
    </row>
    <row r="91" spans="3:36" x14ac:dyDescent="0.2">
      <c r="C91" s="130"/>
      <c r="D91" s="130"/>
      <c r="E91" s="130"/>
      <c r="F91" s="130"/>
      <c r="H91" s="130"/>
      <c r="V91" s="135"/>
      <c r="W91" s="135"/>
      <c r="X91" s="136"/>
      <c r="Y91" s="130"/>
    </row>
    <row r="92" spans="3:36" x14ac:dyDescent="0.2">
      <c r="C92" s="130"/>
      <c r="D92" s="130"/>
      <c r="E92" s="130"/>
      <c r="F92" s="130"/>
      <c r="H92" s="130"/>
      <c r="V92" s="135"/>
      <c r="W92" s="135"/>
      <c r="X92" s="136"/>
      <c r="Y92" s="130"/>
    </row>
    <row r="93" spans="3:36" x14ac:dyDescent="0.2">
      <c r="C93" s="130"/>
      <c r="D93" s="130"/>
      <c r="E93" s="130"/>
      <c r="F93" s="130"/>
      <c r="H93" s="130"/>
      <c r="V93" s="135"/>
      <c r="W93" s="135"/>
      <c r="X93" s="136"/>
      <c r="Y93" s="130"/>
    </row>
    <row r="94" spans="3:36" x14ac:dyDescent="0.2">
      <c r="C94" s="130"/>
      <c r="D94" s="130"/>
      <c r="E94" s="130"/>
      <c r="F94" s="130"/>
      <c r="H94" s="130"/>
      <c r="V94" s="135"/>
      <c r="W94" s="135"/>
      <c r="X94" s="136"/>
      <c r="Y94" s="130"/>
    </row>
    <row r="100" spans="27:27" x14ac:dyDescent="0.2">
      <c r="AA100" s="130">
        <f>100/18</f>
        <v>5.5555555555555554</v>
      </c>
    </row>
  </sheetData>
  <sheetProtection algorithmName="SHA-512" hashValue="Drgu9hjxHBVFo0uPEVhbc+KTKk0UlptvWkykNN9ySWQx9D5+Z3EXbIESpSaDnbm2tKtFjIS6yjPvYW46wTU6kw==" saltValue="wHhLszFI3tD3GtKo2fD1Ng==" spinCount="100000" sheet="1" objects="1" scenarios="1"/>
  <autoFilter ref="A8:AJ80" xr:uid="{48CEB4B6-A08F-4817-A30D-593689295EC2}"/>
  <mergeCells count="203">
    <mergeCell ref="F75:F76"/>
    <mergeCell ref="W75:W76"/>
    <mergeCell ref="D75:D76"/>
    <mergeCell ref="C48:C57"/>
    <mergeCell ref="B48:B57"/>
    <mergeCell ref="G48:G57"/>
    <mergeCell ref="U51:U52"/>
    <mergeCell ref="V51:V52"/>
    <mergeCell ref="D73:D74"/>
    <mergeCell ref="U75:U76"/>
    <mergeCell ref="V75:V76"/>
    <mergeCell ref="G71:G80"/>
    <mergeCell ref="C71:C80"/>
    <mergeCell ref="B71:B80"/>
    <mergeCell ref="D58:D59"/>
    <mergeCell ref="D71:D72"/>
    <mergeCell ref="G65:G70"/>
    <mergeCell ref="C65:C70"/>
    <mergeCell ref="B65:B70"/>
    <mergeCell ref="O48:O49"/>
    <mergeCell ref="U48:U50"/>
    <mergeCell ref="V48:V50"/>
    <mergeCell ref="S65:S66"/>
    <mergeCell ref="T65:T66"/>
    <mergeCell ref="N23:N29"/>
    <mergeCell ref="O23:O29"/>
    <mergeCell ref="P23:P29"/>
    <mergeCell ref="Q23:Q29"/>
    <mergeCell ref="R23:R29"/>
    <mergeCell ref="S23:S29"/>
    <mergeCell ref="T23:T29"/>
    <mergeCell ref="Q30:Q31"/>
    <mergeCell ref="R30:R31"/>
    <mergeCell ref="S30:S31"/>
    <mergeCell ref="AH7:AJ7"/>
    <mergeCell ref="X7:Y7"/>
    <mergeCell ref="M16:M22"/>
    <mergeCell ref="N16:N22"/>
    <mergeCell ref="M10:M15"/>
    <mergeCell ref="N10:N15"/>
    <mergeCell ref="O10:O15"/>
    <mergeCell ref="P10:P15"/>
    <mergeCell ref="Q10:Q15"/>
    <mergeCell ref="R10:R15"/>
    <mergeCell ref="S10:S15"/>
    <mergeCell ref="T10:T15"/>
    <mergeCell ref="AG7:AG8"/>
    <mergeCell ref="A6:A8"/>
    <mergeCell ref="B6:B8"/>
    <mergeCell ref="A5:T5"/>
    <mergeCell ref="C6:C8"/>
    <mergeCell ref="U7:W7"/>
    <mergeCell ref="H65:H66"/>
    <mergeCell ref="I65:I66"/>
    <mergeCell ref="J65:J66"/>
    <mergeCell ref="K65:K66"/>
    <mergeCell ref="G6:G8"/>
    <mergeCell ref="H6:H8"/>
    <mergeCell ref="I6:N7"/>
    <mergeCell ref="O7:P7"/>
    <mergeCell ref="Q7:R7"/>
    <mergeCell ref="S7:T7"/>
    <mergeCell ref="O6:T6"/>
    <mergeCell ref="T30:T31"/>
    <mergeCell ref="O16:O22"/>
    <mergeCell ref="P16:P22"/>
    <mergeCell ref="Q16:Q22"/>
    <mergeCell ref="R16:R22"/>
    <mergeCell ref="S16:S22"/>
    <mergeCell ref="T16:T22"/>
    <mergeCell ref="M30:M31"/>
    <mergeCell ref="U5:AJ5"/>
    <mergeCell ref="U6:AJ6"/>
    <mergeCell ref="H48:H49"/>
    <mergeCell ref="I48:I49"/>
    <mergeCell ref="J48:J49"/>
    <mergeCell ref="K48:K49"/>
    <mergeCell ref="L48:L49"/>
    <mergeCell ref="M48:M49"/>
    <mergeCell ref="N48:N49"/>
    <mergeCell ref="N30:N31"/>
    <mergeCell ref="O30:O31"/>
    <mergeCell ref="P30:P31"/>
    <mergeCell ref="H33:H40"/>
    <mergeCell ref="I33:I40"/>
    <mergeCell ref="J33:J40"/>
    <mergeCell ref="K33:K40"/>
    <mergeCell ref="L33:L40"/>
    <mergeCell ref="L23:L29"/>
    <mergeCell ref="M23:M29"/>
    <mergeCell ref="Z7:AF7"/>
    <mergeCell ref="L30:L31"/>
    <mergeCell ref="T48:T49"/>
    <mergeCell ref="T33:T40"/>
    <mergeCell ref="P48:P49"/>
    <mergeCell ref="P58:P62"/>
    <mergeCell ref="Q58:Q62"/>
    <mergeCell ref="R58:R62"/>
    <mergeCell ref="S58:S62"/>
    <mergeCell ref="L65:L66"/>
    <mergeCell ref="M65:M66"/>
    <mergeCell ref="N65:N66"/>
    <mergeCell ref="O65:O66"/>
    <mergeCell ref="P65:P66"/>
    <mergeCell ref="Q65:Q66"/>
    <mergeCell ref="R65:R66"/>
    <mergeCell ref="M63:M64"/>
    <mergeCell ref="N63:N64"/>
    <mergeCell ref="O63:O64"/>
    <mergeCell ref="P63:P64"/>
    <mergeCell ref="Q63:Q64"/>
    <mergeCell ref="R63:R64"/>
    <mergeCell ref="M33:M40"/>
    <mergeCell ref="N33:N40"/>
    <mergeCell ref="O33:O40"/>
    <mergeCell ref="P33:P40"/>
    <mergeCell ref="Q33:Q40"/>
    <mergeCell ref="R33:R40"/>
    <mergeCell ref="S33:S40"/>
    <mergeCell ref="R48:R49"/>
    <mergeCell ref="S48:S49"/>
    <mergeCell ref="R43:R47"/>
    <mergeCell ref="B10:B15"/>
    <mergeCell ref="C10:C15"/>
    <mergeCell ref="G10:G15"/>
    <mergeCell ref="H10:H15"/>
    <mergeCell ref="I10:I15"/>
    <mergeCell ref="J10:J15"/>
    <mergeCell ref="K10:K15"/>
    <mergeCell ref="L10:L15"/>
    <mergeCell ref="B16:B22"/>
    <mergeCell ref="C16:C22"/>
    <mergeCell ref="G16:G22"/>
    <mergeCell ref="H16:H22"/>
    <mergeCell ref="I16:I22"/>
    <mergeCell ref="J16:J22"/>
    <mergeCell ref="K16:K22"/>
    <mergeCell ref="L16:L22"/>
    <mergeCell ref="B23:B29"/>
    <mergeCell ref="C23:C29"/>
    <mergeCell ref="G23:G29"/>
    <mergeCell ref="H23:H29"/>
    <mergeCell ref="I23:I29"/>
    <mergeCell ref="J23:J29"/>
    <mergeCell ref="K23:K29"/>
    <mergeCell ref="B33:B40"/>
    <mergeCell ref="C33:C40"/>
    <mergeCell ref="B30:B31"/>
    <mergeCell ref="C30:C31"/>
    <mergeCell ref="G30:G31"/>
    <mergeCell ref="H30:H31"/>
    <mergeCell ref="I30:I31"/>
    <mergeCell ref="J30:J31"/>
    <mergeCell ref="K30:K31"/>
    <mergeCell ref="G33:G40"/>
    <mergeCell ref="G58:G62"/>
    <mergeCell ref="H58:H62"/>
    <mergeCell ref="I58:I62"/>
    <mergeCell ref="J58:J62"/>
    <mergeCell ref="K58:K62"/>
    <mergeCell ref="L58:L62"/>
    <mergeCell ref="T43:T47"/>
    <mergeCell ref="B63:B64"/>
    <mergeCell ref="C63:C64"/>
    <mergeCell ref="G63:G64"/>
    <mergeCell ref="H63:H64"/>
    <mergeCell ref="I63:I64"/>
    <mergeCell ref="J63:J64"/>
    <mergeCell ref="K63:K64"/>
    <mergeCell ref="L63:L64"/>
    <mergeCell ref="S43:S47"/>
    <mergeCell ref="F48:F50"/>
    <mergeCell ref="F51:F52"/>
    <mergeCell ref="Q48:Q49"/>
    <mergeCell ref="S63:S64"/>
    <mergeCell ref="T63:T64"/>
    <mergeCell ref="M58:M62"/>
    <mergeCell ref="N58:N62"/>
    <mergeCell ref="O58:O62"/>
    <mergeCell ref="E6:E8"/>
    <mergeCell ref="F6:F8"/>
    <mergeCell ref="D6:D8"/>
    <mergeCell ref="AI1:AJ1"/>
    <mergeCell ref="AI2:AJ2"/>
    <mergeCell ref="AI3:AJ3"/>
    <mergeCell ref="AI4:AJ4"/>
    <mergeCell ref="A1:AG4"/>
    <mergeCell ref="T58:T62"/>
    <mergeCell ref="B43:B47"/>
    <mergeCell ref="C43:C47"/>
    <mergeCell ref="G43:G47"/>
    <mergeCell ref="H43:H47"/>
    <mergeCell ref="I43:I47"/>
    <mergeCell ref="J43:J47"/>
    <mergeCell ref="K43:K47"/>
    <mergeCell ref="L43:L47"/>
    <mergeCell ref="M43:M47"/>
    <mergeCell ref="N43:N47"/>
    <mergeCell ref="O43:O47"/>
    <mergeCell ref="P43:P47"/>
    <mergeCell ref="Q43:Q47"/>
    <mergeCell ref="B58:B62"/>
    <mergeCell ref="C58:C62"/>
  </mergeCells>
  <conditionalFormatting sqref="O9 O41">
    <cfRule type="cellIs" dxfId="23" priority="22" operator="greaterThanOrEqual">
      <formula>1</formula>
    </cfRule>
    <cfRule type="cellIs" dxfId="22" priority="23" operator="between">
      <formula>0.61</formula>
      <formula>0.99</formula>
    </cfRule>
    <cfRule type="cellIs" dxfId="21" priority="24" operator="lessThan">
      <formula>0.6</formula>
    </cfRule>
  </conditionalFormatting>
  <conditionalFormatting sqref="O10:O15">
    <cfRule type="cellIs" dxfId="20" priority="19" operator="greaterThanOrEqual">
      <formula>1</formula>
    </cfRule>
    <cfRule type="cellIs" dxfId="19" priority="20" operator="between">
      <formula>0.61</formula>
      <formula>0.99</formula>
    </cfRule>
    <cfRule type="cellIs" dxfId="18" priority="21" operator="lessThan">
      <formula>0.6</formula>
    </cfRule>
  </conditionalFormatting>
  <conditionalFormatting sqref="Q16:Q22">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R16:T22">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O23 O33:O36 O43:O44 O63:O64">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O30 O48 O65">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Q32 Q42 Q58:Q62">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R32:T32 R42:T42 R58:T62">
    <cfRule type="cellIs" dxfId="2" priority="1" operator="greaterThanOrEqual">
      <formula>1</formula>
    </cfRule>
    <cfRule type="cellIs" dxfId="1" priority="2" operator="between">
      <formula>0.61</formula>
      <formula>0.99</formula>
    </cfRule>
    <cfRule type="cellIs" dxfId="0" priority="3" operator="lessThan">
      <formula>0.6</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G71 G32:G36 G48 G30 G9:G23 G58:G65 G41:G44</xm:sqref>
        </x14:dataValidation>
        <x14:dataValidation type="list" allowBlank="1" showInputMessage="1" showErrorMessage="1" xr:uid="{B23B436F-B578-41ED-A04B-953E6D8E95C3}">
          <x14:formula1>
            <xm:f>Listas!$F$3:$F$5</xm:f>
          </x14:formula1>
          <xm:sqref>B71 B32:B36 B48 B30 B9:B23 B58:B65 B41:B44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0F69-ED81-457E-A21F-8C59B4BD1AE3}">
  <sheetPr>
    <tabColor rgb="FF7030A0"/>
  </sheetPr>
  <dimension ref="A1:E9"/>
  <sheetViews>
    <sheetView view="pageLayout" zoomScale="89" zoomScaleNormal="100" zoomScalePageLayoutView="89" workbookViewId="0">
      <selection activeCell="E3" sqref="E3"/>
    </sheetView>
  </sheetViews>
  <sheetFormatPr baseColWidth="10" defaultRowHeight="16.5" x14ac:dyDescent="0.3"/>
  <cols>
    <col min="1" max="1" width="10.5703125" style="527" customWidth="1"/>
    <col min="2" max="2" width="8.28515625" style="527" customWidth="1"/>
    <col min="3" max="3" width="21.85546875" style="527" customWidth="1"/>
    <col min="4" max="4" width="20.5703125" style="527" customWidth="1"/>
    <col min="5" max="5" width="39.140625" style="527" customWidth="1"/>
    <col min="6" max="16384" width="11.42578125" style="527"/>
  </cols>
  <sheetData>
    <row r="1" spans="1:5" x14ac:dyDescent="0.3">
      <c r="A1" s="541" t="s">
        <v>447</v>
      </c>
      <c r="B1" s="540" t="s">
        <v>812</v>
      </c>
      <c r="C1" s="540" t="s">
        <v>811</v>
      </c>
      <c r="D1" s="540" t="s">
        <v>810</v>
      </c>
      <c r="E1" s="539" t="s">
        <v>809</v>
      </c>
    </row>
    <row r="2" spans="1:5" ht="66" x14ac:dyDescent="0.3">
      <c r="A2" s="537">
        <v>43859</v>
      </c>
      <c r="B2" s="536">
        <v>1</v>
      </c>
      <c r="C2" s="535" t="s">
        <v>813</v>
      </c>
      <c r="D2" s="535" t="s">
        <v>808</v>
      </c>
      <c r="E2" s="534" t="s">
        <v>814</v>
      </c>
    </row>
    <row r="3" spans="1:5" ht="66" x14ac:dyDescent="0.3">
      <c r="A3" s="538">
        <v>43924</v>
      </c>
      <c r="B3" s="536">
        <v>2</v>
      </c>
      <c r="C3" s="535" t="s">
        <v>813</v>
      </c>
      <c r="D3" s="535" t="s">
        <v>808</v>
      </c>
      <c r="E3" s="534" t="s">
        <v>815</v>
      </c>
    </row>
    <row r="4" spans="1:5" x14ac:dyDescent="0.3">
      <c r="A4" s="533"/>
      <c r="B4" s="532"/>
      <c r="C4" s="532"/>
      <c r="D4" s="532"/>
      <c r="E4" s="531"/>
    </row>
    <row r="5" spans="1:5" x14ac:dyDescent="0.3">
      <c r="A5" s="533"/>
      <c r="B5" s="532"/>
      <c r="C5" s="532"/>
      <c r="D5" s="532"/>
      <c r="E5" s="531"/>
    </row>
    <row r="6" spans="1:5" x14ac:dyDescent="0.3">
      <c r="A6" s="533"/>
      <c r="B6" s="532"/>
      <c r="C6" s="532"/>
      <c r="D6" s="532"/>
      <c r="E6" s="531"/>
    </row>
    <row r="7" spans="1:5" x14ac:dyDescent="0.3">
      <c r="A7" s="533"/>
      <c r="B7" s="532"/>
      <c r="C7" s="532"/>
      <c r="D7" s="532"/>
      <c r="E7" s="531"/>
    </row>
    <row r="8" spans="1:5" x14ac:dyDescent="0.3">
      <c r="A8" s="533"/>
      <c r="B8" s="532"/>
      <c r="C8" s="532"/>
      <c r="D8" s="532"/>
      <c r="E8" s="531"/>
    </row>
    <row r="9" spans="1:5" ht="17.25" thickBot="1" x14ac:dyDescent="0.35">
      <c r="A9" s="530"/>
      <c r="B9" s="529"/>
      <c r="C9" s="529"/>
      <c r="D9" s="529"/>
      <c r="E9" s="528"/>
    </row>
  </sheetData>
  <sheetProtection algorithmName="SHA-512" hashValue="jMIVpHO6HR8eSwcrElLLfLq2IeqJUyNgDdwbrpl4E+MmjcjCA8AOCJ/tNFgNK6sUprVLgrYe+5UCIIfB/y5e2g==" saltValue="5C0NVO9va4HGCVj6nPJjRA==" spinCount="100000" sheet="1" objects="1" scenarios="1"/>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baseColWidth="10" defaultRowHeight="15" x14ac:dyDescent="0.25"/>
  <cols>
    <col min="1" max="1" width="3.5703125" customWidth="1"/>
    <col min="2" max="2" width="61.140625" customWidth="1"/>
    <col min="3" max="3" width="6" customWidth="1"/>
    <col min="4" max="4" width="34.140625" customWidth="1"/>
    <col min="6" max="6" width="21" customWidth="1"/>
  </cols>
  <sheetData>
    <row r="2" spans="2:6" ht="39" customHeight="1" x14ac:dyDescent="0.25">
      <c r="B2" s="102" t="s">
        <v>4</v>
      </c>
      <c r="C2" s="104"/>
      <c r="D2" s="102" t="s">
        <v>3</v>
      </c>
      <c r="F2" s="103" t="s">
        <v>290</v>
      </c>
    </row>
    <row r="3" spans="2:6" ht="27.75" customHeight="1" x14ac:dyDescent="0.25">
      <c r="B3" s="101" t="s">
        <v>203</v>
      </c>
      <c r="C3" s="101"/>
      <c r="D3" s="101" t="s">
        <v>7</v>
      </c>
      <c r="F3" s="101" t="s">
        <v>294</v>
      </c>
    </row>
    <row r="4" spans="2:6" ht="27.75" customHeight="1" x14ac:dyDescent="0.25">
      <c r="B4" s="101" t="s">
        <v>53</v>
      </c>
      <c r="C4" s="101"/>
      <c r="D4" s="101" t="s">
        <v>7</v>
      </c>
      <c r="F4" s="101" t="s">
        <v>296</v>
      </c>
    </row>
    <row r="5" spans="2:6" ht="27.75" customHeight="1" x14ac:dyDescent="0.25">
      <c r="B5" s="101" t="s">
        <v>276</v>
      </c>
      <c r="C5" s="101"/>
      <c r="D5" s="101" t="s">
        <v>7</v>
      </c>
      <c r="F5" s="101" t="s">
        <v>297</v>
      </c>
    </row>
    <row r="6" spans="2:6" ht="27.75" customHeight="1" x14ac:dyDescent="0.25">
      <c r="B6" s="101" t="s">
        <v>250</v>
      </c>
      <c r="C6" s="101"/>
      <c r="D6" s="101" t="s">
        <v>7</v>
      </c>
    </row>
    <row r="7" spans="2:6" ht="27.75" customHeight="1" x14ac:dyDescent="0.25">
      <c r="B7" s="101" t="s">
        <v>154</v>
      </c>
      <c r="C7" s="101"/>
      <c r="D7" s="101" t="s">
        <v>7</v>
      </c>
    </row>
    <row r="8" spans="2:6" ht="30" customHeight="1" x14ac:dyDescent="0.25">
      <c r="B8" s="101" t="s">
        <v>261</v>
      </c>
      <c r="C8" s="101"/>
      <c r="D8" s="101" t="s">
        <v>5</v>
      </c>
    </row>
    <row r="9" spans="2:6" ht="27.75" customHeight="1" x14ac:dyDescent="0.25">
      <c r="B9" s="101" t="s">
        <v>193</v>
      </c>
      <c r="C9" s="101"/>
      <c r="D9" s="101" t="s">
        <v>6</v>
      </c>
    </row>
    <row r="10" spans="2:6" ht="27.75" customHeight="1" x14ac:dyDescent="0.25">
      <c r="B10" s="101" t="s">
        <v>232</v>
      </c>
      <c r="C10" s="101"/>
      <c r="D10" s="101" t="s">
        <v>6</v>
      </c>
    </row>
    <row r="11" spans="2:6" ht="27.75" customHeight="1" x14ac:dyDescent="0.25">
      <c r="B11" s="101" t="s">
        <v>56</v>
      </c>
      <c r="C11" s="101"/>
      <c r="D11" s="101" t="s">
        <v>6</v>
      </c>
    </row>
    <row r="12" spans="2:6" ht="27.75" customHeight="1" x14ac:dyDescent="0.25">
      <c r="B12" s="101" t="s">
        <v>236</v>
      </c>
      <c r="C12" s="101"/>
      <c r="D12" s="101" t="s">
        <v>6</v>
      </c>
    </row>
    <row r="13" spans="2:6" ht="27.75" customHeight="1" x14ac:dyDescent="0.25">
      <c r="B13" s="101" t="s">
        <v>246</v>
      </c>
      <c r="C13" s="101"/>
      <c r="D13" s="101" t="s">
        <v>6</v>
      </c>
    </row>
    <row r="14" spans="2:6" ht="27.75" customHeight="1" x14ac:dyDescent="0.25">
      <c r="B14" s="101" t="s">
        <v>164</v>
      </c>
      <c r="C14" s="101"/>
      <c r="D14" s="101" t="s">
        <v>5</v>
      </c>
    </row>
    <row r="15" spans="2:6" ht="27.75" customHeight="1" x14ac:dyDescent="0.25">
      <c r="B15" s="101" t="s">
        <v>199</v>
      </c>
      <c r="C15" s="101"/>
      <c r="D15" s="101" t="s">
        <v>223</v>
      </c>
    </row>
    <row r="16" spans="2:6" ht="27.75" customHeight="1" x14ac:dyDescent="0.25">
      <c r="B16" s="101" t="s">
        <v>201</v>
      </c>
      <c r="C16" s="101"/>
      <c r="D16" s="101" t="s">
        <v>5</v>
      </c>
    </row>
    <row r="17" spans="2:4" ht="39.75" customHeight="1" x14ac:dyDescent="0.25">
      <c r="B17" s="101" t="s">
        <v>288</v>
      </c>
      <c r="C17" s="101"/>
      <c r="D17" s="101" t="s">
        <v>223</v>
      </c>
    </row>
    <row r="18" spans="2:4" x14ac:dyDescent="0.25">
      <c r="B18" s="101"/>
      <c r="C18"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workbookViewId="0">
      <pane xSplit="2" ySplit="34" topLeftCell="C50" activePane="bottomRight" state="frozen"/>
      <selection pane="topRight" activeCell="C1" sqref="C1"/>
      <selection pane="bottomLeft" activeCell="A35" sqref="A35"/>
      <selection pane="bottomRight" activeCell="B12" sqref="B12"/>
    </sheetView>
  </sheetViews>
  <sheetFormatPr baseColWidth="10" defaultColWidth="3.7109375" defaultRowHeight="15" x14ac:dyDescent="0.25"/>
  <cols>
    <col min="1" max="1" width="2.140625" customWidth="1"/>
    <col min="2" max="2" width="175.28515625" customWidth="1"/>
    <col min="3" max="17" width="3.7109375" style="125"/>
  </cols>
  <sheetData>
    <row r="1" spans="2:2" ht="13.5" customHeight="1" x14ac:dyDescent="0.25"/>
    <row r="2" spans="2:2" ht="277.5" hidden="1" customHeight="1" thickTop="1" thickBot="1" x14ac:dyDescent="0.3">
      <c r="B2" s="8" t="s">
        <v>52</v>
      </c>
    </row>
    <row r="3" spans="2:2" ht="15.75" hidden="1" thickTop="1" x14ac:dyDescent="0.25">
      <c r="B3" t="s">
        <v>177</v>
      </c>
    </row>
    <row r="4" spans="2:2" hidden="1" x14ac:dyDescent="0.25"/>
    <row r="5" spans="2:2" hidden="1" x14ac:dyDescent="0.25"/>
    <row r="6" spans="2:2" ht="15.75" hidden="1" thickBot="1" x14ac:dyDescent="0.3"/>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Normal="100" workbookViewId="0">
      <pane xSplit="3" ySplit="29" topLeftCell="D39" activePane="bottomRight" state="frozen"/>
      <selection pane="topRight" activeCell="D1" sqref="D1"/>
      <selection pane="bottomLeft" activeCell="A30" sqref="A30"/>
      <selection pane="bottomRight" activeCell="B12" sqref="B12"/>
    </sheetView>
  </sheetViews>
  <sheetFormatPr baseColWidth="10" defaultColWidth="5" defaultRowHeight="15" x14ac:dyDescent="0.25"/>
  <cols>
    <col min="1" max="1" width="19" customWidth="1"/>
    <col min="2" max="2" width="159.42578125" customWidth="1"/>
    <col min="3" max="3" width="13.5703125" customWidth="1"/>
    <col min="4" max="16384" width="5" style="125"/>
  </cols>
  <sheetData>
    <row r="1" ht="8.25" customHeight="1" x14ac:dyDescent="0.25"/>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110" zoomScaleNormal="110" workbookViewId="0">
      <pane xSplit="2" ySplit="26" topLeftCell="C27" activePane="bottomRight" state="frozen"/>
      <selection pane="topRight" activeCell="C1" sqref="C1"/>
      <selection pane="bottomLeft" activeCell="A27" sqref="A27"/>
      <selection pane="bottomRight" activeCell="B8" sqref="B8"/>
    </sheetView>
  </sheetViews>
  <sheetFormatPr baseColWidth="10" defaultColWidth="5" defaultRowHeight="15" x14ac:dyDescent="0.25"/>
  <cols>
    <col min="1" max="1" width="1.7109375" customWidth="1"/>
    <col min="2" max="2" width="190" customWidth="1"/>
    <col min="3" max="16384" width="5" style="125"/>
  </cols>
  <sheetData>
    <row r="1" ht="8.2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80" zoomScaleNormal="80" workbookViewId="0">
      <pane xSplit="2" ySplit="29" topLeftCell="C30" activePane="bottomRight" state="frozen"/>
      <selection pane="topRight" activeCell="C1" sqref="C1"/>
      <selection pane="bottomLeft" activeCell="A30" sqref="A30"/>
      <selection pane="bottomRight" activeCell="A20" sqref="A20"/>
    </sheetView>
  </sheetViews>
  <sheetFormatPr baseColWidth="10" defaultRowHeight="15" x14ac:dyDescent="0.25"/>
  <cols>
    <col min="1" max="2" width="92.42578125" style="24" customWidth="1"/>
    <col min="3" max="3" width="11.42578125" style="24"/>
    <col min="4" max="16384" width="11.42578125" style="127"/>
  </cols>
  <sheetData>
    <row r="1" spans="1:3" s="126" customFormat="1" ht="25.5" customHeight="1" thickBot="1" x14ac:dyDescent="0.3">
      <c r="A1" s="61" t="s">
        <v>12</v>
      </c>
      <c r="B1" s="64" t="s">
        <v>10</v>
      </c>
      <c r="C1" s="49"/>
    </row>
    <row r="2" spans="1:3" x14ac:dyDescent="0.25">
      <c r="A2" s="55" t="s">
        <v>30</v>
      </c>
      <c r="B2" s="60" t="s">
        <v>244</v>
      </c>
    </row>
    <row r="3" spans="1:3" x14ac:dyDescent="0.25">
      <c r="A3" s="55" t="s">
        <v>31</v>
      </c>
      <c r="B3" s="55" t="s">
        <v>36</v>
      </c>
    </row>
    <row r="4" spans="1:3" ht="27" customHeight="1" x14ac:dyDescent="0.25">
      <c r="A4" s="55" t="s">
        <v>245</v>
      </c>
      <c r="B4" s="55" t="s">
        <v>51</v>
      </c>
    </row>
    <row r="5" spans="1:3" ht="30.75" customHeight="1" x14ac:dyDescent="0.25">
      <c r="A5" s="55" t="s">
        <v>185</v>
      </c>
      <c r="B5" s="55" t="s">
        <v>37</v>
      </c>
    </row>
    <row r="6" spans="1:3" x14ac:dyDescent="0.25">
      <c r="A6" s="55" t="s">
        <v>32</v>
      </c>
      <c r="B6" s="55" t="s">
        <v>38</v>
      </c>
    </row>
    <row r="7" spans="1:3" x14ac:dyDescent="0.25">
      <c r="A7" s="55" t="s">
        <v>243</v>
      </c>
      <c r="B7" s="55" t="s">
        <v>178</v>
      </c>
    </row>
    <row r="8" spans="1:3" ht="30" x14ac:dyDescent="0.25">
      <c r="A8" s="56" t="s">
        <v>33</v>
      </c>
      <c r="B8" s="55" t="s">
        <v>179</v>
      </c>
    </row>
    <row r="9" spans="1:3" x14ac:dyDescent="0.25">
      <c r="A9" s="55" t="s">
        <v>14</v>
      </c>
      <c r="B9" s="55" t="s">
        <v>180</v>
      </c>
    </row>
    <row r="10" spans="1:3" x14ac:dyDescent="0.25">
      <c r="A10" s="55" t="s">
        <v>15</v>
      </c>
      <c r="B10" s="55" t="s">
        <v>18</v>
      </c>
    </row>
    <row r="11" spans="1:3" x14ac:dyDescent="0.25">
      <c r="A11" s="55" t="s">
        <v>34</v>
      </c>
      <c r="B11" s="55" t="s">
        <v>19</v>
      </c>
    </row>
    <row r="12" spans="1:3" x14ac:dyDescent="0.25">
      <c r="A12" s="55" t="s">
        <v>16</v>
      </c>
      <c r="B12" s="55" t="s">
        <v>181</v>
      </c>
    </row>
    <row r="13" spans="1:3" x14ac:dyDescent="0.25">
      <c r="A13" s="55" t="s">
        <v>35</v>
      </c>
      <c r="B13" s="55" t="s">
        <v>20</v>
      </c>
    </row>
    <row r="14" spans="1:3" x14ac:dyDescent="0.25">
      <c r="A14" s="55" t="s">
        <v>17</v>
      </c>
      <c r="B14" s="58" t="s">
        <v>39</v>
      </c>
    </row>
    <row r="15" spans="1:3" x14ac:dyDescent="0.25">
      <c r="A15" s="55" t="s">
        <v>27</v>
      </c>
      <c r="B15" s="58" t="s">
        <v>49</v>
      </c>
    </row>
    <row r="16" spans="1:3" x14ac:dyDescent="0.25">
      <c r="A16" s="55" t="s">
        <v>182</v>
      </c>
      <c r="B16" s="58" t="s">
        <v>46</v>
      </c>
    </row>
    <row r="17" spans="1:3" x14ac:dyDescent="0.25">
      <c r="A17" s="55" t="s">
        <v>45</v>
      </c>
      <c r="B17" s="58" t="s">
        <v>48</v>
      </c>
    </row>
    <row r="18" spans="1:3" x14ac:dyDescent="0.25">
      <c r="A18" s="57" t="s">
        <v>183</v>
      </c>
      <c r="B18" s="55"/>
    </row>
    <row r="19" spans="1:3" ht="15.75" thickBot="1" x14ac:dyDescent="0.3">
      <c r="A19" s="58" t="s">
        <v>47</v>
      </c>
      <c r="B19" s="54"/>
    </row>
    <row r="20" spans="1:3" s="126" customFormat="1" ht="26.25" customHeight="1" thickBot="1" x14ac:dyDescent="0.3">
      <c r="A20" s="63" t="s">
        <v>13</v>
      </c>
      <c r="B20" s="62" t="s">
        <v>11</v>
      </c>
      <c r="C20" s="49"/>
    </row>
    <row r="21" spans="1:3" x14ac:dyDescent="0.25">
      <c r="A21" s="59" t="s">
        <v>23</v>
      </c>
      <c r="B21" s="60" t="s">
        <v>21</v>
      </c>
    </row>
    <row r="22" spans="1:3" x14ac:dyDescent="0.25">
      <c r="A22" s="59" t="s">
        <v>24</v>
      </c>
      <c r="B22" s="55" t="s">
        <v>22</v>
      </c>
    </row>
    <row r="23" spans="1:3" x14ac:dyDescent="0.25">
      <c r="A23" s="59" t="s">
        <v>25</v>
      </c>
      <c r="B23" s="55" t="s">
        <v>29</v>
      </c>
    </row>
    <row r="24" spans="1:3" x14ac:dyDescent="0.25">
      <c r="A24" s="59" t="s">
        <v>28</v>
      </c>
      <c r="B24" s="55" t="s">
        <v>40</v>
      </c>
    </row>
    <row r="25" spans="1:3" x14ac:dyDescent="0.25">
      <c r="A25" s="59" t="s">
        <v>184</v>
      </c>
      <c r="B25" s="55" t="s">
        <v>41</v>
      </c>
    </row>
    <row r="26" spans="1:3" ht="30" x14ac:dyDescent="0.25">
      <c r="A26" s="59" t="s">
        <v>44</v>
      </c>
      <c r="B26" s="55" t="s">
        <v>42</v>
      </c>
    </row>
    <row r="27" spans="1:3" ht="30" x14ac:dyDescent="0.25">
      <c r="A27" s="59" t="s">
        <v>26</v>
      </c>
      <c r="B27" s="55" t="s">
        <v>43</v>
      </c>
    </row>
    <row r="28" spans="1:3" x14ac:dyDescent="0.25">
      <c r="A28" s="52"/>
      <c r="B28" s="58" t="s">
        <v>50</v>
      </c>
    </row>
    <row r="29" spans="1:3" x14ac:dyDescent="0.25">
      <c r="A29" s="51"/>
      <c r="B29" s="50"/>
    </row>
    <row r="30" spans="1:3" ht="15.75" thickBot="1" x14ac:dyDescent="0.3">
      <c r="A30" s="53"/>
      <c r="B30" s="54"/>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16" activePane="bottomRight" state="frozen"/>
      <selection pane="topRight" activeCell="E1" sqref="E1"/>
      <selection pane="bottomLeft" activeCell="A4" sqref="A4"/>
      <selection pane="bottomRight" activeCell="D3" sqref="D3"/>
    </sheetView>
  </sheetViews>
  <sheetFormatPr baseColWidth="10" defaultRowHeight="15" x14ac:dyDescent="0.25"/>
  <cols>
    <col min="2" max="2" width="18.28515625" customWidth="1"/>
    <col min="3" max="3" width="53.42578125" customWidth="1"/>
    <col min="4" max="4" width="27" customWidth="1"/>
    <col min="5" max="5" width="139.140625" customWidth="1"/>
    <col min="6" max="6" width="29.5703125" style="16" hidden="1" customWidth="1"/>
    <col min="7" max="7" width="63.5703125" hidden="1" customWidth="1"/>
  </cols>
  <sheetData>
    <row r="1" spans="1:7" ht="35.25" customHeight="1" x14ac:dyDescent="0.25">
      <c r="A1" s="116" t="s">
        <v>1</v>
      </c>
      <c r="B1" s="116" t="s">
        <v>3</v>
      </c>
      <c r="C1" s="117" t="s">
        <v>237</v>
      </c>
      <c r="D1" s="117" t="s">
        <v>4</v>
      </c>
      <c r="E1" s="117" t="s">
        <v>57</v>
      </c>
      <c r="F1" s="11" t="s">
        <v>9</v>
      </c>
      <c r="G1" s="28" t="s">
        <v>153</v>
      </c>
    </row>
    <row r="2" spans="1:7" ht="114.75" x14ac:dyDescent="0.25">
      <c r="A2" s="1">
        <f>0+1</f>
        <v>1</v>
      </c>
      <c r="B2" s="2" t="s">
        <v>7</v>
      </c>
      <c r="C2" s="42" t="s">
        <v>224</v>
      </c>
      <c r="D2" s="26" t="s">
        <v>203</v>
      </c>
      <c r="E2" s="26" t="s">
        <v>241</v>
      </c>
      <c r="F2" s="2" t="s">
        <v>168</v>
      </c>
      <c r="G2" s="6" t="s">
        <v>186</v>
      </c>
    </row>
    <row r="3" spans="1:7" ht="114.75" customHeight="1" x14ac:dyDescent="0.25">
      <c r="A3" s="1">
        <f t="shared" ref="A3:A14" si="0">+A2+1</f>
        <v>2</v>
      </c>
      <c r="B3" s="2" t="s">
        <v>7</v>
      </c>
      <c r="C3" s="42" t="s">
        <v>225</v>
      </c>
      <c r="D3" s="26" t="s">
        <v>53</v>
      </c>
      <c r="E3" s="26" t="s">
        <v>187</v>
      </c>
      <c r="F3" s="27" t="s">
        <v>155</v>
      </c>
      <c r="G3" s="13" t="s">
        <v>188</v>
      </c>
    </row>
    <row r="4" spans="1:7" ht="89.25" x14ac:dyDescent="0.25">
      <c r="A4" s="1">
        <f t="shared" si="0"/>
        <v>3</v>
      </c>
      <c r="B4" s="2" t="s">
        <v>7</v>
      </c>
      <c r="C4" s="42" t="s">
        <v>224</v>
      </c>
      <c r="D4" s="26" t="s">
        <v>276</v>
      </c>
      <c r="E4" s="26" t="s">
        <v>242</v>
      </c>
      <c r="F4" s="27" t="s">
        <v>155</v>
      </c>
      <c r="G4" s="13" t="s">
        <v>189</v>
      </c>
    </row>
    <row r="5" spans="1:7" ht="204" x14ac:dyDescent="0.25">
      <c r="A5" s="1">
        <f t="shared" si="0"/>
        <v>4</v>
      </c>
      <c r="B5" s="2" t="s">
        <v>7</v>
      </c>
      <c r="C5" s="36" t="s">
        <v>226</v>
      </c>
      <c r="D5" s="47" t="s">
        <v>250</v>
      </c>
      <c r="E5" s="47" t="s">
        <v>251</v>
      </c>
      <c r="F5" s="47" t="s">
        <v>167</v>
      </c>
      <c r="G5" s="29" t="s">
        <v>252</v>
      </c>
    </row>
    <row r="6" spans="1:7" ht="102" x14ac:dyDescent="0.25">
      <c r="A6" s="1">
        <f t="shared" si="0"/>
        <v>5</v>
      </c>
      <c r="B6" s="2" t="s">
        <v>7</v>
      </c>
      <c r="C6" s="35" t="s">
        <v>229</v>
      </c>
      <c r="D6" s="25" t="s">
        <v>154</v>
      </c>
      <c r="E6" s="34" t="s">
        <v>163</v>
      </c>
      <c r="F6" s="27" t="s">
        <v>172</v>
      </c>
      <c r="G6" s="29" t="s">
        <v>165</v>
      </c>
    </row>
    <row r="7" spans="1:7" ht="114.75" x14ac:dyDescent="0.25">
      <c r="A7" s="1">
        <f>+A6+1</f>
        <v>6</v>
      </c>
      <c r="B7" s="2" t="s">
        <v>5</v>
      </c>
      <c r="C7" s="35" t="s">
        <v>224</v>
      </c>
      <c r="D7" s="25" t="s">
        <v>261</v>
      </c>
      <c r="E7" s="25" t="s">
        <v>191</v>
      </c>
      <c r="F7" s="27" t="s">
        <v>174</v>
      </c>
      <c r="G7" s="13" t="s">
        <v>192</v>
      </c>
    </row>
    <row r="8" spans="1:7" ht="127.5" x14ac:dyDescent="0.25">
      <c r="A8" s="1">
        <f>+A7+1</f>
        <v>7</v>
      </c>
      <c r="B8" s="2" t="s">
        <v>6</v>
      </c>
      <c r="C8" s="42" t="s">
        <v>227</v>
      </c>
      <c r="D8" s="27" t="s">
        <v>193</v>
      </c>
      <c r="E8" s="26" t="s">
        <v>238</v>
      </c>
      <c r="F8" s="27" t="s">
        <v>58</v>
      </c>
      <c r="G8" s="13" t="s">
        <v>235</v>
      </c>
    </row>
    <row r="9" spans="1:7" ht="102" x14ac:dyDescent="0.25">
      <c r="A9" s="1">
        <f t="shared" si="0"/>
        <v>8</v>
      </c>
      <c r="B9" s="2" t="s">
        <v>6</v>
      </c>
      <c r="C9" s="38" t="s">
        <v>227</v>
      </c>
      <c r="D9" s="27" t="s">
        <v>232</v>
      </c>
      <c r="E9" s="27" t="s">
        <v>194</v>
      </c>
      <c r="F9" s="27" t="s">
        <v>58</v>
      </c>
      <c r="G9" s="30" t="s">
        <v>204</v>
      </c>
    </row>
    <row r="10" spans="1:7" ht="51" x14ac:dyDescent="0.25">
      <c r="A10" s="1">
        <f t="shared" si="0"/>
        <v>9</v>
      </c>
      <c r="B10" s="2" t="s">
        <v>6</v>
      </c>
      <c r="C10" s="38" t="s">
        <v>226</v>
      </c>
      <c r="D10" s="27" t="s">
        <v>56</v>
      </c>
      <c r="E10" s="27" t="s">
        <v>240</v>
      </c>
      <c r="F10" s="27" t="s">
        <v>59</v>
      </c>
      <c r="G10" s="30" t="s">
        <v>195</v>
      </c>
    </row>
    <row r="11" spans="1:7" ht="76.5" x14ac:dyDescent="0.25">
      <c r="A11" s="1">
        <f t="shared" si="0"/>
        <v>10</v>
      </c>
      <c r="B11" s="2" t="s">
        <v>6</v>
      </c>
      <c r="C11" s="38" t="s">
        <v>228</v>
      </c>
      <c r="D11" s="27" t="s">
        <v>236</v>
      </c>
      <c r="E11" s="27" t="s">
        <v>239</v>
      </c>
      <c r="F11" s="27" t="s">
        <v>72</v>
      </c>
      <c r="G11" s="30" t="s">
        <v>197</v>
      </c>
    </row>
    <row r="12" spans="1:7" ht="293.25" x14ac:dyDescent="0.25">
      <c r="A12" s="1">
        <f>+A11+1</f>
        <v>11</v>
      </c>
      <c r="B12" s="2" t="s">
        <v>6</v>
      </c>
      <c r="C12" s="38" t="s">
        <v>228</v>
      </c>
      <c r="D12" s="27" t="s">
        <v>246</v>
      </c>
      <c r="E12" s="27" t="s">
        <v>248</v>
      </c>
      <c r="F12" s="27" t="s">
        <v>234</v>
      </c>
      <c r="G12" s="30" t="s">
        <v>247</v>
      </c>
    </row>
    <row r="13" spans="1:7" ht="63.75" x14ac:dyDescent="0.25">
      <c r="A13" s="1">
        <f>+A12+1</f>
        <v>12</v>
      </c>
      <c r="B13" s="2" t="s">
        <v>5</v>
      </c>
      <c r="C13" s="38" t="s">
        <v>228</v>
      </c>
      <c r="D13" s="27" t="s">
        <v>164</v>
      </c>
      <c r="E13" s="26" t="s">
        <v>198</v>
      </c>
      <c r="F13" s="27" t="s">
        <v>85</v>
      </c>
      <c r="G13" s="15"/>
    </row>
    <row r="14" spans="1:7" ht="51" x14ac:dyDescent="0.25">
      <c r="A14" s="1">
        <f t="shared" si="0"/>
        <v>13</v>
      </c>
      <c r="B14" s="5" t="s">
        <v>223</v>
      </c>
      <c r="C14" s="35" t="s">
        <v>226</v>
      </c>
      <c r="D14" s="26" t="s">
        <v>199</v>
      </c>
      <c r="E14" s="26" t="s">
        <v>233</v>
      </c>
      <c r="F14" s="27" t="s">
        <v>60</v>
      </c>
      <c r="G14" s="43" t="s">
        <v>200</v>
      </c>
    </row>
    <row r="15" spans="1:7" ht="63.75" x14ac:dyDescent="0.25">
      <c r="A15" s="1">
        <f>A14+1</f>
        <v>14</v>
      </c>
      <c r="B15" s="2" t="s">
        <v>5</v>
      </c>
      <c r="C15" s="38" t="s">
        <v>224</v>
      </c>
      <c r="D15" s="27" t="s">
        <v>201</v>
      </c>
      <c r="E15" s="27" t="s">
        <v>249</v>
      </c>
      <c r="F15" s="27" t="s">
        <v>58</v>
      </c>
      <c r="G15" s="30" t="s">
        <v>202</v>
      </c>
    </row>
    <row r="16" spans="1:7" ht="102" x14ac:dyDescent="0.25">
      <c r="A16" s="44">
        <f>A15+1</f>
        <v>15</v>
      </c>
      <c r="B16" s="48" t="s">
        <v>223</v>
      </c>
      <c r="C16" s="46" t="s">
        <v>226</v>
      </c>
      <c r="D16" s="27" t="s">
        <v>288</v>
      </c>
      <c r="E16" s="27" t="s">
        <v>253</v>
      </c>
      <c r="F16" s="41"/>
      <c r="G16" s="12"/>
    </row>
  </sheetData>
  <sheetProtection algorithmName="SHA-512" hashValue="1JGvvE1Sa5+vtMi6OfT5UMaAifIGY60eH5uDRmrl7i9zTE6bWWuyMgATebAOc8clXr73ULm2Bww6VND8Ib848Q==" saltValue="YOM7TGkplYRg/WhINnZn/w==" spinCount="100000" sheet="1" objects="1" scenarios="1"/>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baseColWidth="10" defaultRowHeight="14.25" x14ac:dyDescent="0.25"/>
  <cols>
    <col min="1" max="1" width="16.5703125" style="66" customWidth="1"/>
    <col min="2" max="2" width="26.5703125" style="66" customWidth="1"/>
    <col min="3" max="3" width="35.7109375" style="66" customWidth="1"/>
    <col min="4" max="4" width="38.85546875" style="66" customWidth="1"/>
    <col min="5" max="5" width="33.140625" style="66" customWidth="1"/>
    <col min="6" max="6" width="26.85546875" style="66" customWidth="1"/>
    <col min="7" max="7" width="33.5703125" style="66" customWidth="1"/>
    <col min="8" max="8" width="36.7109375" style="66" customWidth="1"/>
    <col min="9" max="16384" width="11.42578125" style="66"/>
  </cols>
  <sheetData>
    <row r="1" spans="1:8" ht="28.5" customHeight="1" x14ac:dyDescent="0.25">
      <c r="A1" s="350" t="s">
        <v>254</v>
      </c>
      <c r="B1" s="348" t="s">
        <v>271</v>
      </c>
      <c r="C1" s="348" t="s">
        <v>265</v>
      </c>
      <c r="D1" s="348"/>
      <c r="E1" s="348"/>
      <c r="F1" s="349"/>
      <c r="G1" s="360" t="s">
        <v>272</v>
      </c>
    </row>
    <row r="2" spans="1:8" ht="43.5" thickBot="1" x14ac:dyDescent="0.3">
      <c r="A2" s="351"/>
      <c r="B2" s="352"/>
      <c r="C2" s="70" t="s">
        <v>268</v>
      </c>
      <c r="D2" s="70" t="s">
        <v>266</v>
      </c>
      <c r="E2" s="70" t="s">
        <v>267</v>
      </c>
      <c r="F2" s="71" t="s">
        <v>269</v>
      </c>
      <c r="G2" s="361"/>
    </row>
    <row r="3" spans="1:8" ht="42.75" customHeight="1" x14ac:dyDescent="0.25">
      <c r="A3" s="366" t="s">
        <v>255</v>
      </c>
      <c r="B3" s="350" t="s">
        <v>256</v>
      </c>
      <c r="C3" s="72"/>
      <c r="D3" s="75" t="s">
        <v>56</v>
      </c>
      <c r="E3" s="80" t="s">
        <v>250</v>
      </c>
      <c r="F3" s="357" t="s">
        <v>288</v>
      </c>
      <c r="G3" s="364" t="s">
        <v>275</v>
      </c>
      <c r="H3" s="65"/>
    </row>
    <row r="4" spans="1:8" ht="43.5" thickBot="1" x14ac:dyDescent="0.3">
      <c r="A4" s="367"/>
      <c r="B4" s="353"/>
      <c r="C4" s="68"/>
      <c r="D4" s="69"/>
      <c r="E4" s="78" t="s">
        <v>53</v>
      </c>
      <c r="F4" s="358"/>
      <c r="G4" s="362"/>
      <c r="H4" s="65"/>
    </row>
    <row r="5" spans="1:8" ht="57.75" thickBot="1" x14ac:dyDescent="0.3">
      <c r="A5" s="367"/>
      <c r="B5" s="73" t="s">
        <v>270</v>
      </c>
      <c r="C5" s="77" t="s">
        <v>261</v>
      </c>
      <c r="D5" s="74" t="s">
        <v>232</v>
      </c>
      <c r="E5" s="95" t="s">
        <v>276</v>
      </c>
      <c r="F5" s="359"/>
      <c r="G5" s="84" t="s">
        <v>274</v>
      </c>
    </row>
    <row r="6" spans="1:8" ht="42.75" customHeight="1" x14ac:dyDescent="0.25">
      <c r="A6" s="367"/>
      <c r="B6" s="350" t="s">
        <v>260</v>
      </c>
      <c r="C6" s="75" t="s">
        <v>262</v>
      </c>
      <c r="D6" s="79" t="s">
        <v>246</v>
      </c>
      <c r="E6" s="81" t="s">
        <v>203</v>
      </c>
      <c r="F6" s="354" t="s">
        <v>199</v>
      </c>
      <c r="G6" s="362" t="s">
        <v>273</v>
      </c>
    </row>
    <row r="7" spans="1:8" ht="42.75" x14ac:dyDescent="0.25">
      <c r="A7" s="367"/>
      <c r="B7" s="365"/>
      <c r="C7" s="76" t="s">
        <v>164</v>
      </c>
      <c r="D7" s="67" t="s">
        <v>263</v>
      </c>
      <c r="E7" s="82" t="s">
        <v>154</v>
      </c>
      <c r="F7" s="355"/>
      <c r="G7" s="362"/>
    </row>
    <row r="8" spans="1:8" ht="43.5" thickBot="1" x14ac:dyDescent="0.3">
      <c r="A8" s="368"/>
      <c r="B8" s="353"/>
      <c r="C8" s="68"/>
      <c r="D8" s="69" t="s">
        <v>196</v>
      </c>
      <c r="E8" s="83"/>
      <c r="F8" s="356"/>
      <c r="G8" s="363"/>
    </row>
    <row r="10" spans="1:8" ht="15" thickBot="1" x14ac:dyDescent="0.3"/>
    <row r="11" spans="1:8" x14ac:dyDescent="0.25">
      <c r="A11" s="346" t="s">
        <v>264</v>
      </c>
      <c r="B11" s="347"/>
    </row>
    <row r="12" spans="1:8" x14ac:dyDescent="0.25">
      <c r="A12" s="85" t="s">
        <v>257</v>
      </c>
      <c r="B12" s="86"/>
    </row>
    <row r="13" spans="1:8" x14ac:dyDescent="0.25">
      <c r="A13" s="87" t="s">
        <v>258</v>
      </c>
      <c r="B13" s="88"/>
    </row>
    <row r="14" spans="1:8" ht="15" thickBot="1" x14ac:dyDescent="0.3">
      <c r="A14" s="89" t="s">
        <v>259</v>
      </c>
      <c r="B14" s="90"/>
    </row>
    <row r="39" spans="6:6" x14ac:dyDescent="0.25">
      <c r="F39" s="66">
        <v>20.100000000000001</v>
      </c>
    </row>
    <row r="40" spans="6:6" x14ac:dyDescent="0.25">
      <c r="F40" s="66">
        <v>103.2</v>
      </c>
    </row>
    <row r="42" spans="6:6" x14ac:dyDescent="0.25">
      <c r="F42" s="93">
        <f>+F40/F39</f>
        <v>5.1343283582089549</v>
      </c>
    </row>
  </sheetData>
  <mergeCells count="12">
    <mergeCell ref="G1:G2"/>
    <mergeCell ref="G6:G8"/>
    <mergeCell ref="G3:G4"/>
    <mergeCell ref="B6:B8"/>
    <mergeCell ref="A3:A8"/>
    <mergeCell ref="A11:B11"/>
    <mergeCell ref="C1:F1"/>
    <mergeCell ref="A1:A2"/>
    <mergeCell ref="B1:B2"/>
    <mergeCell ref="B3:B4"/>
    <mergeCell ref="F6:F8"/>
    <mergeCell ref="F3:F5"/>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baseColWidth="10" defaultRowHeight="15" x14ac:dyDescent="0.25"/>
  <cols>
    <col min="1" max="1" width="35.85546875" customWidth="1"/>
    <col min="2" max="4" width="33.42578125" customWidth="1"/>
  </cols>
  <sheetData>
    <row r="1" spans="1:4" s="91" customFormat="1" ht="29.25" customHeight="1" x14ac:dyDescent="0.25">
      <c r="A1" s="369" t="s">
        <v>281</v>
      </c>
      <c r="B1" s="369"/>
      <c r="C1" s="369"/>
      <c r="D1" s="369"/>
    </row>
    <row r="2" spans="1:4" s="91" customFormat="1" ht="30.75" customHeight="1" x14ac:dyDescent="0.25">
      <c r="A2" s="92" t="s">
        <v>277</v>
      </c>
      <c r="B2" s="92" t="s">
        <v>278</v>
      </c>
      <c r="C2" s="92" t="s">
        <v>283</v>
      </c>
      <c r="D2" s="92" t="s">
        <v>279</v>
      </c>
    </row>
    <row r="3" spans="1:4" s="91" customFormat="1" ht="184.5" customHeight="1" x14ac:dyDescent="0.25">
      <c r="A3" s="24" t="s">
        <v>287</v>
      </c>
      <c r="B3" s="24" t="s">
        <v>282</v>
      </c>
    </row>
    <row r="4" spans="1:4" s="91" customFormat="1" x14ac:dyDescent="0.25"/>
    <row r="6" spans="1:4" ht="32.25" customHeight="1" x14ac:dyDescent="0.25">
      <c r="A6" s="370" t="s">
        <v>280</v>
      </c>
      <c r="B6" s="370"/>
      <c r="C6" s="370"/>
      <c r="D6" s="370"/>
    </row>
    <row r="10" spans="1:4" x14ac:dyDescent="0.25">
      <c r="A10" s="91" t="s">
        <v>284</v>
      </c>
    </row>
    <row r="11" spans="1:4" x14ac:dyDescent="0.25">
      <c r="A11" s="91" t="s">
        <v>285</v>
      </c>
    </row>
    <row r="12" spans="1:4" x14ac:dyDescent="0.25">
      <c r="A12" s="91" t="s">
        <v>286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87" zoomScaleNormal="87" workbookViewId="0">
      <pane xSplit="17" ySplit="34" topLeftCell="S35" activePane="bottomRight" state="frozen"/>
      <selection pane="topRight" activeCell="R1" sqref="R1"/>
      <selection pane="bottomLeft" activeCell="A35" sqref="A35"/>
      <selection pane="bottomRight" activeCell="S1" sqref="S1"/>
    </sheetView>
  </sheetViews>
  <sheetFormatPr baseColWidth="10" defaultRowHeight="15" x14ac:dyDescent="0.25"/>
  <sheetData/>
  <sheetProtection algorithmName="SHA-512" hashValue="XuuFqH/bSrG4O97fEnpTAJwE2KXmjzwj0mbR3+WJ2jNSI3JO44phnZyp+05ByVjBNtpLNJhBXZ+DJtVUuQDNtA==" saltValue="0vKC6JdOa4jX5zWngAPtp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AB25FC-13EB-411F-BA5E-7CFFE32C2E22}">
  <ds:schemaRefs>
    <ds:schemaRef ds:uri="http://purl.org/dc/dcmitype/"/>
    <ds:schemaRef ds:uri="http://schemas.microsoft.com/office/infopath/2007/PartnerControls"/>
    <ds:schemaRef ds:uri="http://purl.org/dc/elements/1.1/"/>
    <ds:schemaRef ds:uri="http://schemas.microsoft.com/office/2006/metadata/properties"/>
    <ds:schemaRef ds:uri="62974773-bd70-4edc-be8c-a084c7c69d7c"/>
    <ds:schemaRef ds:uri="http://purl.org/dc/terms/"/>
    <ds:schemaRef ds:uri="http://schemas.microsoft.com/office/2006/documentManagement/types"/>
    <ds:schemaRef ds:uri="http://schemas.openxmlformats.org/package/2006/metadata/core-properties"/>
    <ds:schemaRef ds:uri="2d78a53f-b1b3-4a36-9c44-f5f7c96eda0b"/>
    <ds:schemaRef ds:uri="http://www.w3.org/XML/1998/namespace"/>
  </ds:schemaRefs>
</ds:datastoreItem>
</file>

<file path=customXml/itemProps2.xml><?xml version="1.0" encoding="utf-8"?>
<ds:datastoreItem xmlns:ds="http://schemas.openxmlformats.org/officeDocument/2006/customXml" ds:itemID="{301437F1-19A4-4FFC-BD5A-636C6292D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87DA6-797D-4157-A857-EF49D1A3A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Menú</vt:lpstr>
      <vt:lpstr>Misión</vt:lpstr>
      <vt:lpstr>Visión</vt:lpstr>
      <vt:lpstr>MEGA 2022</vt:lpstr>
      <vt:lpstr>DOFA</vt:lpstr>
      <vt:lpstr>Objetivos Estratégicos</vt:lpstr>
      <vt:lpstr>Hoja1</vt:lpstr>
      <vt:lpstr>Hoja2</vt:lpstr>
      <vt:lpstr>Mapa Estratégico</vt:lpstr>
      <vt:lpstr>Plan de Acción - Iniciativas</vt:lpstr>
      <vt:lpstr>CMI</vt:lpstr>
      <vt:lpstr>CCE-DES-FM-15</vt:lpstr>
      <vt:lpstr>Control de Cambios</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Olivera Jimenez</dc:creator>
  <cp:lastModifiedBy>Carolina Olivera Jiménez</cp:lastModifiedBy>
  <dcterms:created xsi:type="dcterms:W3CDTF">2019-07-22T14:54:24Z</dcterms:created>
  <dcterms:modified xsi:type="dcterms:W3CDTF">2020-04-06T23:40:05Z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