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2. FEBRERO\"/>
    </mc:Choice>
  </mc:AlternateContent>
  <xr:revisionPtr revIDLastSave="121" documentId="10_ncr:100000_{BE2031DB-CB03-4B0B-BF1C-E3819702D4A4}" xr6:coauthVersionLast="36" xr6:coauthVersionMax="36" xr10:uidLastSave="{4CFB1F4E-D178-4F05-BCBB-BCC6958331E6}"/>
  <bookViews>
    <workbookView xWindow="0" yWindow="0" windowWidth="24000" windowHeight="891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H26" i="1" s="1"/>
  <c r="F16" i="1"/>
  <c r="E16" i="1"/>
  <c r="N11" i="1"/>
  <c r="N26" i="1" s="1"/>
  <c r="L11" i="1"/>
  <c r="L26" i="1" s="1"/>
  <c r="J11" i="1"/>
  <c r="H11" i="1"/>
  <c r="F11" i="1"/>
  <c r="E11" i="1"/>
  <c r="E26" i="1" s="1"/>
  <c r="F26" i="1" l="1"/>
  <c r="J26" i="1"/>
  <c r="K16" i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I34" i="1" s="1"/>
  <c r="K26" i="1"/>
  <c r="J34" i="1"/>
  <c r="K34" i="1" s="1"/>
  <c r="G26" i="1"/>
  <c r="F34" i="1"/>
  <c r="G34" i="1" s="1"/>
  <c r="O26" i="1"/>
  <c r="N34" i="1"/>
  <c r="O34" i="1" s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<sst xmlns="http://schemas.openxmlformats.org/spreadsheetml/2006/main" count="117" uniqueCount="46">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</sst>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sqref="A1:M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0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3739000000</v>
      </c>
      <c r="G8" s="9">
        <f>+F8/E8</f>
        <v>1</v>
      </c>
      <c r="H8" s="8">
        <v>0</v>
      </c>
      <c r="I8" s="9">
        <f>+H8/$E8</f>
        <v>0</v>
      </c>
      <c r="J8" s="8">
        <v>456942478</v>
      </c>
      <c r="K8" s="9">
        <f>+J8/$E8</f>
        <v>0.12220980957475261</v>
      </c>
      <c r="L8" s="8">
        <v>456942478</v>
      </c>
      <c r="M8" s="9">
        <f>+L8/$E8</f>
        <v>0.12220980957475261</v>
      </c>
      <c r="N8" s="8">
        <v>456942478</v>
      </c>
      <c r="O8" s="9">
        <f>+N8/$E8</f>
        <v>0.12220980957475261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178518766</v>
      </c>
      <c r="K9" s="9">
        <f>+J9/$E9</f>
        <v>0.13827944694035632</v>
      </c>
      <c r="L9" s="8">
        <v>178518766</v>
      </c>
      <c r="M9" s="9">
        <f>+L9/$E9</f>
        <v>0.13827944694035632</v>
      </c>
      <c r="N9" s="8">
        <v>178518766</v>
      </c>
      <c r="O9" s="9">
        <f>+N9/$E9</f>
        <v>0.13827944694035632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484000000</v>
      </c>
      <c r="G10" s="9">
        <f>+F10/E10</f>
        <v>1</v>
      </c>
      <c r="H10" s="8">
        <v>0</v>
      </c>
      <c r="I10" s="9">
        <f>+H10/$E10</f>
        <v>0</v>
      </c>
      <c r="J10" s="8">
        <v>73936915</v>
      </c>
      <c r="K10" s="9">
        <f>+J10/$E10</f>
        <v>0.15276222107438017</v>
      </c>
      <c r="L10" s="8">
        <v>73936915</v>
      </c>
      <c r="M10" s="9">
        <f>+L10/$E10</f>
        <v>0.15276222107438017</v>
      </c>
      <c r="N10" s="8">
        <v>73936915</v>
      </c>
      <c r="O10" s="9">
        <f>+N10/$E10</f>
        <v>0.15276222107438017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709398159</v>
      </c>
      <c r="K11" s="11">
        <f t="shared" ref="K11" si="2">+J11/$E11</f>
        <v>0.12865400054406964</v>
      </c>
      <c r="L11" s="10">
        <f>SUM(L8:L10)</f>
        <v>709398159</v>
      </c>
      <c r="M11" s="11">
        <f t="shared" ref="M11" si="3">+L11/$E11</f>
        <v>0.12865400054406964</v>
      </c>
      <c r="N11" s="10">
        <f>SUM(N8:N10)</f>
        <v>709398159</v>
      </c>
      <c r="O11" s="12">
        <f t="shared" ref="O11" si="4">+N11/$E11</f>
        <v>0.12865400054406964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2546469965.54</v>
      </c>
      <c r="G15" s="9">
        <f>+F15/$E15</f>
        <v>0.6837996685123523</v>
      </c>
      <c r="H15" s="8">
        <v>1177530034.46</v>
      </c>
      <c r="I15" s="9">
        <f>+H15/$E15</f>
        <v>0.3162003314876477</v>
      </c>
      <c r="J15" s="8">
        <v>2185623306.54</v>
      </c>
      <c r="K15" s="9">
        <f>+J15/$E15</f>
        <v>0.58690206942534906</v>
      </c>
      <c r="L15" s="8">
        <v>284649524.81999999</v>
      </c>
      <c r="M15" s="9">
        <f>+L15/$E15</f>
        <v>7.6436499683136414E-2</v>
      </c>
      <c r="N15" s="8">
        <v>284649524.81999999</v>
      </c>
      <c r="O15" s="9">
        <f>+N15/$E15</f>
        <v>7.6436499683136414E-2</v>
      </c>
    </row>
    <row r="16" spans="1:15" x14ac:dyDescent="0.2">
      <c r="A16" s="45" t="s">
        <v>20</v>
      </c>
      <c r="B16" s="45"/>
      <c r="C16" s="45"/>
      <c r="D16" s="45"/>
      <c r="E16" s="10">
        <f>SUM(E15:E15)</f>
        <v>3724000000</v>
      </c>
      <c r="F16" s="10">
        <f>SUM(F15:F15)</f>
        <v>2546469965.54</v>
      </c>
      <c r="G16" s="11">
        <f>+F16/$E16</f>
        <v>0.6837996685123523</v>
      </c>
      <c r="H16" s="10">
        <f>SUM(H15:H15)</f>
        <v>1177530034.46</v>
      </c>
      <c r="I16" s="11">
        <f t="shared" ref="I16" si="5">+H16/$E16</f>
        <v>0.3162003314876477</v>
      </c>
      <c r="J16" s="10">
        <f>SUM(J15:J15)</f>
        <v>2185623306.54</v>
      </c>
      <c r="K16" s="11">
        <f>+J16/$E16</f>
        <v>0.58690206942534906</v>
      </c>
      <c r="L16" s="10">
        <f>SUM(L15:L15)</f>
        <v>284649524.81999999</v>
      </c>
      <c r="M16" s="11">
        <f t="shared" ref="M16" si="6">+L16/$E16</f>
        <v>7.6436499683136414E-2</v>
      </c>
      <c r="N16" s="10">
        <f>SUM(N15:N15)</f>
        <v>284649524.81999999</v>
      </c>
      <c r="O16" s="12">
        <f t="shared" ref="O16" si="7">+N16/$E16</f>
        <v>7.6436499683136414E-2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42" t="s">
        <v>21</v>
      </c>
      <c r="B18" s="42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227246</v>
      </c>
      <c r="K20" s="9">
        <f>+J20/$E20</f>
        <v>2.5249555555555556E-2</v>
      </c>
      <c r="L20" s="8">
        <v>227246</v>
      </c>
      <c r="M20" s="9">
        <f>+L20/$E20</f>
        <v>2.5249555555555556E-2</v>
      </c>
      <c r="N20" s="8">
        <v>227246</v>
      </c>
      <c r="O20" s="9">
        <f>+N20/$E20</f>
        <v>2.5249555555555556E-2</v>
      </c>
    </row>
    <row r="21" spans="1:15" x14ac:dyDescent="0.2">
      <c r="A21" s="36"/>
      <c r="B21" s="37"/>
      <c r="C21" s="37"/>
      <c r="D21" s="38"/>
      <c r="E21" s="39"/>
      <c r="F21" s="39"/>
      <c r="G21" s="40"/>
      <c r="H21" s="39"/>
      <c r="I21" s="40"/>
      <c r="J21" s="39"/>
      <c r="K21" s="40"/>
      <c r="L21" s="39"/>
      <c r="M21" s="40"/>
      <c r="N21" s="39"/>
      <c r="O21" s="41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0</v>
      </c>
      <c r="G23" s="9">
        <f>+F23/$E23</f>
        <v>0</v>
      </c>
      <c r="H23" s="8">
        <v>4000000</v>
      </c>
      <c r="I23" s="9">
        <f>+H23/$E23</f>
        <v>1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6"/>
      <c r="B25" s="37"/>
      <c r="C25" s="37"/>
      <c r="D25" s="38"/>
      <c r="E25" s="39"/>
      <c r="F25" s="39"/>
      <c r="G25" s="40"/>
      <c r="H25" s="39"/>
      <c r="I25" s="40"/>
      <c r="J25" s="39"/>
      <c r="K25" s="40"/>
      <c r="L25" s="39"/>
      <c r="M25" s="40"/>
      <c r="N25" s="39"/>
      <c r="O25" s="41"/>
    </row>
    <row r="26" spans="1:15" x14ac:dyDescent="0.2">
      <c r="A26" s="45" t="s">
        <v>22</v>
      </c>
      <c r="B26" s="45"/>
      <c r="C26" s="45"/>
      <c r="D26" s="45"/>
      <c r="E26" s="10">
        <f>+E11+E16+E20+E23+E24</f>
        <v>9280000000</v>
      </c>
      <c r="F26" s="10">
        <f>+F11+F16+F20+F23+F24</f>
        <v>8069469965.54</v>
      </c>
      <c r="G26" s="11">
        <f t="shared" ref="G26:G34" si="8">+F26/E26</f>
        <v>0.86955495318318965</v>
      </c>
      <c r="H26" s="10">
        <f>+H11+H16+H20+H23+H24</f>
        <v>1210530034.46</v>
      </c>
      <c r="I26" s="11">
        <f t="shared" ref="I26:I34" si="9">+H26/E26</f>
        <v>0.13044504681681035</v>
      </c>
      <c r="J26" s="10">
        <f>+J11+J16+J20+J23+J24</f>
        <v>2895248711.54</v>
      </c>
      <c r="K26" s="11">
        <f t="shared" ref="K26:K34" si="10">+J26/E26</f>
        <v>0.31198800770905172</v>
      </c>
      <c r="L26" s="10">
        <f>+L11+L16+L20+L23+L24</f>
        <v>994274929.81999993</v>
      </c>
      <c r="M26" s="11">
        <f t="shared" ref="M26:M34" si="11">+L26/E26</f>
        <v>0.10714169502370689</v>
      </c>
      <c r="N26" s="10">
        <f>+N11+N16+N20+N23+N24</f>
        <v>994274929.81999993</v>
      </c>
      <c r="O26" s="12">
        <f>+N26/E26</f>
        <v>0.10714169502370689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7825099105.1700001</v>
      </c>
      <c r="G30" s="9">
        <f>+F30/E30</f>
        <v>0.70952582058562197</v>
      </c>
      <c r="H30" s="8">
        <v>3203532803.8299999</v>
      </c>
      <c r="I30" s="9">
        <f>+H30/E30</f>
        <v>0.29047417941437798</v>
      </c>
      <c r="J30" s="8">
        <v>7737790709.1700001</v>
      </c>
      <c r="K30" s="9">
        <f>+J30/E30</f>
        <v>0.70160929959549345</v>
      </c>
      <c r="L30" s="8">
        <v>558667097</v>
      </c>
      <c r="M30" s="9">
        <f>+L30/E30</f>
        <v>5.0656065195547544E-2</v>
      </c>
      <c r="N30" s="8">
        <v>558667097</v>
      </c>
      <c r="O30" s="9">
        <f>+N30/E30</f>
        <v>5.0656065195547544E-2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2969445424</v>
      </c>
      <c r="G31" s="9">
        <f>+F31/E31</f>
        <v>0.99935293543542325</v>
      </c>
      <c r="H31" s="8">
        <v>1922667</v>
      </c>
      <c r="I31" s="9">
        <f>+H31/E31</f>
        <v>6.4706456457669489E-4</v>
      </c>
      <c r="J31" s="8">
        <v>2967015563.8600001</v>
      </c>
      <c r="K31" s="9">
        <f>+J31/E31</f>
        <v>0.99853517739751485</v>
      </c>
      <c r="L31" s="8">
        <v>623655295.86000001</v>
      </c>
      <c r="M31" s="9">
        <f>+L31/E31</f>
        <v>0.20988826586278367</v>
      </c>
      <c r="N31" s="8">
        <v>615415295.86000001</v>
      </c>
      <c r="O31" s="9">
        <f>+N31/E31</f>
        <v>0.20711513249537686</v>
      </c>
    </row>
    <row r="32" spans="1:15" x14ac:dyDescent="0.2">
      <c r="A32" s="45" t="s">
        <v>26</v>
      </c>
      <c r="B32" s="45"/>
      <c r="C32" s="45"/>
      <c r="D32" s="45"/>
      <c r="E32" s="10">
        <f>SUM(E30:E31)</f>
        <v>14000000000</v>
      </c>
      <c r="F32" s="10">
        <f>SUM(F30:F31)</f>
        <v>10794544529.17</v>
      </c>
      <c r="G32" s="11">
        <f t="shared" ref="G32" si="12">+F32/$E32</f>
        <v>0.77103889494071431</v>
      </c>
      <c r="H32" s="10">
        <f>SUM(H30:H31)</f>
        <v>3205455470.8299999</v>
      </c>
      <c r="I32" s="11">
        <f t="shared" ref="I32" si="13">+H32/$E32</f>
        <v>0.22896110505928571</v>
      </c>
      <c r="J32" s="10">
        <f>SUM(J30:J31)</f>
        <v>10704806273.030001</v>
      </c>
      <c r="K32" s="11">
        <f t="shared" ref="K32" si="14">+J32/$E32</f>
        <v>0.7646290195021429</v>
      </c>
      <c r="L32" s="10">
        <f>SUM(L30:L31)</f>
        <v>1182322392.8600001</v>
      </c>
      <c r="M32" s="11">
        <f t="shared" ref="M32" si="15">+L32/$E32</f>
        <v>8.4451599490000015E-2</v>
      </c>
      <c r="N32" s="10">
        <f>SUM(N30:N31)</f>
        <v>1174082392.8600001</v>
      </c>
      <c r="O32" s="12">
        <f t="shared" ref="O32" si="16">+N32/$E32</f>
        <v>8.3863028061428577E-2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5" t="s">
        <v>27</v>
      </c>
      <c r="B34" s="45"/>
      <c r="C34" s="45"/>
      <c r="D34" s="45"/>
      <c r="E34" s="10">
        <f>+E26+E32</f>
        <v>23280000000</v>
      </c>
      <c r="F34" s="10">
        <f>+F26+F32</f>
        <v>18864014494.709999</v>
      </c>
      <c r="G34" s="11">
        <f t="shared" si="8"/>
        <v>0.81030990097551547</v>
      </c>
      <c r="H34" s="10">
        <f>+H26+H32</f>
        <v>4415985505.29</v>
      </c>
      <c r="I34" s="11">
        <f t="shared" si="9"/>
        <v>0.18969009902448453</v>
      </c>
      <c r="J34" s="10">
        <f>+J26+J32</f>
        <v>13600054984.57</v>
      </c>
      <c r="K34" s="11">
        <f t="shared" si="10"/>
        <v>0.58419480174269756</v>
      </c>
      <c r="L34" s="10">
        <f>+L26+L32</f>
        <v>2176597322.6800003</v>
      </c>
      <c r="M34" s="11">
        <f t="shared" si="11"/>
        <v>9.3496448568728532E-2</v>
      </c>
      <c r="N34" s="10">
        <f>+N26+N32</f>
        <v>2168357322.6800003</v>
      </c>
      <c r="O34" s="12">
        <f>+N34/E34</f>
        <v>9.3142496678694175E-2</v>
      </c>
    </row>
    <row r="35" spans="1:15" ht="0" hidden="1" customHeight="1" x14ac:dyDescent="0.2"/>
    <row r="38" spans="1:15" x14ac:dyDescent="0.2">
      <c r="N38" s="35"/>
    </row>
    <row r="39" spans="1:15" x14ac:dyDescent="0.2">
      <c r="N39" s="35"/>
    </row>
    <row r="40" spans="1:15" x14ac:dyDescent="0.2">
      <c r="N40" s="35"/>
    </row>
  </sheetData>
  <mergeCells count="11">
    <mergeCell ref="A16:D16"/>
    <mergeCell ref="A18:B18"/>
    <mergeCell ref="A26:D26"/>
    <mergeCell ref="A32:D32"/>
    <mergeCell ref="A34:D34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2019-03-06T20:44:49Z</dcterms:modified>
</cp:coreProperties>
</file>